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JM/Desktop/POLG Review Process/"/>
    </mc:Choice>
  </mc:AlternateContent>
  <xr:revisionPtr revIDLastSave="0" documentId="13_ncr:1_{F054765D-1F67-2C4D-9C63-1CBDA95D89A8}" xr6:coauthVersionLast="47" xr6:coauthVersionMax="47" xr10:uidLastSave="{00000000-0000-0000-0000-000000000000}"/>
  <bookViews>
    <workbookView xWindow="0" yWindow="760" windowWidth="30240" windowHeight="17900" activeTab="3" xr2:uid="{C80E3FDD-14D5-C14D-A64F-6BA964A360BD}"/>
  </bookViews>
  <sheets>
    <sheet name="6A. Criteria" sheetId="1" r:id="rId1"/>
    <sheet name="6B. Assessment" sheetId="2" r:id="rId2"/>
    <sheet name="6C. Complete Bias Assessment" sheetId="5" r:id="rId3"/>
    <sheet name="6D. Models Bias Assessment"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 i="6" l="1"/>
  <c r="G56" i="6"/>
  <c r="E56" i="6"/>
  <c r="H56" i="6" s="1"/>
  <c r="G55" i="6"/>
  <c r="E55" i="6"/>
  <c r="G54" i="6"/>
  <c r="E54" i="6"/>
  <c r="G53" i="6"/>
  <c r="E53" i="6"/>
  <c r="G52" i="6"/>
  <c r="E52" i="6"/>
  <c r="G49" i="6"/>
  <c r="E49" i="6"/>
  <c r="H49" i="6" s="1"/>
  <c r="G48" i="6"/>
  <c r="E48" i="6"/>
  <c r="G47" i="6"/>
  <c r="E47" i="6"/>
  <c r="H47" i="6" s="1"/>
  <c r="G46" i="6"/>
  <c r="E46" i="6"/>
  <c r="G45" i="6"/>
  <c r="E45" i="6"/>
  <c r="K42" i="6"/>
  <c r="I42" i="6"/>
  <c r="L42" i="6" s="1"/>
  <c r="K41" i="6"/>
  <c r="I41" i="6"/>
  <c r="K40" i="6"/>
  <c r="I40" i="6"/>
  <c r="L40" i="6" s="1"/>
  <c r="K39" i="6"/>
  <c r="I39" i="6"/>
  <c r="K38" i="6"/>
  <c r="I38" i="6"/>
  <c r="J35" i="6"/>
  <c r="H35" i="6"/>
  <c r="K35" i="6" s="1"/>
  <c r="J34" i="6"/>
  <c r="H34" i="6"/>
  <c r="K34" i="6" s="1"/>
  <c r="J33" i="6"/>
  <c r="H33" i="6"/>
  <c r="K33" i="6" s="1"/>
  <c r="J32" i="6"/>
  <c r="H32" i="6"/>
  <c r="J31" i="6"/>
  <c r="H31" i="6"/>
  <c r="F28" i="6"/>
  <c r="D28" i="6"/>
  <c r="G28" i="6" s="1"/>
  <c r="F27" i="6"/>
  <c r="D27" i="6"/>
  <c r="G27" i="6" s="1"/>
  <c r="F26" i="6"/>
  <c r="D26" i="6"/>
  <c r="G26" i="6" s="1"/>
  <c r="F25" i="6"/>
  <c r="D25" i="6"/>
  <c r="G25" i="6" s="1"/>
  <c r="F24" i="6"/>
  <c r="D24" i="6"/>
  <c r="Y21" i="6"/>
  <c r="W21" i="6"/>
  <c r="Z21" i="6" s="1"/>
  <c r="Y20" i="6"/>
  <c r="W20" i="6"/>
  <c r="Y19" i="6"/>
  <c r="W19" i="6"/>
  <c r="Y18" i="6"/>
  <c r="W18" i="6"/>
  <c r="Y17" i="6"/>
  <c r="W17" i="6"/>
  <c r="J14" i="6"/>
  <c r="H14" i="6"/>
  <c r="K14" i="6" s="1"/>
  <c r="J13" i="6"/>
  <c r="H13" i="6"/>
  <c r="K13" i="6" s="1"/>
  <c r="J12" i="6"/>
  <c r="H12" i="6"/>
  <c r="K12" i="6" s="1"/>
  <c r="J11" i="6"/>
  <c r="H11" i="6"/>
  <c r="J10" i="6"/>
  <c r="H10" i="6"/>
  <c r="AC7" i="6"/>
  <c r="AA7" i="6"/>
  <c r="AD7" i="6" s="1"/>
  <c r="AC6" i="6"/>
  <c r="AA6" i="6"/>
  <c r="AC5" i="6"/>
  <c r="AA5" i="6"/>
  <c r="AD5" i="6" s="1"/>
  <c r="AC4" i="6"/>
  <c r="AA4" i="6"/>
  <c r="AC3" i="6"/>
  <c r="BI3" i="5"/>
  <c r="BI4" i="5"/>
  <c r="BI5" i="5"/>
  <c r="BI6" i="5"/>
  <c r="BI2" i="5"/>
  <c r="BD11" i="5"/>
  <c r="BG3" i="5"/>
  <c r="BG4" i="5"/>
  <c r="BG5" i="5"/>
  <c r="BG6" i="5"/>
  <c r="BG2" i="5"/>
  <c r="BH3" i="5"/>
  <c r="BH4" i="5"/>
  <c r="BH5" i="5"/>
  <c r="BH6" i="5"/>
  <c r="BH2" i="5"/>
  <c r="BF3" i="5"/>
  <c r="BF4" i="5"/>
  <c r="BF5" i="5"/>
  <c r="BF6" i="5"/>
  <c r="BF2" i="5"/>
  <c r="B8" i="5"/>
  <c r="B9" i="5" s="1"/>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AM11" i="5"/>
  <c r="AN11" i="5"/>
  <c r="AO11" i="5"/>
  <c r="AP11" i="5"/>
  <c r="AQ11" i="5"/>
  <c r="AR11" i="5"/>
  <c r="AS11" i="5"/>
  <c r="AT11" i="5"/>
  <c r="AU11" i="5"/>
  <c r="AV11" i="5"/>
  <c r="AW11" i="5"/>
  <c r="AX11" i="5"/>
  <c r="AY11" i="5"/>
  <c r="AZ11" i="5"/>
  <c r="BA11" i="5"/>
  <c r="BB11" i="5"/>
  <c r="BC11" i="5"/>
  <c r="BC9" i="5"/>
  <c r="BD9" i="5"/>
  <c r="C9" i="5"/>
  <c r="D9" i="5"/>
  <c r="E9" i="5"/>
  <c r="F9" i="5"/>
  <c r="G9" i="5"/>
  <c r="H9" i="5"/>
  <c r="I9" i="5"/>
  <c r="J9" i="5"/>
  <c r="K9" i="5"/>
  <c r="L9" i="5"/>
  <c r="M9" i="5"/>
  <c r="N9" i="5"/>
  <c r="O9" i="5"/>
  <c r="P9" i="5"/>
  <c r="Q9" i="5"/>
  <c r="R9" i="5"/>
  <c r="S9" i="5"/>
  <c r="T9" i="5"/>
  <c r="U9" i="5"/>
  <c r="V9" i="5"/>
  <c r="W9" i="5"/>
  <c r="X9" i="5"/>
  <c r="Y9" i="5"/>
  <c r="Z9" i="5"/>
  <c r="AA9" i="5"/>
  <c r="AB9" i="5"/>
  <c r="AC9" i="5"/>
  <c r="AD9" i="5"/>
  <c r="AE9" i="5"/>
  <c r="AF9" i="5"/>
  <c r="AG9" i="5"/>
  <c r="AH9" i="5"/>
  <c r="AI9" i="5"/>
  <c r="AJ9" i="5"/>
  <c r="AK9" i="5"/>
  <c r="AL9" i="5"/>
  <c r="AM9" i="5"/>
  <c r="AN9" i="5"/>
  <c r="AO9" i="5"/>
  <c r="AP9" i="5"/>
  <c r="AQ9" i="5"/>
  <c r="AR9" i="5"/>
  <c r="AS9" i="5"/>
  <c r="AT9" i="5"/>
  <c r="AU9" i="5"/>
  <c r="AV9" i="5"/>
  <c r="AW9" i="5"/>
  <c r="AX9" i="5"/>
  <c r="AY9" i="5"/>
  <c r="AZ9" i="5"/>
  <c r="BA9" i="5"/>
  <c r="BB9" i="5"/>
  <c r="C8" i="5"/>
  <c r="D8" i="5"/>
  <c r="E8" i="5"/>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AS8" i="5"/>
  <c r="AT8" i="5"/>
  <c r="AU8" i="5"/>
  <c r="AV8" i="5"/>
  <c r="AW8" i="5"/>
  <c r="AX8" i="5"/>
  <c r="AY8" i="5"/>
  <c r="AZ8" i="5"/>
  <c r="BA8" i="5"/>
  <c r="BB8" i="5"/>
  <c r="BC8" i="5"/>
  <c r="BD8" i="5"/>
  <c r="B10" i="5"/>
  <c r="B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AY10" i="5"/>
  <c r="AZ10" i="5"/>
  <c r="BA10" i="5"/>
  <c r="BB10" i="5"/>
  <c r="BD10" i="5"/>
  <c r="C10" i="5"/>
  <c r="H55" i="6" l="1"/>
  <c r="H46" i="6"/>
  <c r="H52" i="6"/>
  <c r="H48" i="6"/>
  <c r="H54" i="6"/>
  <c r="J42" i="6"/>
  <c r="L41" i="6"/>
  <c r="H53" i="6"/>
  <c r="H45" i="6"/>
  <c r="L38" i="6"/>
  <c r="L39" i="6"/>
  <c r="K31" i="6"/>
  <c r="I33" i="6"/>
  <c r="K32" i="6"/>
  <c r="I35" i="6"/>
  <c r="G24" i="6"/>
  <c r="Z19" i="6"/>
  <c r="X20" i="6"/>
  <c r="X18" i="6"/>
  <c r="Z17" i="6"/>
  <c r="I11" i="6"/>
  <c r="K10" i="6"/>
  <c r="AD4" i="6"/>
  <c r="AB6" i="6"/>
  <c r="F53" i="6"/>
  <c r="F55" i="6"/>
  <c r="F52" i="6"/>
  <c r="F54" i="6"/>
  <c r="F56" i="6"/>
  <c r="F46" i="6"/>
  <c r="F48" i="6"/>
  <c r="F45" i="6"/>
  <c r="F47" i="6"/>
  <c r="F49" i="6"/>
  <c r="J39" i="6"/>
  <c r="J41" i="6"/>
  <c r="J38" i="6"/>
  <c r="J40" i="6"/>
  <c r="I32" i="6"/>
  <c r="I34" i="6"/>
  <c r="I31" i="6"/>
  <c r="E25" i="6"/>
  <c r="E27" i="6"/>
  <c r="E24" i="6"/>
  <c r="E26" i="6"/>
  <c r="E28" i="6"/>
  <c r="Z18" i="6"/>
  <c r="Z20" i="6"/>
  <c r="X17" i="6"/>
  <c r="X19" i="6"/>
  <c r="X21" i="6"/>
  <c r="I13" i="6"/>
  <c r="K11" i="6"/>
  <c r="I10" i="6"/>
  <c r="I12" i="6"/>
  <c r="I14" i="6"/>
  <c r="AD6" i="6"/>
  <c r="AB4" i="6"/>
  <c r="AD3" i="6"/>
  <c r="AB3" i="6"/>
  <c r="AB5" i="6"/>
  <c r="AB7" i="6"/>
  <c r="B11" i="5"/>
</calcChain>
</file>

<file path=xl/sharedStrings.xml><?xml version="1.0" encoding="utf-8"?>
<sst xmlns="http://schemas.openxmlformats.org/spreadsheetml/2006/main" count="1310" uniqueCount="187">
  <si>
    <t>Field</t>
  </si>
  <si>
    <t>Domain</t>
  </si>
  <si>
    <t>Criteria</t>
  </si>
  <si>
    <t>Yes</t>
  </si>
  <si>
    <t>Partly</t>
  </si>
  <si>
    <t>No</t>
  </si>
  <si>
    <t>Risk Unknown</t>
  </si>
  <si>
    <t>A</t>
  </si>
  <si>
    <t>Reporting Quality</t>
  </si>
  <si>
    <t>Are sufficient details of the model generation reported to allow replication?</t>
  </si>
  <si>
    <t>Not fully reported</t>
  </si>
  <si>
    <t>-</t>
  </si>
  <si>
    <t>B</t>
  </si>
  <si>
    <t>Were pre-defined analysis methods reported?</t>
  </si>
  <si>
    <t>C</t>
  </si>
  <si>
    <t>Were the phenotypes induced reported?</t>
  </si>
  <si>
    <t>D</t>
  </si>
  <si>
    <t>Performance Bias</t>
  </si>
  <si>
    <t>Were the generation methods the same for the control and mutant groups?</t>
  </si>
  <si>
    <t>Not reported</t>
  </si>
  <si>
    <t>E</t>
  </si>
  <si>
    <t>Selection Bias</t>
  </si>
  <si>
    <t>Was mtDNA alteration scored/measured?</t>
  </si>
  <si>
    <t>Indirectly scored/measured</t>
  </si>
  <si>
    <t>F</t>
  </si>
  <si>
    <t>Were identical models used in multiple analyses?</t>
  </si>
  <si>
    <t>Not reported/Not Applicable</t>
  </si>
  <si>
    <t>G</t>
  </si>
  <si>
    <t>Detection Bias</t>
  </si>
  <si>
    <t xml:space="preserve">Yes </t>
  </si>
  <si>
    <t>Reference</t>
  </si>
  <si>
    <t>Scheme Marking</t>
  </si>
  <si>
    <t>Ashley et al. (2007)</t>
  </si>
  <si>
    <t>A: Yes</t>
  </si>
  <si>
    <t>B: Yes</t>
  </si>
  <si>
    <t>C: No</t>
  </si>
  <si>
    <t>D: Yes</t>
  </si>
  <si>
    <t>E: Yes</t>
  </si>
  <si>
    <t>F: Yes</t>
  </si>
  <si>
    <t>G: Yes</t>
  </si>
  <si>
    <t>Ashley et al. (2008)</t>
  </si>
  <si>
    <t>A: Not Fully Reported</t>
  </si>
  <si>
    <t>B: Not Fully Reported</t>
  </si>
  <si>
    <t>D: Not Reported</t>
  </si>
  <si>
    <t>F: No</t>
  </si>
  <si>
    <t>Baruffini et al. (2006)</t>
  </si>
  <si>
    <t>C: Yes</t>
  </si>
  <si>
    <t>E: Indirectly scored</t>
  </si>
  <si>
    <t>Baruffini, Ferrero &amp; Foury (2007)</t>
  </si>
  <si>
    <t>Baruffini &amp; Lodi (2010)</t>
  </si>
  <si>
    <t>F: Not Applicable</t>
  </si>
  <si>
    <t>Baruffini, Ferrero &amp; Foury (2010)</t>
  </si>
  <si>
    <t>G: Not Reported</t>
  </si>
  <si>
    <t>Baruffini et el. (2011)</t>
  </si>
  <si>
    <t>Baruffini et al. (2015)</t>
  </si>
  <si>
    <t>A: No</t>
  </si>
  <si>
    <t>E: No</t>
  </si>
  <si>
    <t>F: Not reported</t>
  </si>
  <si>
    <t>G: Not reported</t>
  </si>
  <si>
    <t>Blake at al. (1999)</t>
  </si>
  <si>
    <t>F: Not applicable</t>
  </si>
  <si>
    <t>Blazquez-Bermejo et al. (2019)</t>
  </si>
  <si>
    <t>Bodnar et al. (1995)</t>
  </si>
  <si>
    <t>Bratic, Hench &amp; Trifunovic (2010)</t>
  </si>
  <si>
    <t>Bulst et al. (2009)</t>
  </si>
  <si>
    <t>Chen (2021)</t>
  </si>
  <si>
    <t>A: Not fully reported</t>
  </si>
  <si>
    <t>D: Not reported</t>
  </si>
  <si>
    <t>Chen (2022)</t>
  </si>
  <si>
    <t>Chu et al. (2007)</t>
  </si>
  <si>
    <t>Fachinello (2021)</t>
  </si>
  <si>
    <t>Hance, Ekstrand &amp; Trifunovic (2005)</t>
  </si>
  <si>
    <t>Hoyos-Gonzalez et al. (2020)</t>
  </si>
  <si>
    <t>Jazayeri et al.  (2003)</t>
  </si>
  <si>
    <t>D: No</t>
  </si>
  <si>
    <t>Kaliszewska et al. (2015)</t>
  </si>
  <si>
    <t>Koczor et al. (2013)</t>
  </si>
  <si>
    <t>Lefai et al. (2000)</t>
  </si>
  <si>
    <t>Lewis et al. (2007)</t>
  </si>
  <si>
    <t>Li et al. (2015)</t>
  </si>
  <si>
    <t>Liang et al. (2020)</t>
  </si>
  <si>
    <t>Liang et al. (2021)</t>
  </si>
  <si>
    <t>Martínez-Azorín et al. (2008)</t>
  </si>
  <si>
    <t>Martinez-Azorin et al. (2013)</t>
  </si>
  <si>
    <t>Medeiros et al. (2018)</t>
  </si>
  <si>
    <t>Mousson de Camaret et al. (2011)</t>
  </si>
  <si>
    <t>Nissanka (2018)</t>
  </si>
  <si>
    <t>Pitayu et al. (2016)</t>
  </si>
  <si>
    <t>Qian et al. (2014)</t>
  </si>
  <si>
    <t>Rahn et al. (2015)</t>
  </si>
  <si>
    <t>Rodrigues et al. (2018)</t>
  </si>
  <si>
    <t>Schaller et al. (2011)</t>
  </si>
  <si>
    <t>Siibak et al. (2010)</t>
  </si>
  <si>
    <t>Silva-Pinheiro et al. (2021)</t>
  </si>
  <si>
    <t>Singh et al. (2015)</t>
  </si>
  <si>
    <t>Sitarz et al. (2014)</t>
  </si>
  <si>
    <t>Spelbrink et al. (2000)</t>
  </si>
  <si>
    <t>Steffann et al. (2017)</t>
  </si>
  <si>
    <t>Stewart et al. (2010)</t>
  </si>
  <si>
    <t>G: No</t>
  </si>
  <si>
    <t>Stewart et al. (2011)</t>
  </si>
  <si>
    <t>Stuart et al. (2006)</t>
  </si>
  <si>
    <t xml:space="preserve">F: No  </t>
  </si>
  <si>
    <t>Stumpf et al. (2010)</t>
  </si>
  <si>
    <t>Stumpf &amp; Copeland (2013)</t>
  </si>
  <si>
    <t>B: No</t>
  </si>
  <si>
    <t>Stumpf &amp; Copeland (2014)</t>
  </si>
  <si>
    <t>Szczepanowska &amp; Foury (2010)</t>
  </si>
  <si>
    <t>Taanman et al. (2009)</t>
  </si>
  <si>
    <t xml:space="preserve"> Tesarova (2004)</t>
  </si>
  <si>
    <t>Wanrooij et al. (2007)</t>
  </si>
  <si>
    <t>Young et al. (2020)</t>
  </si>
  <si>
    <t>Yu et al. (2017)</t>
  </si>
  <si>
    <t>Selective Reporting (Reporting Bias)</t>
  </si>
  <si>
    <t>Consistent Model Generation (Performance Bias)</t>
  </si>
  <si>
    <t>mtDNA Scoring/Measurement (Selection Bias)</t>
  </si>
  <si>
    <t>Analysis Method Consistency (Detection Bias)</t>
  </si>
  <si>
    <t>Ashley (2007)</t>
  </si>
  <si>
    <t>+</t>
  </si>
  <si>
    <t>Ashley (2008)</t>
  </si>
  <si>
    <t>?</t>
  </si>
  <si>
    <t>Baruffini (2006)</t>
  </si>
  <si>
    <t>Baruffini (2007)</t>
  </si>
  <si>
    <t>Baruffini (2010)</t>
  </si>
  <si>
    <t>Baruffini (2011)</t>
  </si>
  <si>
    <t>Baruffini (2015)</t>
  </si>
  <si>
    <t>Blake (1999)</t>
  </si>
  <si>
    <t>Blazquez-Bermejo (2019)</t>
  </si>
  <si>
    <t>Bodnar (1995)</t>
  </si>
  <si>
    <t>Bratic (2010)</t>
  </si>
  <si>
    <t>Bulst (2009)</t>
  </si>
  <si>
    <t>Chu (2007)</t>
  </si>
  <si>
    <t>Hance (2005)</t>
  </si>
  <si>
    <t>Hoyos-Gonzalez (2020)</t>
  </si>
  <si>
    <t>Jazayeri (2003)</t>
  </si>
  <si>
    <t>Kaliszewska (2015)</t>
  </si>
  <si>
    <t>Koczor (2013)</t>
  </si>
  <si>
    <t>Lefai (2000)</t>
  </si>
  <si>
    <t>Lewis (2007)</t>
  </si>
  <si>
    <t>Li (2015)</t>
  </si>
  <si>
    <t>Liang (2020)</t>
  </si>
  <si>
    <t>Liang (2021)</t>
  </si>
  <si>
    <t>Martinez-Azorin (2008)</t>
  </si>
  <si>
    <t>Martinez-Azorin (2013)</t>
  </si>
  <si>
    <t>Medeiros (2018)</t>
  </si>
  <si>
    <t>Mousson de Camaret (2011)</t>
  </si>
  <si>
    <t>Pitayu (2016)</t>
  </si>
  <si>
    <t>Qian (2014)</t>
  </si>
  <si>
    <t>Rahn (2015)</t>
  </si>
  <si>
    <t>Rodrigues (2018)</t>
  </si>
  <si>
    <t>Schaller (2011)</t>
  </si>
  <si>
    <t>Siibak (2017)</t>
  </si>
  <si>
    <t>Silva-Pinheiro (2021)</t>
  </si>
  <si>
    <t>Singh (2015)</t>
  </si>
  <si>
    <t>Sitarz (2014)</t>
  </si>
  <si>
    <t>Spelbrink (2000)</t>
  </si>
  <si>
    <t>Steffann (2017)</t>
  </si>
  <si>
    <t>Stewart (2010)</t>
  </si>
  <si>
    <t>Stewart (2011)</t>
  </si>
  <si>
    <t>Stuart (2006)</t>
  </si>
  <si>
    <t>Stumpf (2010)</t>
  </si>
  <si>
    <t>Stumpf (2013)</t>
  </si>
  <si>
    <t>Stumpf (2014)</t>
  </si>
  <si>
    <t>Szczepanowska (2010)</t>
  </si>
  <si>
    <t>Taanman (2009)</t>
  </si>
  <si>
    <t>Tesarova (2009)</t>
  </si>
  <si>
    <t>Wanrooij (2007)</t>
  </si>
  <si>
    <t>Young (2020)</t>
  </si>
  <si>
    <t>Yu (2017)</t>
  </si>
  <si>
    <t>Risk: Low Ratio</t>
  </si>
  <si>
    <t>Risk: Unclear Ratio</t>
  </si>
  <si>
    <t>Risk: High Ratio</t>
  </si>
  <si>
    <t>Overall Bias Assessment (Per Article)</t>
  </si>
  <si>
    <t>Overall Bias Assessment (Per Domain)</t>
  </si>
  <si>
    <t xml:space="preserve">Human </t>
  </si>
  <si>
    <t>iPSC-Derived</t>
  </si>
  <si>
    <t>S. cerevisiae</t>
  </si>
  <si>
    <t>S. pombe</t>
  </si>
  <si>
    <t>Mouse</t>
  </si>
  <si>
    <t>Drosophila</t>
  </si>
  <si>
    <t>Zebrafish</t>
  </si>
  <si>
    <t>C. elegans</t>
  </si>
  <si>
    <t>Model Bias Assessment (Per Domain)</t>
  </si>
  <si>
    <t>Biases were assessed for each article before being aggregated based on which models they used, to generate a model risk of bias</t>
  </si>
  <si>
    <t>The Cochrane risk of bias domain-level tool was adapted in two ways 
(1) the attrition bias domain was not appraised as it was not applicable to the evaluation of mechanistic studies, and 
(2) the item questions were specifically modified to assess the most relevant potential sources of bias appropriate for each domain (Supplementary Table 6A). 
- Each article was individually appraised, before aggregating for the risk of bias of the entirety of included articles (Supplementary Table 6B-C). 
- Within each domain, a judgement of the level of bias was made according to pre-specified criteria (Supplementary Table 6A). 
- The overall risk of bias within an article and across each domain was deemed as ‘low’, ‘unclear’ or ‘high’ based on a majority bias (i.e. &gt; 50% or &lt; 50% with respect to meeting the signalling question criteria). 
- Bias was deemed unclear where there was inadequate information available to assess bias.
-The risk of bias across model systems (Supplementary Table 6D) was also similarly perfomed to synthesise the study quality and evidence for each model.</t>
  </si>
  <si>
    <t>Were the analysis methods the same for the control and mutant groups?</t>
  </si>
  <si>
    <t>Model Selection Consistency (Selection Bias)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</si>
</sst>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2"/>
      <color rgb="FF000000"/>
      <name val="Calibri"/>
      <family val="2"/>
      <scheme val="minor"/>
    </font>
    <font>
      <sz val="14"/>
      <color theme="1"/>
      <name val="Calibri"/>
      <family val="2"/>
      <scheme val="minor"/>
    </font>
    <font>
      <sz val="7.5"/>
      <color rgb="FFFFFFFF"/>
      <name val="Calibri"/>
      <family val="2"/>
      <scheme val="minor"/>
    </font>
    <font>
      <sz val="14"/>
      <color rgb="FF000000"/>
      <name val="Calibri"/>
      <family val="2"/>
      <scheme val="minor"/>
    </font>
    <font>
      <b/>
      <sz val="12"/>
      <color theme="1"/>
      <name val="Calibri"/>
      <family val="2"/>
      <scheme val="minor"/>
    </font>
  </fonts>
  <fills count="7">
    <fill>
      <patternFill patternType="none"/>
    </fill>
    <fill>
      <patternFill patternType="gray125"/>
    </fill>
    <fill>
      <patternFill patternType="solid">
        <fgColor rgb="FF70AD47"/>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3CFF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7">
    <xf numFmtId="0" fontId="0" fillId="0" borderId="0" xfId="0"/>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1" fillId="2" borderId="4" xfId="0" applyFont="1" applyFill="1" applyBorder="1" applyAlignment="1">
      <alignment vertical="center" wrapText="1"/>
    </xf>
    <xf numFmtId="0" fontId="1" fillId="3" borderId="4" xfId="0" applyFont="1" applyFill="1" applyBorder="1" applyAlignment="1">
      <alignment vertical="center" wrapText="1"/>
    </xf>
    <xf numFmtId="0" fontId="1" fillId="4" borderId="4" xfId="0" applyFont="1" applyFill="1" applyBorder="1" applyAlignment="1">
      <alignment vertical="center" wrapText="1"/>
    </xf>
    <xf numFmtId="0" fontId="1" fillId="5" borderId="4" xfId="0" applyFont="1" applyFill="1" applyBorder="1" applyAlignment="1">
      <alignment vertical="center" wrapText="1"/>
    </xf>
    <xf numFmtId="0" fontId="2" fillId="0" borderId="0" xfId="0" applyFont="1" applyAlignment="1">
      <alignment horizontal="center"/>
    </xf>
    <xf numFmtId="0" fontId="0" fillId="0" borderId="0" xfId="0" applyAlignment="1">
      <alignment textRotation="90"/>
    </xf>
    <xf numFmtId="0" fontId="4" fillId="0" borderId="0" xfId="0" applyFont="1" applyAlignment="1">
      <alignment horizontal="right" vertical="center" textRotation="90"/>
    </xf>
    <xf numFmtId="0" fontId="3" fillId="6" borderId="8" xfId="0" applyFont="1" applyFill="1" applyBorder="1" applyAlignment="1">
      <alignment horizontal="center" vertical="center"/>
    </xf>
    <xf numFmtId="0" fontId="3" fillId="3" borderId="8" xfId="0" applyFont="1" applyFill="1" applyBorder="1" applyAlignment="1">
      <alignment horizontal="center" vertical="center"/>
    </xf>
    <xf numFmtId="0" fontId="3" fillId="4" borderId="8" xfId="0" applyFont="1" applyFill="1" applyBorder="1" applyAlignment="1">
      <alignment horizontal="center" vertical="center"/>
    </xf>
    <xf numFmtId="0" fontId="5" fillId="0" borderId="0" xfId="0" applyFont="1"/>
    <xf numFmtId="0" fontId="5" fillId="0" borderId="0" xfId="0" applyFont="1" applyAlignment="1">
      <alignment horizontal="center" textRotation="90"/>
    </xf>
    <xf numFmtId="0" fontId="5" fillId="0" borderId="0" xfId="0" applyFont="1" applyAlignment="1">
      <alignment vertical="center"/>
    </xf>
    <xf numFmtId="0" fontId="0" fillId="0" borderId="12" xfId="0" applyBorder="1" applyAlignment="1">
      <alignment textRotation="90"/>
    </xf>
    <xf numFmtId="0" fontId="5" fillId="0" borderId="5" xfId="0" applyFont="1" applyBorder="1" applyAlignment="1">
      <alignment horizontal="center" textRotation="90"/>
    </xf>
    <xf numFmtId="0" fontId="2" fillId="0" borderId="12" xfId="0" applyFont="1" applyBorder="1" applyAlignment="1">
      <alignment horizontal="center"/>
    </xf>
    <xf numFmtId="0" fontId="0" fillId="0" borderId="5" xfId="0" applyBorder="1"/>
    <xf numFmtId="0" fontId="2" fillId="0" borderId="13" xfId="0" applyFont="1" applyBorder="1" applyAlignment="1">
      <alignment horizontal="center"/>
    </xf>
    <xf numFmtId="0" fontId="3" fillId="6" borderId="14" xfId="0" applyFont="1" applyFill="1" applyBorder="1" applyAlignment="1">
      <alignment horizontal="center" vertical="center"/>
    </xf>
    <xf numFmtId="0" fontId="3" fillId="3" borderId="14" xfId="0" applyFont="1" applyFill="1" applyBorder="1" applyAlignment="1">
      <alignment horizontal="center" vertical="center"/>
    </xf>
    <xf numFmtId="0" fontId="3" fillId="4" borderId="14" xfId="0" applyFont="1" applyFill="1" applyBorder="1" applyAlignment="1">
      <alignment horizontal="center" vertical="center"/>
    </xf>
    <xf numFmtId="0" fontId="0" fillId="0" borderId="15" xfId="0" applyBorder="1"/>
    <xf numFmtId="0" fontId="0" fillId="0" borderId="4" xfId="0" applyBorder="1"/>
    <xf numFmtId="0" fontId="3" fillId="6" borderId="16" xfId="0" applyFont="1" applyFill="1" applyBorder="1" applyAlignment="1">
      <alignment horizontal="center" vertical="center"/>
    </xf>
    <xf numFmtId="0" fontId="0" fillId="0" borderId="9" xfId="0" applyBorder="1" applyAlignment="1">
      <alignment textRotation="90"/>
    </xf>
    <xf numFmtId="0" fontId="4" fillId="0" borderId="10" xfId="0" applyFont="1" applyBorder="1" applyAlignment="1">
      <alignment horizontal="right" vertical="center" textRotation="90"/>
    </xf>
    <xf numFmtId="0" fontId="0" fillId="0" borderId="10" xfId="0" applyBorder="1" applyAlignment="1">
      <alignment textRotation="90"/>
    </xf>
    <xf numFmtId="0" fontId="5" fillId="0" borderId="10" xfId="0" applyFont="1" applyBorder="1" applyAlignment="1">
      <alignment horizontal="center" textRotation="90"/>
    </xf>
    <xf numFmtId="0" fontId="5" fillId="0" borderId="11" xfId="0" applyFont="1" applyBorder="1" applyAlignment="1">
      <alignment horizontal="center" textRotation="90"/>
    </xf>
    <xf numFmtId="0" fontId="0" fillId="0" borderId="0" xfId="0" applyAlignment="1">
      <alignment horizontal="left" vertical="top"/>
    </xf>
    <xf numFmtId="0" fontId="0" fillId="0" borderId="6"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0" fillId="0" borderId="0" xfId="0" applyAlignment="1">
      <alignment horizontal="center"/>
    </xf>
    <xf numFmtId="0" fontId="0" fillId="0" borderId="0" xfId="0" applyAlignment="1">
      <alignment horizontal="left" vertical="top" wrapText="1"/>
    </xf>
    <xf numFmtId="0" fontId="5" fillId="0" borderId="17"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4" xfId="0" applyFont="1" applyBorder="1" applyAlignment="1">
      <alignment horizontal="center"/>
    </xf>
  </cellXfs>
  <cellStyles count="1">
    <cellStyle name="Normal" xfId="0" builtinId="0"/>
  </cellStyles>
  <dxfs count="27">
    <dxf>
      <fill>
        <patternFill>
          <bgColor rgb="FF3AED05"/>
        </patternFill>
      </fill>
    </dxf>
    <dxf>
      <fill>
        <patternFill>
          <bgColor rgb="FFFF0000"/>
        </patternFill>
      </fill>
    </dxf>
    <dxf>
      <fill>
        <patternFill>
          <bgColor rgb="FFF9BB00"/>
        </patternFill>
      </fill>
    </dxf>
    <dxf>
      <fill>
        <patternFill>
          <bgColor rgb="FF3AED05"/>
        </patternFill>
      </fill>
    </dxf>
    <dxf>
      <fill>
        <patternFill>
          <bgColor rgb="FFFF0000"/>
        </patternFill>
      </fill>
    </dxf>
    <dxf>
      <fill>
        <patternFill>
          <bgColor rgb="FFF9BB00"/>
        </patternFill>
      </fill>
    </dxf>
    <dxf>
      <fill>
        <patternFill>
          <bgColor rgb="FF3AED05"/>
        </patternFill>
      </fill>
    </dxf>
    <dxf>
      <fill>
        <patternFill>
          <bgColor rgb="FFFF0000"/>
        </patternFill>
      </fill>
    </dxf>
    <dxf>
      <fill>
        <patternFill>
          <bgColor rgb="FFF9BB00"/>
        </patternFill>
      </fill>
    </dxf>
    <dxf>
      <fill>
        <patternFill>
          <bgColor rgb="FF3AED05"/>
        </patternFill>
      </fill>
    </dxf>
    <dxf>
      <fill>
        <patternFill>
          <bgColor rgb="FFFF0000"/>
        </patternFill>
      </fill>
    </dxf>
    <dxf>
      <fill>
        <patternFill>
          <bgColor rgb="FFF9BB00"/>
        </patternFill>
      </fill>
    </dxf>
    <dxf>
      <fill>
        <patternFill>
          <bgColor rgb="FF3AED05"/>
        </patternFill>
      </fill>
    </dxf>
    <dxf>
      <fill>
        <patternFill>
          <bgColor rgb="FFFF0000"/>
        </patternFill>
      </fill>
    </dxf>
    <dxf>
      <fill>
        <patternFill>
          <bgColor rgb="FFF9BB00"/>
        </patternFill>
      </fill>
    </dxf>
    <dxf>
      <fill>
        <patternFill>
          <bgColor rgb="FF3AED05"/>
        </patternFill>
      </fill>
    </dxf>
    <dxf>
      <fill>
        <patternFill>
          <bgColor rgb="FFFF0000"/>
        </patternFill>
      </fill>
    </dxf>
    <dxf>
      <fill>
        <patternFill>
          <bgColor rgb="FFF9BB00"/>
        </patternFill>
      </fill>
    </dxf>
    <dxf>
      <fill>
        <patternFill>
          <bgColor rgb="FF3AED05"/>
        </patternFill>
      </fill>
    </dxf>
    <dxf>
      <fill>
        <patternFill>
          <bgColor rgb="FFFF0000"/>
        </patternFill>
      </fill>
    </dxf>
    <dxf>
      <fill>
        <patternFill>
          <bgColor rgb="FFF9BB00"/>
        </patternFill>
      </fill>
    </dxf>
    <dxf>
      <fill>
        <patternFill>
          <bgColor rgb="FF3AED05"/>
        </patternFill>
      </fill>
    </dxf>
    <dxf>
      <fill>
        <patternFill>
          <bgColor rgb="FFFF0000"/>
        </patternFill>
      </fill>
    </dxf>
    <dxf>
      <fill>
        <patternFill>
          <bgColor rgb="FFF9BB00"/>
        </patternFill>
      </fill>
    </dxf>
    <dxf>
      <fill>
        <patternFill>
          <bgColor rgb="FF3AED05"/>
        </patternFill>
      </fill>
    </dxf>
    <dxf>
      <fill>
        <patternFill>
          <bgColor rgb="FFFF0000"/>
        </patternFill>
      </fill>
    </dxf>
    <dxf>
      <fill>
        <patternFill>
          <bgColor rgb="FFF9BB00"/>
        </patternFill>
      </fill>
    </dxf>
  </dxfs>
  <tableStyles count="0" defaultTableStyle="TableStyleMedium2" defaultPivotStyle="PivotStyleLight16"/>
  <colors>
    <mruColors>
      <color rgb="FFF9BB00"/>
      <color rgb="FF3AED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208A8-D3F7-394D-9EA6-2EFAB72C21DC}">
  <dimension ref="A1:I15"/>
  <sheetViews>
    <sheetView topLeftCell="A2" zoomScaleNormal="100" workbookViewId="0">
      <selection activeCell="C17" sqref="C17"/>
    </sheetView>
  </sheetViews>
  <sheetFormatPr baseColWidth="10" defaultRowHeight="16" x14ac:dyDescent="0.2"/>
  <cols>
    <col min="1" max="1" width="5.1640625" bestFit="1" customWidth="1"/>
    <col min="2" max="2" width="10.6640625" bestFit="1" customWidth="1"/>
    <col min="3" max="3" width="58.1640625" bestFit="1" customWidth="1"/>
    <col min="4" max="4" width="4" bestFit="1" customWidth="1"/>
    <col min="5" max="5" width="10" bestFit="1" customWidth="1"/>
    <col min="6" max="6" width="3.5" bestFit="1" customWidth="1"/>
    <col min="7" max="7" width="16" bestFit="1" customWidth="1"/>
  </cols>
  <sheetData>
    <row r="1" spans="1:9" ht="281" customHeight="1" x14ac:dyDescent="0.2">
      <c r="A1" s="40" t="s">
        <v>184</v>
      </c>
      <c r="B1" s="40"/>
      <c r="C1" s="40"/>
      <c r="D1" s="40"/>
      <c r="E1" s="40"/>
      <c r="F1" s="40"/>
      <c r="G1" s="40"/>
      <c r="I1" s="35"/>
    </row>
    <row r="5" spans="1:9" ht="17" thickBot="1" x14ac:dyDescent="0.25"/>
    <row r="6" spans="1:9" ht="18" thickBot="1" x14ac:dyDescent="0.25">
      <c r="A6" s="1" t="s">
        <v>0</v>
      </c>
      <c r="B6" s="2" t="s">
        <v>1</v>
      </c>
      <c r="C6" s="2" t="s">
        <v>2</v>
      </c>
      <c r="D6" s="2" t="s">
        <v>3</v>
      </c>
      <c r="E6" s="2" t="s">
        <v>4</v>
      </c>
      <c r="F6" s="2" t="s">
        <v>5</v>
      </c>
      <c r="G6" s="2" t="s">
        <v>6</v>
      </c>
    </row>
    <row r="7" spans="1:9" ht="35" thickBot="1" x14ac:dyDescent="0.25">
      <c r="A7" s="3" t="s">
        <v>7</v>
      </c>
      <c r="B7" s="36" t="s">
        <v>8</v>
      </c>
      <c r="C7" s="5" t="s">
        <v>9</v>
      </c>
      <c r="D7" s="6" t="s">
        <v>3</v>
      </c>
      <c r="E7" s="7" t="s">
        <v>10</v>
      </c>
      <c r="F7" s="8" t="s">
        <v>5</v>
      </c>
      <c r="G7" s="5" t="s">
        <v>11</v>
      </c>
    </row>
    <row r="8" spans="1:9" ht="35" thickBot="1" x14ac:dyDescent="0.25">
      <c r="A8" s="3" t="s">
        <v>12</v>
      </c>
      <c r="B8" s="37"/>
      <c r="C8" s="5" t="s">
        <v>13</v>
      </c>
      <c r="D8" s="6" t="s">
        <v>3</v>
      </c>
      <c r="E8" s="7" t="s">
        <v>10</v>
      </c>
      <c r="F8" s="8" t="s">
        <v>5</v>
      </c>
      <c r="G8" s="5" t="s">
        <v>11</v>
      </c>
    </row>
    <row r="9" spans="1:9" ht="18" thickBot="1" x14ac:dyDescent="0.25">
      <c r="A9" s="3" t="s">
        <v>14</v>
      </c>
      <c r="B9" s="38"/>
      <c r="C9" s="5" t="s">
        <v>15</v>
      </c>
      <c r="D9" s="6" t="s">
        <v>3</v>
      </c>
      <c r="E9" s="5" t="s">
        <v>11</v>
      </c>
      <c r="F9" s="8" t="s">
        <v>5</v>
      </c>
      <c r="G9" s="5" t="s">
        <v>11</v>
      </c>
    </row>
    <row r="10" spans="1:9" ht="35" thickBot="1" x14ac:dyDescent="0.25">
      <c r="A10" s="3" t="s">
        <v>16</v>
      </c>
      <c r="B10" s="5" t="s">
        <v>17</v>
      </c>
      <c r="C10" s="5" t="s">
        <v>18</v>
      </c>
      <c r="D10" s="6" t="s">
        <v>3</v>
      </c>
      <c r="E10" s="5" t="s">
        <v>11</v>
      </c>
      <c r="F10" s="8" t="s">
        <v>5</v>
      </c>
      <c r="G10" s="9" t="s">
        <v>19</v>
      </c>
    </row>
    <row r="11" spans="1:9" ht="52" thickBot="1" x14ac:dyDescent="0.25">
      <c r="A11" s="3" t="s">
        <v>20</v>
      </c>
      <c r="B11" s="36" t="s">
        <v>21</v>
      </c>
      <c r="C11" s="5" t="s">
        <v>22</v>
      </c>
      <c r="D11" s="6" t="s">
        <v>3</v>
      </c>
      <c r="E11" s="7" t="s">
        <v>23</v>
      </c>
      <c r="F11" s="8" t="s">
        <v>5</v>
      </c>
      <c r="G11" s="5" t="s">
        <v>11</v>
      </c>
    </row>
    <row r="12" spans="1:9" ht="35" thickBot="1" x14ac:dyDescent="0.25">
      <c r="A12" s="3" t="s">
        <v>24</v>
      </c>
      <c r="B12" s="38"/>
      <c r="C12" s="5" t="s">
        <v>25</v>
      </c>
      <c r="D12" s="6" t="s">
        <v>3</v>
      </c>
      <c r="E12" s="5" t="s">
        <v>11</v>
      </c>
      <c r="F12" s="8" t="s">
        <v>5</v>
      </c>
      <c r="G12" s="9" t="s">
        <v>26</v>
      </c>
    </row>
    <row r="13" spans="1:9" ht="35" thickBot="1" x14ac:dyDescent="0.25">
      <c r="A13" s="3" t="s">
        <v>27</v>
      </c>
      <c r="B13" s="5" t="s">
        <v>28</v>
      </c>
      <c r="C13" s="5" t="s">
        <v>185</v>
      </c>
      <c r="D13" s="6" t="s">
        <v>29</v>
      </c>
      <c r="E13" s="5" t="s">
        <v>11</v>
      </c>
      <c r="F13" s="8" t="s">
        <v>5</v>
      </c>
      <c r="G13" s="9" t="s">
        <v>19</v>
      </c>
    </row>
    <row r="15" spans="1:9" x14ac:dyDescent="0.2">
      <c r="A15" s="39" t="s">
        <v>183</v>
      </c>
      <c r="B15" s="39"/>
      <c r="C15" s="39"/>
      <c r="D15" s="39"/>
      <c r="E15" s="39"/>
      <c r="F15" s="39"/>
      <c r="G15" s="39"/>
    </row>
  </sheetData>
  <mergeCells count="4">
    <mergeCell ref="B7:B9"/>
    <mergeCell ref="B11:B12"/>
    <mergeCell ref="A15:G15"/>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668A6-7BA6-FC4F-A600-BE1CB23878CD}">
  <dimension ref="A1:B386"/>
  <sheetViews>
    <sheetView topLeftCell="A115" workbookViewId="0">
      <selection activeCell="G163" sqref="G163"/>
    </sheetView>
  </sheetViews>
  <sheetFormatPr baseColWidth="10" defaultRowHeight="16" x14ac:dyDescent="0.2"/>
  <cols>
    <col min="1" max="1" width="30.83203125" bestFit="1" customWidth="1"/>
    <col min="2" max="2" width="18.83203125" bestFit="1" customWidth="1"/>
  </cols>
  <sheetData>
    <row r="1" spans="1:2" ht="18" thickBot="1" x14ac:dyDescent="0.25">
      <c r="A1" s="1" t="s">
        <v>30</v>
      </c>
      <c r="B1" s="2" t="s">
        <v>31</v>
      </c>
    </row>
    <row r="2" spans="1:2" ht="17" x14ac:dyDescent="0.2">
      <c r="A2" s="36" t="s">
        <v>32</v>
      </c>
      <c r="B2" s="4" t="s">
        <v>33</v>
      </c>
    </row>
    <row r="3" spans="1:2" ht="17" x14ac:dyDescent="0.2">
      <c r="A3" s="37"/>
      <c r="B3" s="4" t="s">
        <v>34</v>
      </c>
    </row>
    <row r="4" spans="1:2" ht="17" x14ac:dyDescent="0.2">
      <c r="A4" s="37"/>
      <c r="B4" s="4" t="s">
        <v>35</v>
      </c>
    </row>
    <row r="5" spans="1:2" ht="17" x14ac:dyDescent="0.2">
      <c r="A5" s="37"/>
      <c r="B5" s="4" t="s">
        <v>36</v>
      </c>
    </row>
    <row r="6" spans="1:2" ht="17" x14ac:dyDescent="0.2">
      <c r="A6" s="37"/>
      <c r="B6" s="4" t="s">
        <v>37</v>
      </c>
    </row>
    <row r="7" spans="1:2" ht="17" x14ac:dyDescent="0.2">
      <c r="A7" s="37"/>
      <c r="B7" s="4" t="s">
        <v>38</v>
      </c>
    </row>
    <row r="8" spans="1:2" ht="18" thickBot="1" x14ac:dyDescent="0.25">
      <c r="A8" s="38"/>
      <c r="B8" s="5" t="s">
        <v>39</v>
      </c>
    </row>
    <row r="9" spans="1:2" ht="17" x14ac:dyDescent="0.2">
      <c r="A9" s="36" t="s">
        <v>40</v>
      </c>
      <c r="B9" s="4" t="s">
        <v>41</v>
      </c>
    </row>
    <row r="10" spans="1:2" ht="17" x14ac:dyDescent="0.2">
      <c r="A10" s="37"/>
      <c r="B10" s="4" t="s">
        <v>42</v>
      </c>
    </row>
    <row r="11" spans="1:2" ht="17" x14ac:dyDescent="0.2">
      <c r="A11" s="37"/>
      <c r="B11" s="4" t="s">
        <v>35</v>
      </c>
    </row>
    <row r="12" spans="1:2" ht="17" x14ac:dyDescent="0.2">
      <c r="A12" s="37"/>
      <c r="B12" s="4" t="s">
        <v>43</v>
      </c>
    </row>
    <row r="13" spans="1:2" ht="17" x14ac:dyDescent="0.2">
      <c r="A13" s="37"/>
      <c r="B13" s="4" t="s">
        <v>37</v>
      </c>
    </row>
    <row r="14" spans="1:2" ht="17" x14ac:dyDescent="0.2">
      <c r="A14" s="37"/>
      <c r="B14" s="4" t="s">
        <v>44</v>
      </c>
    </row>
    <row r="15" spans="1:2" ht="18" thickBot="1" x14ac:dyDescent="0.25">
      <c r="A15" s="38"/>
      <c r="B15" s="5" t="s">
        <v>39</v>
      </c>
    </row>
    <row r="16" spans="1:2" ht="17" x14ac:dyDescent="0.2">
      <c r="A16" s="36" t="s">
        <v>45</v>
      </c>
      <c r="B16" s="4" t="s">
        <v>33</v>
      </c>
    </row>
    <row r="17" spans="1:2" ht="17" x14ac:dyDescent="0.2">
      <c r="A17" s="37"/>
      <c r="B17" s="4" t="s">
        <v>34</v>
      </c>
    </row>
    <row r="18" spans="1:2" ht="17" x14ac:dyDescent="0.2">
      <c r="A18" s="37"/>
      <c r="B18" s="4" t="s">
        <v>46</v>
      </c>
    </row>
    <row r="19" spans="1:2" ht="17" x14ac:dyDescent="0.2">
      <c r="A19" s="37"/>
      <c r="B19" s="4" t="s">
        <v>43</v>
      </c>
    </row>
    <row r="20" spans="1:2" ht="17" x14ac:dyDescent="0.2">
      <c r="A20" s="37"/>
      <c r="B20" s="4" t="s">
        <v>47</v>
      </c>
    </row>
    <row r="21" spans="1:2" ht="17" x14ac:dyDescent="0.2">
      <c r="A21" s="37"/>
      <c r="B21" s="4" t="s">
        <v>38</v>
      </c>
    </row>
    <row r="22" spans="1:2" ht="18" thickBot="1" x14ac:dyDescent="0.25">
      <c r="A22" s="38"/>
      <c r="B22" s="5" t="s">
        <v>39</v>
      </c>
    </row>
    <row r="23" spans="1:2" ht="17" x14ac:dyDescent="0.2">
      <c r="A23" s="36" t="s">
        <v>48</v>
      </c>
      <c r="B23" s="4" t="s">
        <v>33</v>
      </c>
    </row>
    <row r="24" spans="1:2" ht="17" x14ac:dyDescent="0.2">
      <c r="A24" s="37"/>
      <c r="B24" s="4" t="s">
        <v>34</v>
      </c>
    </row>
    <row r="25" spans="1:2" ht="17" x14ac:dyDescent="0.2">
      <c r="A25" s="37"/>
      <c r="B25" s="4" t="s">
        <v>46</v>
      </c>
    </row>
    <row r="26" spans="1:2" ht="17" x14ac:dyDescent="0.2">
      <c r="A26" s="37"/>
      <c r="B26" s="4" t="s">
        <v>43</v>
      </c>
    </row>
    <row r="27" spans="1:2" ht="17" x14ac:dyDescent="0.2">
      <c r="A27" s="37"/>
      <c r="B27" s="4" t="s">
        <v>47</v>
      </c>
    </row>
    <row r="28" spans="1:2" ht="17" x14ac:dyDescent="0.2">
      <c r="A28" s="37"/>
      <c r="B28" s="4" t="s">
        <v>38</v>
      </c>
    </row>
    <row r="29" spans="1:2" ht="18" thickBot="1" x14ac:dyDescent="0.25">
      <c r="A29" s="38"/>
      <c r="B29" s="5" t="s">
        <v>39</v>
      </c>
    </row>
    <row r="30" spans="1:2" ht="17" x14ac:dyDescent="0.2">
      <c r="A30" s="36" t="s">
        <v>49</v>
      </c>
      <c r="B30" s="4" t="s">
        <v>41</v>
      </c>
    </row>
    <row r="31" spans="1:2" ht="17" x14ac:dyDescent="0.2">
      <c r="A31" s="37"/>
      <c r="B31" s="4" t="s">
        <v>42</v>
      </c>
    </row>
    <row r="32" spans="1:2" ht="17" x14ac:dyDescent="0.2">
      <c r="A32" s="37"/>
      <c r="B32" s="4" t="s">
        <v>46</v>
      </c>
    </row>
    <row r="33" spans="1:2" ht="17" x14ac:dyDescent="0.2">
      <c r="A33" s="37"/>
      <c r="B33" s="4" t="s">
        <v>36</v>
      </c>
    </row>
    <row r="34" spans="1:2" ht="17" x14ac:dyDescent="0.2">
      <c r="A34" s="37"/>
      <c r="B34" s="4" t="s">
        <v>47</v>
      </c>
    </row>
    <row r="35" spans="1:2" ht="17" x14ac:dyDescent="0.2">
      <c r="A35" s="37"/>
      <c r="B35" s="4" t="s">
        <v>50</v>
      </c>
    </row>
    <row r="36" spans="1:2" ht="18" thickBot="1" x14ac:dyDescent="0.25">
      <c r="A36" s="38"/>
      <c r="B36" s="5" t="s">
        <v>39</v>
      </c>
    </row>
    <row r="37" spans="1:2" ht="17" x14ac:dyDescent="0.2">
      <c r="A37" s="36" t="s">
        <v>51</v>
      </c>
      <c r="B37" s="4" t="s">
        <v>33</v>
      </c>
    </row>
    <row r="38" spans="1:2" ht="17" x14ac:dyDescent="0.2">
      <c r="A38" s="37"/>
      <c r="B38" s="4" t="s">
        <v>34</v>
      </c>
    </row>
    <row r="39" spans="1:2" ht="17" x14ac:dyDescent="0.2">
      <c r="A39" s="37"/>
      <c r="B39" s="4" t="s">
        <v>35</v>
      </c>
    </row>
    <row r="40" spans="1:2" ht="17" x14ac:dyDescent="0.2">
      <c r="A40" s="37"/>
      <c r="B40" s="4" t="s">
        <v>43</v>
      </c>
    </row>
    <row r="41" spans="1:2" ht="17" x14ac:dyDescent="0.2">
      <c r="A41" s="37"/>
      <c r="B41" s="4" t="s">
        <v>47</v>
      </c>
    </row>
    <row r="42" spans="1:2" ht="17" x14ac:dyDescent="0.2">
      <c r="A42" s="37"/>
      <c r="B42" s="4" t="s">
        <v>38</v>
      </c>
    </row>
    <row r="43" spans="1:2" ht="18" thickBot="1" x14ac:dyDescent="0.25">
      <c r="A43" s="38"/>
      <c r="B43" s="5" t="s">
        <v>52</v>
      </c>
    </row>
    <row r="44" spans="1:2" ht="17" x14ac:dyDescent="0.2">
      <c r="A44" s="36" t="s">
        <v>53</v>
      </c>
      <c r="B44" s="4" t="s">
        <v>33</v>
      </c>
    </row>
    <row r="45" spans="1:2" ht="17" x14ac:dyDescent="0.2">
      <c r="A45" s="37"/>
      <c r="B45" s="4" t="s">
        <v>34</v>
      </c>
    </row>
    <row r="46" spans="1:2" ht="17" x14ac:dyDescent="0.2">
      <c r="A46" s="37"/>
      <c r="B46" s="4" t="s">
        <v>46</v>
      </c>
    </row>
    <row r="47" spans="1:2" ht="17" x14ac:dyDescent="0.2">
      <c r="A47" s="37"/>
      <c r="B47" s="4" t="s">
        <v>36</v>
      </c>
    </row>
    <row r="48" spans="1:2" ht="17" x14ac:dyDescent="0.2">
      <c r="A48" s="37"/>
      <c r="B48" s="4" t="s">
        <v>47</v>
      </c>
    </row>
    <row r="49" spans="1:2" ht="17" x14ac:dyDescent="0.2">
      <c r="A49" s="37"/>
      <c r="B49" s="4" t="s">
        <v>44</v>
      </c>
    </row>
    <row r="50" spans="1:2" ht="18" thickBot="1" x14ac:dyDescent="0.25">
      <c r="A50" s="38"/>
      <c r="B50" s="5" t="s">
        <v>39</v>
      </c>
    </row>
    <row r="51" spans="1:2" ht="17" x14ac:dyDescent="0.2">
      <c r="A51" s="36" t="s">
        <v>54</v>
      </c>
      <c r="B51" s="4" t="s">
        <v>55</v>
      </c>
    </row>
    <row r="52" spans="1:2" ht="17" x14ac:dyDescent="0.2">
      <c r="A52" s="37"/>
      <c r="B52" s="4" t="s">
        <v>42</v>
      </c>
    </row>
    <row r="53" spans="1:2" ht="17" x14ac:dyDescent="0.2">
      <c r="A53" s="37"/>
      <c r="B53" s="4" t="s">
        <v>46</v>
      </c>
    </row>
    <row r="54" spans="1:2" ht="17" x14ac:dyDescent="0.2">
      <c r="A54" s="37"/>
      <c r="B54" s="4" t="s">
        <v>43</v>
      </c>
    </row>
    <row r="55" spans="1:2" ht="17" x14ac:dyDescent="0.2">
      <c r="A55" s="37"/>
      <c r="B55" s="4" t="s">
        <v>56</v>
      </c>
    </row>
    <row r="56" spans="1:2" ht="17" x14ac:dyDescent="0.2">
      <c r="A56" s="37"/>
      <c r="B56" s="4" t="s">
        <v>57</v>
      </c>
    </row>
    <row r="57" spans="1:2" ht="18" thickBot="1" x14ac:dyDescent="0.25">
      <c r="A57" s="38"/>
      <c r="B57" s="5" t="s">
        <v>58</v>
      </c>
    </row>
    <row r="58" spans="1:2" ht="17" x14ac:dyDescent="0.2">
      <c r="A58" s="36" t="s">
        <v>59</v>
      </c>
      <c r="B58" s="4" t="s">
        <v>33</v>
      </c>
    </row>
    <row r="59" spans="1:2" ht="17" x14ac:dyDescent="0.2">
      <c r="A59" s="37"/>
      <c r="B59" s="4" t="s">
        <v>34</v>
      </c>
    </row>
    <row r="60" spans="1:2" ht="17" x14ac:dyDescent="0.2">
      <c r="A60" s="37"/>
      <c r="B60" s="4" t="s">
        <v>35</v>
      </c>
    </row>
    <row r="61" spans="1:2" ht="17" x14ac:dyDescent="0.2">
      <c r="A61" s="37"/>
      <c r="B61" s="4" t="s">
        <v>36</v>
      </c>
    </row>
    <row r="62" spans="1:2" ht="17" x14ac:dyDescent="0.2">
      <c r="A62" s="37"/>
      <c r="B62" s="4" t="s">
        <v>37</v>
      </c>
    </row>
    <row r="63" spans="1:2" ht="17" x14ac:dyDescent="0.2">
      <c r="A63" s="37"/>
      <c r="B63" s="4" t="s">
        <v>60</v>
      </c>
    </row>
    <row r="64" spans="1:2" ht="18" thickBot="1" x14ac:dyDescent="0.25">
      <c r="A64" s="38"/>
      <c r="B64" s="5" t="s">
        <v>39</v>
      </c>
    </row>
    <row r="65" spans="1:2" ht="17" x14ac:dyDescent="0.2">
      <c r="A65" s="36" t="s">
        <v>61</v>
      </c>
      <c r="B65" s="4" t="s">
        <v>33</v>
      </c>
    </row>
    <row r="66" spans="1:2" ht="17" x14ac:dyDescent="0.2">
      <c r="A66" s="37"/>
      <c r="B66" s="4" t="s">
        <v>42</v>
      </c>
    </row>
    <row r="67" spans="1:2" ht="17" x14ac:dyDescent="0.2">
      <c r="A67" s="37"/>
      <c r="B67" s="4" t="s">
        <v>35</v>
      </c>
    </row>
    <row r="68" spans="1:2" ht="17" x14ac:dyDescent="0.2">
      <c r="A68" s="37"/>
      <c r="B68" s="4" t="s">
        <v>36</v>
      </c>
    </row>
    <row r="69" spans="1:2" ht="17" x14ac:dyDescent="0.2">
      <c r="A69" s="37"/>
      <c r="B69" s="4" t="s">
        <v>37</v>
      </c>
    </row>
    <row r="70" spans="1:2" ht="17" x14ac:dyDescent="0.2">
      <c r="A70" s="37"/>
      <c r="B70" s="4" t="s">
        <v>38</v>
      </c>
    </row>
    <row r="71" spans="1:2" ht="18" thickBot="1" x14ac:dyDescent="0.25">
      <c r="A71" s="38"/>
      <c r="B71" s="5" t="s">
        <v>39</v>
      </c>
    </row>
    <row r="72" spans="1:2" ht="17" x14ac:dyDescent="0.2">
      <c r="A72" s="36" t="s">
        <v>62</v>
      </c>
      <c r="B72" s="4" t="s">
        <v>33</v>
      </c>
    </row>
    <row r="73" spans="1:2" ht="17" x14ac:dyDescent="0.2">
      <c r="A73" s="37"/>
      <c r="B73" s="4" t="s">
        <v>42</v>
      </c>
    </row>
    <row r="74" spans="1:2" ht="17" x14ac:dyDescent="0.2">
      <c r="A74" s="37"/>
      <c r="B74" s="4" t="s">
        <v>35</v>
      </c>
    </row>
    <row r="75" spans="1:2" ht="17" x14ac:dyDescent="0.2">
      <c r="A75" s="37"/>
      <c r="B75" s="4" t="s">
        <v>36</v>
      </c>
    </row>
    <row r="76" spans="1:2" ht="17" x14ac:dyDescent="0.2">
      <c r="A76" s="37"/>
      <c r="B76" s="4" t="s">
        <v>37</v>
      </c>
    </row>
    <row r="77" spans="1:2" ht="17" x14ac:dyDescent="0.2">
      <c r="A77" s="37"/>
      <c r="B77" s="4" t="s">
        <v>38</v>
      </c>
    </row>
    <row r="78" spans="1:2" ht="18" thickBot="1" x14ac:dyDescent="0.25">
      <c r="A78" s="38"/>
      <c r="B78" s="5" t="s">
        <v>39</v>
      </c>
    </row>
    <row r="79" spans="1:2" ht="17" x14ac:dyDescent="0.2">
      <c r="A79" s="36" t="s">
        <v>63</v>
      </c>
      <c r="B79" s="4" t="s">
        <v>55</v>
      </c>
    </row>
    <row r="80" spans="1:2" ht="17" x14ac:dyDescent="0.2">
      <c r="A80" s="37"/>
      <c r="B80" s="4" t="s">
        <v>34</v>
      </c>
    </row>
    <row r="81" spans="1:2" ht="17" x14ac:dyDescent="0.2">
      <c r="A81" s="37"/>
      <c r="B81" s="4" t="s">
        <v>35</v>
      </c>
    </row>
    <row r="82" spans="1:2" ht="17" x14ac:dyDescent="0.2">
      <c r="A82" s="37"/>
      <c r="B82" s="4" t="s">
        <v>43</v>
      </c>
    </row>
    <row r="83" spans="1:2" ht="17" x14ac:dyDescent="0.2">
      <c r="A83" s="37"/>
      <c r="B83" s="4" t="s">
        <v>37</v>
      </c>
    </row>
    <row r="84" spans="1:2" ht="17" x14ac:dyDescent="0.2">
      <c r="A84" s="37"/>
      <c r="B84" s="4" t="s">
        <v>44</v>
      </c>
    </row>
    <row r="85" spans="1:2" ht="18" thickBot="1" x14ac:dyDescent="0.25">
      <c r="A85" s="38"/>
      <c r="B85" s="5" t="s">
        <v>39</v>
      </c>
    </row>
    <row r="86" spans="1:2" ht="17" x14ac:dyDescent="0.2">
      <c r="A86" s="36" t="s">
        <v>64</v>
      </c>
      <c r="B86" s="4" t="s">
        <v>33</v>
      </c>
    </row>
    <row r="87" spans="1:2" ht="17" x14ac:dyDescent="0.2">
      <c r="A87" s="37"/>
      <c r="B87" s="4" t="s">
        <v>34</v>
      </c>
    </row>
    <row r="88" spans="1:2" ht="17" x14ac:dyDescent="0.2">
      <c r="A88" s="37"/>
      <c r="B88" s="4" t="s">
        <v>35</v>
      </c>
    </row>
    <row r="89" spans="1:2" ht="17" x14ac:dyDescent="0.2">
      <c r="A89" s="37"/>
      <c r="B89" s="4" t="s">
        <v>36</v>
      </c>
    </row>
    <row r="90" spans="1:2" ht="17" x14ac:dyDescent="0.2">
      <c r="A90" s="37"/>
      <c r="B90" s="4" t="s">
        <v>37</v>
      </c>
    </row>
    <row r="91" spans="1:2" ht="17" x14ac:dyDescent="0.2">
      <c r="A91" s="37"/>
      <c r="B91" s="4" t="s">
        <v>44</v>
      </c>
    </row>
    <row r="92" spans="1:2" ht="18" thickBot="1" x14ac:dyDescent="0.25">
      <c r="A92" s="38"/>
      <c r="B92" s="5" t="s">
        <v>39</v>
      </c>
    </row>
    <row r="93" spans="1:2" ht="17" x14ac:dyDescent="0.2">
      <c r="A93" s="36" t="s">
        <v>65</v>
      </c>
      <c r="B93" s="4" t="s">
        <v>66</v>
      </c>
    </row>
    <row r="94" spans="1:2" ht="17" x14ac:dyDescent="0.2">
      <c r="A94" s="37"/>
      <c r="B94" s="4" t="s">
        <v>34</v>
      </c>
    </row>
    <row r="95" spans="1:2" ht="17" x14ac:dyDescent="0.2">
      <c r="A95" s="37"/>
      <c r="B95" s="4" t="s">
        <v>46</v>
      </c>
    </row>
    <row r="96" spans="1:2" ht="17" x14ac:dyDescent="0.2">
      <c r="A96" s="37"/>
      <c r="B96" s="4" t="s">
        <v>67</v>
      </c>
    </row>
    <row r="97" spans="1:2" ht="17" x14ac:dyDescent="0.2">
      <c r="A97" s="37"/>
      <c r="B97" s="4" t="s">
        <v>56</v>
      </c>
    </row>
    <row r="98" spans="1:2" ht="17" x14ac:dyDescent="0.2">
      <c r="A98" s="37"/>
      <c r="B98" s="4" t="s">
        <v>38</v>
      </c>
    </row>
    <row r="99" spans="1:2" ht="18" thickBot="1" x14ac:dyDescent="0.25">
      <c r="A99" s="38"/>
      <c r="B99" s="5" t="s">
        <v>39</v>
      </c>
    </row>
    <row r="100" spans="1:2" ht="17" x14ac:dyDescent="0.2">
      <c r="A100" s="36" t="s">
        <v>68</v>
      </c>
      <c r="B100" s="4" t="s">
        <v>66</v>
      </c>
    </row>
    <row r="101" spans="1:2" ht="17" x14ac:dyDescent="0.2">
      <c r="A101" s="37"/>
      <c r="B101" s="4" t="s">
        <v>34</v>
      </c>
    </row>
    <row r="102" spans="1:2" ht="17" x14ac:dyDescent="0.2">
      <c r="A102" s="37"/>
      <c r="B102" s="4" t="s">
        <v>46</v>
      </c>
    </row>
    <row r="103" spans="1:2" ht="17" x14ac:dyDescent="0.2">
      <c r="A103" s="37"/>
      <c r="B103" s="4" t="s">
        <v>67</v>
      </c>
    </row>
    <row r="104" spans="1:2" ht="17" x14ac:dyDescent="0.2">
      <c r="A104" s="37"/>
      <c r="B104" s="4" t="s">
        <v>37</v>
      </c>
    </row>
    <row r="105" spans="1:2" ht="17" x14ac:dyDescent="0.2">
      <c r="A105" s="37"/>
      <c r="B105" s="4" t="s">
        <v>38</v>
      </c>
    </row>
    <row r="106" spans="1:2" ht="18" thickBot="1" x14ac:dyDescent="0.25">
      <c r="A106" s="38"/>
      <c r="B106" s="5" t="s">
        <v>39</v>
      </c>
    </row>
    <row r="107" spans="1:2" ht="17" x14ac:dyDescent="0.2">
      <c r="A107" s="36" t="s">
        <v>69</v>
      </c>
      <c r="B107" s="4" t="s">
        <v>33</v>
      </c>
    </row>
    <row r="108" spans="1:2" ht="17" x14ac:dyDescent="0.2">
      <c r="A108" s="37"/>
      <c r="B108" s="4" t="s">
        <v>42</v>
      </c>
    </row>
    <row r="109" spans="1:2" ht="17" x14ac:dyDescent="0.2">
      <c r="A109" s="37"/>
      <c r="B109" s="4" t="s">
        <v>35</v>
      </c>
    </row>
    <row r="110" spans="1:2" ht="17" x14ac:dyDescent="0.2">
      <c r="A110" s="37"/>
      <c r="B110" s="4" t="s">
        <v>36</v>
      </c>
    </row>
    <row r="111" spans="1:2" ht="17" x14ac:dyDescent="0.2">
      <c r="A111" s="37"/>
      <c r="B111" s="4" t="s">
        <v>37</v>
      </c>
    </row>
    <row r="112" spans="1:2" ht="17" x14ac:dyDescent="0.2">
      <c r="A112" s="37"/>
      <c r="B112" s="4" t="s">
        <v>38</v>
      </c>
    </row>
    <row r="113" spans="1:2" ht="18" thickBot="1" x14ac:dyDescent="0.25">
      <c r="A113" s="38"/>
      <c r="B113" s="5" t="s">
        <v>39</v>
      </c>
    </row>
    <row r="114" spans="1:2" ht="17" x14ac:dyDescent="0.2">
      <c r="A114" s="36" t="s">
        <v>70</v>
      </c>
      <c r="B114" s="4" t="s">
        <v>33</v>
      </c>
    </row>
    <row r="115" spans="1:2" ht="17" x14ac:dyDescent="0.2">
      <c r="A115" s="37"/>
      <c r="B115" s="4" t="s">
        <v>34</v>
      </c>
    </row>
    <row r="116" spans="1:2" ht="17" x14ac:dyDescent="0.2">
      <c r="A116" s="37"/>
      <c r="B116" s="4" t="s">
        <v>46</v>
      </c>
    </row>
    <row r="117" spans="1:2" ht="17" x14ac:dyDescent="0.2">
      <c r="A117" s="37"/>
      <c r="B117" s="4" t="s">
        <v>36</v>
      </c>
    </row>
    <row r="118" spans="1:2" ht="17" x14ac:dyDescent="0.2">
      <c r="A118" s="37"/>
      <c r="B118" s="4" t="s">
        <v>37</v>
      </c>
    </row>
    <row r="119" spans="1:2" ht="17" x14ac:dyDescent="0.2">
      <c r="A119" s="37"/>
      <c r="B119" s="4" t="s">
        <v>38</v>
      </c>
    </row>
    <row r="120" spans="1:2" ht="18" thickBot="1" x14ac:dyDescent="0.25">
      <c r="A120" s="38"/>
      <c r="B120" s="5" t="s">
        <v>39</v>
      </c>
    </row>
    <row r="121" spans="1:2" ht="17" x14ac:dyDescent="0.2">
      <c r="A121" s="36" t="s">
        <v>71</v>
      </c>
      <c r="B121" s="4" t="s">
        <v>41</v>
      </c>
    </row>
    <row r="122" spans="1:2" ht="17" x14ac:dyDescent="0.2">
      <c r="A122" s="37"/>
      <c r="B122" s="4" t="s">
        <v>34</v>
      </c>
    </row>
    <row r="123" spans="1:2" ht="17" x14ac:dyDescent="0.2">
      <c r="A123" s="37"/>
      <c r="B123" s="4" t="s">
        <v>46</v>
      </c>
    </row>
    <row r="124" spans="1:2" ht="17" x14ac:dyDescent="0.2">
      <c r="A124" s="37"/>
      <c r="B124" s="4" t="s">
        <v>36</v>
      </c>
    </row>
    <row r="125" spans="1:2" ht="17" x14ac:dyDescent="0.2">
      <c r="A125" s="37"/>
      <c r="B125" s="4" t="s">
        <v>37</v>
      </c>
    </row>
    <row r="126" spans="1:2" ht="17" x14ac:dyDescent="0.2">
      <c r="A126" s="37"/>
      <c r="B126" s="4" t="s">
        <v>38</v>
      </c>
    </row>
    <row r="127" spans="1:2" ht="18" thickBot="1" x14ac:dyDescent="0.25">
      <c r="A127" s="38"/>
      <c r="B127" s="5" t="s">
        <v>39</v>
      </c>
    </row>
    <row r="128" spans="1:2" ht="17" x14ac:dyDescent="0.2">
      <c r="A128" s="36" t="s">
        <v>72</v>
      </c>
      <c r="B128" s="4" t="s">
        <v>41</v>
      </c>
    </row>
    <row r="129" spans="1:2" ht="17" x14ac:dyDescent="0.2">
      <c r="A129" s="37"/>
      <c r="B129" s="4" t="s">
        <v>42</v>
      </c>
    </row>
    <row r="130" spans="1:2" ht="17" x14ac:dyDescent="0.2">
      <c r="A130" s="37"/>
      <c r="B130" s="4" t="s">
        <v>46</v>
      </c>
    </row>
    <row r="131" spans="1:2" ht="17" x14ac:dyDescent="0.2">
      <c r="A131" s="37"/>
      <c r="B131" s="4" t="s">
        <v>36</v>
      </c>
    </row>
    <row r="132" spans="1:2" ht="17" x14ac:dyDescent="0.2">
      <c r="A132" s="37"/>
      <c r="B132" s="4" t="s">
        <v>47</v>
      </c>
    </row>
    <row r="133" spans="1:2" ht="17" x14ac:dyDescent="0.2">
      <c r="A133" s="37"/>
      <c r="B133" s="4" t="s">
        <v>44</v>
      </c>
    </row>
    <row r="134" spans="1:2" ht="18" thickBot="1" x14ac:dyDescent="0.25">
      <c r="A134" s="38"/>
      <c r="B134" s="5" t="s">
        <v>39</v>
      </c>
    </row>
    <row r="135" spans="1:2" ht="17" x14ac:dyDescent="0.2">
      <c r="A135" s="36" t="s">
        <v>73</v>
      </c>
      <c r="B135" s="4" t="s">
        <v>41</v>
      </c>
    </row>
    <row r="136" spans="1:2" ht="17" x14ac:dyDescent="0.2">
      <c r="A136" s="37"/>
      <c r="B136" s="4" t="s">
        <v>34</v>
      </c>
    </row>
    <row r="137" spans="1:2" ht="17" x14ac:dyDescent="0.2">
      <c r="A137" s="37"/>
      <c r="B137" s="4" t="s">
        <v>35</v>
      </c>
    </row>
    <row r="138" spans="1:2" ht="17" x14ac:dyDescent="0.2">
      <c r="A138" s="37"/>
      <c r="B138" s="4" t="s">
        <v>74</v>
      </c>
    </row>
    <row r="139" spans="1:2" ht="17" x14ac:dyDescent="0.2">
      <c r="A139" s="37"/>
      <c r="B139" s="4" t="s">
        <v>47</v>
      </c>
    </row>
    <row r="140" spans="1:2" ht="17" x14ac:dyDescent="0.2">
      <c r="A140" s="37"/>
      <c r="B140" s="4" t="s">
        <v>38</v>
      </c>
    </row>
    <row r="141" spans="1:2" ht="18" thickBot="1" x14ac:dyDescent="0.25">
      <c r="A141" s="38"/>
      <c r="B141" s="5" t="s">
        <v>39</v>
      </c>
    </row>
    <row r="142" spans="1:2" ht="17" x14ac:dyDescent="0.2">
      <c r="A142" s="36" t="s">
        <v>75</v>
      </c>
      <c r="B142" s="4" t="s">
        <v>41</v>
      </c>
    </row>
    <row r="143" spans="1:2" ht="17" x14ac:dyDescent="0.2">
      <c r="A143" s="37"/>
      <c r="B143" s="4" t="s">
        <v>42</v>
      </c>
    </row>
    <row r="144" spans="1:2" ht="17" x14ac:dyDescent="0.2">
      <c r="A144" s="37"/>
      <c r="B144" s="4" t="s">
        <v>46</v>
      </c>
    </row>
    <row r="145" spans="1:2" ht="17" x14ac:dyDescent="0.2">
      <c r="A145" s="37"/>
      <c r="B145" s="4" t="s">
        <v>36</v>
      </c>
    </row>
    <row r="146" spans="1:2" ht="17" x14ac:dyDescent="0.2">
      <c r="A146" s="37"/>
      <c r="B146" s="4" t="s">
        <v>47</v>
      </c>
    </row>
    <row r="147" spans="1:2" ht="17" x14ac:dyDescent="0.2">
      <c r="A147" s="37"/>
      <c r="B147" s="4" t="s">
        <v>44</v>
      </c>
    </row>
    <row r="148" spans="1:2" ht="18" thickBot="1" x14ac:dyDescent="0.25">
      <c r="A148" s="38"/>
      <c r="B148" s="5" t="s">
        <v>39</v>
      </c>
    </row>
    <row r="149" spans="1:2" ht="17" x14ac:dyDescent="0.2">
      <c r="A149" s="36" t="s">
        <v>76</v>
      </c>
      <c r="B149" s="4" t="s">
        <v>41</v>
      </c>
    </row>
    <row r="150" spans="1:2" ht="17" x14ac:dyDescent="0.2">
      <c r="A150" s="37"/>
      <c r="B150" s="4" t="s">
        <v>42</v>
      </c>
    </row>
    <row r="151" spans="1:2" ht="17" x14ac:dyDescent="0.2">
      <c r="A151" s="37"/>
      <c r="B151" s="4" t="s">
        <v>46</v>
      </c>
    </row>
    <row r="152" spans="1:2" ht="17" x14ac:dyDescent="0.2">
      <c r="A152" s="37"/>
      <c r="B152" s="4" t="s">
        <v>36</v>
      </c>
    </row>
    <row r="153" spans="1:2" ht="17" x14ac:dyDescent="0.2">
      <c r="A153" s="37"/>
      <c r="B153" s="4" t="s">
        <v>37</v>
      </c>
    </row>
    <row r="154" spans="1:2" ht="17" x14ac:dyDescent="0.2">
      <c r="A154" s="37"/>
      <c r="B154" s="4" t="s">
        <v>38</v>
      </c>
    </row>
    <row r="155" spans="1:2" ht="18" thickBot="1" x14ac:dyDescent="0.25">
      <c r="A155" s="38"/>
      <c r="B155" s="5" t="s">
        <v>39</v>
      </c>
    </row>
    <row r="156" spans="1:2" ht="17" x14ac:dyDescent="0.2">
      <c r="A156" s="36" t="s">
        <v>77</v>
      </c>
      <c r="B156" s="4" t="s">
        <v>41</v>
      </c>
    </row>
    <row r="157" spans="1:2" ht="17" x14ac:dyDescent="0.2">
      <c r="A157" s="37"/>
      <c r="B157" s="4" t="s">
        <v>42</v>
      </c>
    </row>
    <row r="158" spans="1:2" ht="17" x14ac:dyDescent="0.2">
      <c r="A158" s="37"/>
      <c r="B158" s="4" t="s">
        <v>46</v>
      </c>
    </row>
    <row r="159" spans="1:2" ht="17" x14ac:dyDescent="0.2">
      <c r="A159" s="37"/>
      <c r="B159" s="4" t="s">
        <v>36</v>
      </c>
    </row>
    <row r="160" spans="1:2" ht="17" x14ac:dyDescent="0.2">
      <c r="A160" s="37"/>
      <c r="B160" s="4" t="s">
        <v>37</v>
      </c>
    </row>
    <row r="161" spans="1:2" ht="17" x14ac:dyDescent="0.2">
      <c r="A161" s="37"/>
      <c r="B161" s="4" t="s">
        <v>38</v>
      </c>
    </row>
    <row r="162" spans="1:2" ht="18" thickBot="1" x14ac:dyDescent="0.25">
      <c r="A162" s="38"/>
      <c r="B162" s="5" t="s">
        <v>39</v>
      </c>
    </row>
    <row r="163" spans="1:2" ht="17" x14ac:dyDescent="0.2">
      <c r="A163" s="36" t="s">
        <v>78</v>
      </c>
      <c r="B163" s="4" t="s">
        <v>41</v>
      </c>
    </row>
    <row r="164" spans="1:2" ht="17" x14ac:dyDescent="0.2">
      <c r="A164" s="37"/>
      <c r="B164" s="4" t="s">
        <v>42</v>
      </c>
    </row>
    <row r="165" spans="1:2" ht="17" x14ac:dyDescent="0.2">
      <c r="A165" s="37"/>
      <c r="B165" s="4" t="s">
        <v>46</v>
      </c>
    </row>
    <row r="166" spans="1:2" ht="17" x14ac:dyDescent="0.2">
      <c r="A166" s="37"/>
      <c r="B166" s="4" t="s">
        <v>43</v>
      </c>
    </row>
    <row r="167" spans="1:2" ht="17" x14ac:dyDescent="0.2">
      <c r="A167" s="37"/>
      <c r="B167" s="4" t="s">
        <v>37</v>
      </c>
    </row>
    <row r="168" spans="1:2" ht="17" x14ac:dyDescent="0.2">
      <c r="A168" s="37"/>
      <c r="B168" s="4" t="s">
        <v>38</v>
      </c>
    </row>
    <row r="169" spans="1:2" ht="18" thickBot="1" x14ac:dyDescent="0.25">
      <c r="A169" s="38"/>
      <c r="B169" s="5" t="s">
        <v>39</v>
      </c>
    </row>
    <row r="170" spans="1:2" ht="17" x14ac:dyDescent="0.2">
      <c r="A170" s="36" t="s">
        <v>79</v>
      </c>
      <c r="B170" s="4" t="s">
        <v>33</v>
      </c>
    </row>
    <row r="171" spans="1:2" ht="17" x14ac:dyDescent="0.2">
      <c r="A171" s="37"/>
      <c r="B171" s="4" t="s">
        <v>34</v>
      </c>
    </row>
    <row r="172" spans="1:2" ht="17" x14ac:dyDescent="0.2">
      <c r="A172" s="37"/>
      <c r="B172" s="4" t="s">
        <v>35</v>
      </c>
    </row>
    <row r="173" spans="1:2" ht="17" x14ac:dyDescent="0.2">
      <c r="A173" s="37"/>
      <c r="B173" s="4" t="s">
        <v>36</v>
      </c>
    </row>
    <row r="174" spans="1:2" ht="17" x14ac:dyDescent="0.2">
      <c r="A174" s="37"/>
      <c r="B174" s="4" t="s">
        <v>37</v>
      </c>
    </row>
    <row r="175" spans="1:2" ht="17" x14ac:dyDescent="0.2">
      <c r="A175" s="37"/>
      <c r="B175" s="4" t="s">
        <v>38</v>
      </c>
    </row>
    <row r="176" spans="1:2" ht="18" thickBot="1" x14ac:dyDescent="0.25">
      <c r="A176" s="38"/>
      <c r="B176" s="5" t="s">
        <v>39</v>
      </c>
    </row>
    <row r="177" spans="1:2" ht="17" x14ac:dyDescent="0.2">
      <c r="A177" s="36" t="s">
        <v>80</v>
      </c>
      <c r="B177" s="4" t="s">
        <v>33</v>
      </c>
    </row>
    <row r="178" spans="1:2" ht="17" x14ac:dyDescent="0.2">
      <c r="A178" s="37"/>
      <c r="B178" s="4" t="s">
        <v>42</v>
      </c>
    </row>
    <row r="179" spans="1:2" ht="17" x14ac:dyDescent="0.2">
      <c r="A179" s="37"/>
      <c r="B179" s="4" t="s">
        <v>35</v>
      </c>
    </row>
    <row r="180" spans="1:2" ht="17" x14ac:dyDescent="0.2">
      <c r="A180" s="37"/>
      <c r="B180" s="4" t="s">
        <v>74</v>
      </c>
    </row>
    <row r="181" spans="1:2" ht="17" x14ac:dyDescent="0.2">
      <c r="A181" s="37"/>
      <c r="B181" s="4" t="s">
        <v>37</v>
      </c>
    </row>
    <row r="182" spans="1:2" ht="17" x14ac:dyDescent="0.2">
      <c r="A182" s="37"/>
      <c r="B182" s="4" t="s">
        <v>38</v>
      </c>
    </row>
    <row r="183" spans="1:2" ht="18" thickBot="1" x14ac:dyDescent="0.25">
      <c r="A183" s="38"/>
      <c r="B183" s="5" t="s">
        <v>39</v>
      </c>
    </row>
    <row r="184" spans="1:2" ht="17" x14ac:dyDescent="0.2">
      <c r="A184" s="36" t="s">
        <v>81</v>
      </c>
      <c r="B184" s="4" t="s">
        <v>33</v>
      </c>
    </row>
    <row r="185" spans="1:2" ht="17" x14ac:dyDescent="0.2">
      <c r="A185" s="37"/>
      <c r="B185" s="4" t="s">
        <v>42</v>
      </c>
    </row>
    <row r="186" spans="1:2" ht="17" x14ac:dyDescent="0.2">
      <c r="A186" s="37"/>
      <c r="B186" s="4" t="s">
        <v>35</v>
      </c>
    </row>
    <row r="187" spans="1:2" ht="17" x14ac:dyDescent="0.2">
      <c r="A187" s="37"/>
      <c r="B187" s="4" t="s">
        <v>36</v>
      </c>
    </row>
    <row r="188" spans="1:2" ht="17" x14ac:dyDescent="0.2">
      <c r="A188" s="37"/>
      <c r="B188" s="4" t="s">
        <v>37</v>
      </c>
    </row>
    <row r="189" spans="1:2" ht="17" x14ac:dyDescent="0.2">
      <c r="A189" s="37"/>
      <c r="B189" s="4" t="s">
        <v>38</v>
      </c>
    </row>
    <row r="190" spans="1:2" ht="18" thickBot="1" x14ac:dyDescent="0.25">
      <c r="A190" s="38"/>
      <c r="B190" s="5" t="s">
        <v>39</v>
      </c>
    </row>
    <row r="191" spans="1:2" ht="17" x14ac:dyDescent="0.2">
      <c r="A191" s="36" t="s">
        <v>82</v>
      </c>
      <c r="B191" s="4" t="s">
        <v>41</v>
      </c>
    </row>
    <row r="192" spans="1:2" ht="17" x14ac:dyDescent="0.2">
      <c r="A192" s="37"/>
      <c r="B192" s="4" t="s">
        <v>42</v>
      </c>
    </row>
    <row r="193" spans="1:2" ht="17" x14ac:dyDescent="0.2">
      <c r="A193" s="37"/>
      <c r="B193" s="4" t="s">
        <v>46</v>
      </c>
    </row>
    <row r="194" spans="1:2" ht="17" x14ac:dyDescent="0.2">
      <c r="A194" s="37"/>
      <c r="B194" s="4" t="s">
        <v>43</v>
      </c>
    </row>
    <row r="195" spans="1:2" ht="17" x14ac:dyDescent="0.2">
      <c r="A195" s="37"/>
      <c r="B195" s="4" t="s">
        <v>37</v>
      </c>
    </row>
    <row r="196" spans="1:2" ht="17" x14ac:dyDescent="0.2">
      <c r="A196" s="37"/>
      <c r="B196" s="4" t="s">
        <v>44</v>
      </c>
    </row>
    <row r="197" spans="1:2" ht="18" thickBot="1" x14ac:dyDescent="0.25">
      <c r="A197" s="38"/>
      <c r="B197" s="5" t="s">
        <v>39</v>
      </c>
    </row>
    <row r="198" spans="1:2" ht="17" x14ac:dyDescent="0.2">
      <c r="A198" s="36" t="s">
        <v>83</v>
      </c>
      <c r="B198" s="4" t="s">
        <v>41</v>
      </c>
    </row>
    <row r="199" spans="1:2" ht="17" x14ac:dyDescent="0.2">
      <c r="A199" s="37"/>
      <c r="B199" s="4" t="s">
        <v>42</v>
      </c>
    </row>
    <row r="200" spans="1:2" ht="17" x14ac:dyDescent="0.2">
      <c r="A200" s="37"/>
      <c r="B200" s="4" t="s">
        <v>46</v>
      </c>
    </row>
    <row r="201" spans="1:2" ht="17" x14ac:dyDescent="0.2">
      <c r="A201" s="37"/>
      <c r="B201" s="4" t="s">
        <v>43</v>
      </c>
    </row>
    <row r="202" spans="1:2" ht="17" x14ac:dyDescent="0.2">
      <c r="A202" s="37"/>
      <c r="B202" s="4" t="s">
        <v>37</v>
      </c>
    </row>
    <row r="203" spans="1:2" ht="17" x14ac:dyDescent="0.2">
      <c r="A203" s="37"/>
      <c r="B203" s="4" t="s">
        <v>44</v>
      </c>
    </row>
    <row r="204" spans="1:2" ht="18" thickBot="1" x14ac:dyDescent="0.25">
      <c r="A204" s="38"/>
      <c r="B204" s="5" t="s">
        <v>39</v>
      </c>
    </row>
    <row r="205" spans="1:2" ht="17" x14ac:dyDescent="0.2">
      <c r="A205" s="36" t="s">
        <v>84</v>
      </c>
      <c r="B205" s="4" t="s">
        <v>41</v>
      </c>
    </row>
    <row r="206" spans="1:2" ht="17" x14ac:dyDescent="0.2">
      <c r="A206" s="37"/>
      <c r="B206" s="4" t="s">
        <v>34</v>
      </c>
    </row>
    <row r="207" spans="1:2" ht="17" x14ac:dyDescent="0.2">
      <c r="A207" s="37"/>
      <c r="B207" s="4" t="s">
        <v>35</v>
      </c>
    </row>
    <row r="208" spans="1:2" ht="17" x14ac:dyDescent="0.2">
      <c r="A208" s="37"/>
      <c r="B208" s="4" t="s">
        <v>43</v>
      </c>
    </row>
    <row r="209" spans="1:2" ht="17" x14ac:dyDescent="0.2">
      <c r="A209" s="37"/>
      <c r="B209" s="4" t="s">
        <v>37</v>
      </c>
    </row>
    <row r="210" spans="1:2" ht="17" x14ac:dyDescent="0.2">
      <c r="A210" s="37"/>
      <c r="B210" s="4" t="s">
        <v>44</v>
      </c>
    </row>
    <row r="211" spans="1:2" ht="18" thickBot="1" x14ac:dyDescent="0.25">
      <c r="A211" s="38"/>
      <c r="B211" s="5" t="s">
        <v>39</v>
      </c>
    </row>
    <row r="212" spans="1:2" ht="17" x14ac:dyDescent="0.2">
      <c r="A212" s="36" t="s">
        <v>85</v>
      </c>
      <c r="B212" s="4" t="s">
        <v>41</v>
      </c>
    </row>
    <row r="213" spans="1:2" ht="17" x14ac:dyDescent="0.2">
      <c r="A213" s="37"/>
      <c r="B213" s="4" t="s">
        <v>42</v>
      </c>
    </row>
    <row r="214" spans="1:2" ht="17" x14ac:dyDescent="0.2">
      <c r="A214" s="37"/>
      <c r="B214" s="4" t="s">
        <v>35</v>
      </c>
    </row>
    <row r="215" spans="1:2" ht="17" x14ac:dyDescent="0.2">
      <c r="A215" s="37"/>
      <c r="B215" s="4" t="s">
        <v>36</v>
      </c>
    </row>
    <row r="216" spans="1:2" ht="17" x14ac:dyDescent="0.2">
      <c r="A216" s="37"/>
      <c r="B216" s="4" t="s">
        <v>37</v>
      </c>
    </row>
    <row r="217" spans="1:2" ht="17" x14ac:dyDescent="0.2">
      <c r="A217" s="37"/>
      <c r="B217" s="4" t="s">
        <v>38</v>
      </c>
    </row>
    <row r="218" spans="1:2" ht="18" thickBot="1" x14ac:dyDescent="0.25">
      <c r="A218" s="38"/>
      <c r="B218" s="5" t="s">
        <v>39</v>
      </c>
    </row>
    <row r="219" spans="1:2" ht="17" x14ac:dyDescent="0.2">
      <c r="A219" s="36" t="s">
        <v>86</v>
      </c>
      <c r="B219" s="4" t="s">
        <v>33</v>
      </c>
    </row>
    <row r="220" spans="1:2" ht="17" x14ac:dyDescent="0.2">
      <c r="A220" s="37"/>
      <c r="B220" s="4" t="s">
        <v>34</v>
      </c>
    </row>
    <row r="221" spans="1:2" ht="17" x14ac:dyDescent="0.2">
      <c r="A221" s="37"/>
      <c r="B221" s="4" t="s">
        <v>35</v>
      </c>
    </row>
    <row r="222" spans="1:2" ht="17" x14ac:dyDescent="0.2">
      <c r="A222" s="37"/>
      <c r="B222" s="4" t="s">
        <v>36</v>
      </c>
    </row>
    <row r="223" spans="1:2" ht="17" x14ac:dyDescent="0.2">
      <c r="A223" s="37"/>
      <c r="B223" s="4" t="s">
        <v>37</v>
      </c>
    </row>
    <row r="224" spans="1:2" ht="17" x14ac:dyDescent="0.2">
      <c r="A224" s="37"/>
      <c r="B224" s="4" t="s">
        <v>44</v>
      </c>
    </row>
    <row r="225" spans="1:2" ht="18" thickBot="1" x14ac:dyDescent="0.25">
      <c r="A225" s="38"/>
      <c r="B225" s="5" t="s">
        <v>39</v>
      </c>
    </row>
    <row r="226" spans="1:2" ht="17" x14ac:dyDescent="0.2">
      <c r="A226" s="36" t="s">
        <v>87</v>
      </c>
      <c r="B226" s="4" t="s">
        <v>41</v>
      </c>
    </row>
    <row r="227" spans="1:2" ht="17" x14ac:dyDescent="0.2">
      <c r="A227" s="37"/>
      <c r="B227" s="4" t="s">
        <v>42</v>
      </c>
    </row>
    <row r="228" spans="1:2" ht="17" x14ac:dyDescent="0.2">
      <c r="A228" s="37"/>
      <c r="B228" s="4" t="s">
        <v>46</v>
      </c>
    </row>
    <row r="229" spans="1:2" ht="17" x14ac:dyDescent="0.2">
      <c r="A229" s="37"/>
      <c r="B229" s="4" t="s">
        <v>36</v>
      </c>
    </row>
    <row r="230" spans="1:2" ht="17" x14ac:dyDescent="0.2">
      <c r="A230" s="37"/>
      <c r="B230" s="4" t="s">
        <v>47</v>
      </c>
    </row>
    <row r="231" spans="1:2" ht="17" x14ac:dyDescent="0.2">
      <c r="A231" s="37"/>
      <c r="B231" s="4" t="s">
        <v>44</v>
      </c>
    </row>
    <row r="232" spans="1:2" ht="18" thickBot="1" x14ac:dyDescent="0.25">
      <c r="A232" s="38"/>
      <c r="B232" s="5" t="s">
        <v>39</v>
      </c>
    </row>
    <row r="233" spans="1:2" ht="17" x14ac:dyDescent="0.2">
      <c r="A233" s="36" t="s">
        <v>88</v>
      </c>
      <c r="B233" s="4" t="s">
        <v>33</v>
      </c>
    </row>
    <row r="234" spans="1:2" ht="17" x14ac:dyDescent="0.2">
      <c r="A234" s="37"/>
      <c r="B234" s="4" t="s">
        <v>42</v>
      </c>
    </row>
    <row r="235" spans="1:2" ht="17" x14ac:dyDescent="0.2">
      <c r="A235" s="37"/>
      <c r="B235" s="4" t="s">
        <v>46</v>
      </c>
    </row>
    <row r="236" spans="1:2" ht="17" x14ac:dyDescent="0.2">
      <c r="A236" s="37"/>
      <c r="B236" s="4" t="s">
        <v>36</v>
      </c>
    </row>
    <row r="237" spans="1:2" ht="17" x14ac:dyDescent="0.2">
      <c r="A237" s="37"/>
      <c r="B237" s="4" t="s">
        <v>47</v>
      </c>
    </row>
    <row r="238" spans="1:2" ht="17" x14ac:dyDescent="0.2">
      <c r="A238" s="37"/>
      <c r="B238" s="4" t="s">
        <v>44</v>
      </c>
    </row>
    <row r="239" spans="1:2" ht="18" thickBot="1" x14ac:dyDescent="0.25">
      <c r="A239" s="38"/>
      <c r="B239" s="5" t="s">
        <v>39</v>
      </c>
    </row>
    <row r="240" spans="1:2" ht="17" x14ac:dyDescent="0.2">
      <c r="A240" s="36" t="s">
        <v>89</v>
      </c>
      <c r="B240" s="4" t="s">
        <v>33</v>
      </c>
    </row>
    <row r="241" spans="1:2" ht="17" x14ac:dyDescent="0.2">
      <c r="A241" s="37"/>
      <c r="B241" s="4" t="s">
        <v>42</v>
      </c>
    </row>
    <row r="242" spans="1:2" ht="17" x14ac:dyDescent="0.2">
      <c r="A242" s="37"/>
      <c r="B242" s="4" t="s">
        <v>35</v>
      </c>
    </row>
    <row r="243" spans="1:2" ht="17" x14ac:dyDescent="0.2">
      <c r="A243" s="37"/>
      <c r="B243" s="4" t="s">
        <v>74</v>
      </c>
    </row>
    <row r="244" spans="1:2" ht="17" x14ac:dyDescent="0.2">
      <c r="A244" s="37"/>
      <c r="B244" s="4" t="s">
        <v>37</v>
      </c>
    </row>
    <row r="245" spans="1:2" ht="17" x14ac:dyDescent="0.2">
      <c r="A245" s="37"/>
      <c r="B245" s="4" t="s">
        <v>44</v>
      </c>
    </row>
    <row r="246" spans="1:2" ht="18" thickBot="1" x14ac:dyDescent="0.25">
      <c r="A246" s="38"/>
      <c r="B246" s="5" t="s">
        <v>39</v>
      </c>
    </row>
    <row r="247" spans="1:2" ht="17" x14ac:dyDescent="0.2">
      <c r="A247" s="36" t="s">
        <v>90</v>
      </c>
      <c r="B247" s="4" t="s">
        <v>33</v>
      </c>
    </row>
    <row r="248" spans="1:2" ht="17" x14ac:dyDescent="0.2">
      <c r="A248" s="37"/>
      <c r="B248" s="4" t="s">
        <v>42</v>
      </c>
    </row>
    <row r="249" spans="1:2" ht="17" x14ac:dyDescent="0.2">
      <c r="A249" s="37"/>
      <c r="B249" s="4" t="s">
        <v>46</v>
      </c>
    </row>
    <row r="250" spans="1:2" ht="17" x14ac:dyDescent="0.2">
      <c r="A250" s="37"/>
      <c r="B250" s="4" t="s">
        <v>36</v>
      </c>
    </row>
    <row r="251" spans="1:2" ht="17" x14ac:dyDescent="0.2">
      <c r="A251" s="37"/>
      <c r="B251" s="4" t="s">
        <v>37</v>
      </c>
    </row>
    <row r="252" spans="1:2" ht="17" x14ac:dyDescent="0.2">
      <c r="A252" s="37"/>
      <c r="B252" s="4" t="s">
        <v>44</v>
      </c>
    </row>
    <row r="253" spans="1:2" ht="18" thickBot="1" x14ac:dyDescent="0.25">
      <c r="A253" s="38"/>
      <c r="B253" s="5" t="s">
        <v>39</v>
      </c>
    </row>
    <row r="254" spans="1:2" ht="17" x14ac:dyDescent="0.2">
      <c r="A254" s="36" t="s">
        <v>91</v>
      </c>
      <c r="B254" s="4" t="s">
        <v>33</v>
      </c>
    </row>
    <row r="255" spans="1:2" ht="17" x14ac:dyDescent="0.2">
      <c r="A255" s="37"/>
      <c r="B255" s="4" t="s">
        <v>42</v>
      </c>
    </row>
    <row r="256" spans="1:2" ht="17" x14ac:dyDescent="0.2">
      <c r="A256" s="37"/>
      <c r="B256" s="4" t="s">
        <v>35</v>
      </c>
    </row>
    <row r="257" spans="1:2" ht="17" x14ac:dyDescent="0.2">
      <c r="A257" s="37"/>
      <c r="B257" s="4" t="s">
        <v>36</v>
      </c>
    </row>
    <row r="258" spans="1:2" ht="17" x14ac:dyDescent="0.2">
      <c r="A258" s="37"/>
      <c r="B258" s="4" t="s">
        <v>37</v>
      </c>
    </row>
    <row r="259" spans="1:2" ht="17" x14ac:dyDescent="0.2">
      <c r="A259" s="37"/>
      <c r="B259" s="4" t="s">
        <v>44</v>
      </c>
    </row>
    <row r="260" spans="1:2" ht="18" thickBot="1" x14ac:dyDescent="0.25">
      <c r="A260" s="38"/>
      <c r="B260" s="5" t="s">
        <v>39</v>
      </c>
    </row>
    <row r="261" spans="1:2" ht="17" x14ac:dyDescent="0.2">
      <c r="A261" s="36" t="s">
        <v>92</v>
      </c>
      <c r="B261" s="4" t="s">
        <v>41</v>
      </c>
    </row>
    <row r="262" spans="1:2" ht="17" x14ac:dyDescent="0.2">
      <c r="A262" s="37"/>
      <c r="B262" s="4" t="s">
        <v>34</v>
      </c>
    </row>
    <row r="263" spans="1:2" ht="17" x14ac:dyDescent="0.2">
      <c r="A263" s="37"/>
      <c r="B263" s="4" t="s">
        <v>46</v>
      </c>
    </row>
    <row r="264" spans="1:2" ht="17" x14ac:dyDescent="0.2">
      <c r="A264" s="37"/>
      <c r="B264" s="4" t="s">
        <v>43</v>
      </c>
    </row>
    <row r="265" spans="1:2" ht="17" x14ac:dyDescent="0.2">
      <c r="A265" s="37"/>
      <c r="B265" s="4" t="s">
        <v>37</v>
      </c>
    </row>
    <row r="266" spans="1:2" ht="17" x14ac:dyDescent="0.2">
      <c r="A266" s="37"/>
      <c r="B266" s="4" t="s">
        <v>38</v>
      </c>
    </row>
    <row r="267" spans="1:2" ht="18" thickBot="1" x14ac:dyDescent="0.25">
      <c r="A267" s="38"/>
      <c r="B267" s="5" t="s">
        <v>39</v>
      </c>
    </row>
    <row r="268" spans="1:2" ht="17" x14ac:dyDescent="0.2">
      <c r="A268" s="36" t="s">
        <v>93</v>
      </c>
      <c r="B268" s="4" t="s">
        <v>33</v>
      </c>
    </row>
    <row r="269" spans="1:2" ht="17" x14ac:dyDescent="0.2">
      <c r="A269" s="37"/>
      <c r="B269" s="4" t="s">
        <v>34</v>
      </c>
    </row>
    <row r="270" spans="1:2" ht="17" x14ac:dyDescent="0.2">
      <c r="A270" s="37"/>
      <c r="B270" s="4" t="s">
        <v>46</v>
      </c>
    </row>
    <row r="271" spans="1:2" ht="17" x14ac:dyDescent="0.2">
      <c r="A271" s="37"/>
      <c r="B271" s="4" t="s">
        <v>36</v>
      </c>
    </row>
    <row r="272" spans="1:2" ht="17" x14ac:dyDescent="0.2">
      <c r="A272" s="37"/>
      <c r="B272" s="4" t="s">
        <v>37</v>
      </c>
    </row>
    <row r="273" spans="1:2" ht="17" x14ac:dyDescent="0.2">
      <c r="A273" s="37"/>
      <c r="B273" s="4" t="s">
        <v>38</v>
      </c>
    </row>
    <row r="274" spans="1:2" ht="18" thickBot="1" x14ac:dyDescent="0.25">
      <c r="A274" s="38"/>
      <c r="B274" s="5" t="s">
        <v>39</v>
      </c>
    </row>
    <row r="275" spans="1:2" ht="17" x14ac:dyDescent="0.2">
      <c r="A275" s="36" t="s">
        <v>94</v>
      </c>
      <c r="B275" s="4" t="s">
        <v>41</v>
      </c>
    </row>
    <row r="276" spans="1:2" ht="17" x14ac:dyDescent="0.2">
      <c r="A276" s="37"/>
      <c r="B276" s="4" t="s">
        <v>42</v>
      </c>
    </row>
    <row r="277" spans="1:2" ht="17" x14ac:dyDescent="0.2">
      <c r="A277" s="37"/>
      <c r="B277" s="4" t="s">
        <v>46</v>
      </c>
    </row>
    <row r="278" spans="1:2" ht="17" x14ac:dyDescent="0.2">
      <c r="A278" s="37"/>
      <c r="B278" s="4" t="s">
        <v>36</v>
      </c>
    </row>
    <row r="279" spans="1:2" ht="17" x14ac:dyDescent="0.2">
      <c r="A279" s="37"/>
      <c r="B279" s="4" t="s">
        <v>37</v>
      </c>
    </row>
    <row r="280" spans="1:2" ht="17" x14ac:dyDescent="0.2">
      <c r="A280" s="37"/>
      <c r="B280" s="4" t="s">
        <v>38</v>
      </c>
    </row>
    <row r="281" spans="1:2" ht="18" thickBot="1" x14ac:dyDescent="0.25">
      <c r="A281" s="38"/>
      <c r="B281" s="5" t="s">
        <v>39</v>
      </c>
    </row>
    <row r="282" spans="1:2" ht="17" x14ac:dyDescent="0.2">
      <c r="A282" s="36" t="s">
        <v>95</v>
      </c>
      <c r="B282" s="4" t="s">
        <v>33</v>
      </c>
    </row>
    <row r="283" spans="1:2" ht="17" x14ac:dyDescent="0.2">
      <c r="A283" s="37"/>
      <c r="B283" s="4" t="s">
        <v>42</v>
      </c>
    </row>
    <row r="284" spans="1:2" ht="17" x14ac:dyDescent="0.2">
      <c r="A284" s="37"/>
      <c r="B284" s="4" t="s">
        <v>35</v>
      </c>
    </row>
    <row r="285" spans="1:2" ht="17" x14ac:dyDescent="0.2">
      <c r="A285" s="37"/>
      <c r="B285" s="4" t="s">
        <v>36</v>
      </c>
    </row>
    <row r="286" spans="1:2" ht="17" x14ac:dyDescent="0.2">
      <c r="A286" s="37"/>
      <c r="B286" s="4" t="s">
        <v>37</v>
      </c>
    </row>
    <row r="287" spans="1:2" ht="17" x14ac:dyDescent="0.2">
      <c r="A287" s="37"/>
      <c r="B287" s="4" t="s">
        <v>38</v>
      </c>
    </row>
    <row r="288" spans="1:2" ht="18" thickBot="1" x14ac:dyDescent="0.25">
      <c r="A288" s="38"/>
      <c r="B288" s="5" t="s">
        <v>39</v>
      </c>
    </row>
    <row r="289" spans="1:2" ht="17" x14ac:dyDescent="0.2">
      <c r="A289" s="36" t="s">
        <v>96</v>
      </c>
      <c r="B289" s="4" t="s">
        <v>33</v>
      </c>
    </row>
    <row r="290" spans="1:2" ht="17" x14ac:dyDescent="0.2">
      <c r="A290" s="37"/>
      <c r="B290" s="4" t="s">
        <v>34</v>
      </c>
    </row>
    <row r="291" spans="1:2" ht="17" x14ac:dyDescent="0.2">
      <c r="A291" s="37"/>
      <c r="B291" s="4" t="s">
        <v>35</v>
      </c>
    </row>
    <row r="292" spans="1:2" ht="17" x14ac:dyDescent="0.2">
      <c r="A292" s="37"/>
      <c r="B292" s="4" t="s">
        <v>43</v>
      </c>
    </row>
    <row r="293" spans="1:2" ht="17" x14ac:dyDescent="0.2">
      <c r="A293" s="37"/>
      <c r="B293" s="4" t="s">
        <v>37</v>
      </c>
    </row>
    <row r="294" spans="1:2" ht="17" x14ac:dyDescent="0.2">
      <c r="A294" s="37"/>
      <c r="B294" s="4" t="s">
        <v>44</v>
      </c>
    </row>
    <row r="295" spans="1:2" ht="18" thickBot="1" x14ac:dyDescent="0.25">
      <c r="A295" s="38"/>
      <c r="B295" s="5" t="s">
        <v>39</v>
      </c>
    </row>
    <row r="296" spans="1:2" ht="17" x14ac:dyDescent="0.2">
      <c r="A296" s="36" t="s">
        <v>97</v>
      </c>
      <c r="B296" s="4" t="s">
        <v>41</v>
      </c>
    </row>
    <row r="297" spans="1:2" ht="17" x14ac:dyDescent="0.2">
      <c r="A297" s="37"/>
      <c r="B297" s="4" t="s">
        <v>34</v>
      </c>
    </row>
    <row r="298" spans="1:2" ht="17" x14ac:dyDescent="0.2">
      <c r="A298" s="37"/>
      <c r="B298" s="4" t="s">
        <v>35</v>
      </c>
    </row>
    <row r="299" spans="1:2" ht="17" x14ac:dyDescent="0.2">
      <c r="A299" s="37"/>
      <c r="B299" s="4" t="s">
        <v>43</v>
      </c>
    </row>
    <row r="300" spans="1:2" ht="17" x14ac:dyDescent="0.2">
      <c r="A300" s="37"/>
      <c r="B300" s="4" t="s">
        <v>37</v>
      </c>
    </row>
    <row r="301" spans="1:2" ht="17" x14ac:dyDescent="0.2">
      <c r="A301" s="37"/>
      <c r="B301" s="4" t="s">
        <v>38</v>
      </c>
    </row>
    <row r="302" spans="1:2" ht="18" thickBot="1" x14ac:dyDescent="0.25">
      <c r="A302" s="38"/>
      <c r="B302" s="5" t="s">
        <v>39</v>
      </c>
    </row>
    <row r="303" spans="1:2" ht="17" x14ac:dyDescent="0.2">
      <c r="A303" s="36" t="s">
        <v>98</v>
      </c>
      <c r="B303" s="4" t="s">
        <v>41</v>
      </c>
    </row>
    <row r="304" spans="1:2" ht="17" x14ac:dyDescent="0.2">
      <c r="A304" s="37"/>
      <c r="B304" s="4" t="s">
        <v>42</v>
      </c>
    </row>
    <row r="305" spans="1:2" ht="17" x14ac:dyDescent="0.2">
      <c r="A305" s="37"/>
      <c r="B305" s="4" t="s">
        <v>46</v>
      </c>
    </row>
    <row r="306" spans="1:2" ht="17" x14ac:dyDescent="0.2">
      <c r="A306" s="37"/>
      <c r="B306" s="4" t="s">
        <v>43</v>
      </c>
    </row>
    <row r="307" spans="1:2" ht="17" x14ac:dyDescent="0.2">
      <c r="A307" s="37"/>
      <c r="B307" s="4" t="s">
        <v>47</v>
      </c>
    </row>
    <row r="308" spans="1:2" ht="17" x14ac:dyDescent="0.2">
      <c r="A308" s="37"/>
      <c r="B308" s="4" t="s">
        <v>38</v>
      </c>
    </row>
    <row r="309" spans="1:2" ht="18" thickBot="1" x14ac:dyDescent="0.25">
      <c r="A309" s="38"/>
      <c r="B309" s="5" t="s">
        <v>99</v>
      </c>
    </row>
    <row r="310" spans="1:2" ht="17" x14ac:dyDescent="0.2">
      <c r="A310" s="36" t="s">
        <v>100</v>
      </c>
      <c r="B310" s="4" t="s">
        <v>33</v>
      </c>
    </row>
    <row r="311" spans="1:2" ht="17" x14ac:dyDescent="0.2">
      <c r="A311" s="37"/>
      <c r="B311" s="4" t="s">
        <v>34</v>
      </c>
    </row>
    <row r="312" spans="1:2" ht="17" x14ac:dyDescent="0.2">
      <c r="A312" s="37"/>
      <c r="B312" s="4" t="s">
        <v>35</v>
      </c>
    </row>
    <row r="313" spans="1:2" ht="17" x14ac:dyDescent="0.2">
      <c r="A313" s="37"/>
      <c r="B313" s="4" t="s">
        <v>36</v>
      </c>
    </row>
    <row r="314" spans="1:2" ht="17" x14ac:dyDescent="0.2">
      <c r="A314" s="37"/>
      <c r="B314" s="4" t="s">
        <v>37</v>
      </c>
    </row>
    <row r="315" spans="1:2" ht="17" x14ac:dyDescent="0.2">
      <c r="A315" s="37"/>
      <c r="B315" s="4" t="s">
        <v>44</v>
      </c>
    </row>
    <row r="316" spans="1:2" ht="18" thickBot="1" x14ac:dyDescent="0.25">
      <c r="A316" s="38"/>
      <c r="B316" s="5" t="s">
        <v>99</v>
      </c>
    </row>
    <row r="317" spans="1:2" ht="17" x14ac:dyDescent="0.2">
      <c r="A317" s="36" t="s">
        <v>101</v>
      </c>
      <c r="B317" s="4" t="s">
        <v>33</v>
      </c>
    </row>
    <row r="318" spans="1:2" ht="17" x14ac:dyDescent="0.2">
      <c r="A318" s="37"/>
      <c r="B318" s="4" t="s">
        <v>34</v>
      </c>
    </row>
    <row r="319" spans="1:2" ht="17" x14ac:dyDescent="0.2">
      <c r="A319" s="37"/>
      <c r="B319" s="4" t="s">
        <v>46</v>
      </c>
    </row>
    <row r="320" spans="1:2" ht="17" x14ac:dyDescent="0.2">
      <c r="A320" s="37"/>
      <c r="B320" s="4" t="s">
        <v>36</v>
      </c>
    </row>
    <row r="321" spans="1:2" ht="17" x14ac:dyDescent="0.2">
      <c r="A321" s="37"/>
      <c r="B321" s="4" t="s">
        <v>37</v>
      </c>
    </row>
    <row r="322" spans="1:2" ht="17" x14ac:dyDescent="0.2">
      <c r="A322" s="37"/>
      <c r="B322" s="4" t="s">
        <v>102</v>
      </c>
    </row>
    <row r="323" spans="1:2" ht="18" thickBot="1" x14ac:dyDescent="0.25">
      <c r="A323" s="38"/>
      <c r="B323" s="5" t="s">
        <v>39</v>
      </c>
    </row>
    <row r="324" spans="1:2" ht="17" x14ac:dyDescent="0.2">
      <c r="A324" s="36" t="s">
        <v>103</v>
      </c>
      <c r="B324" s="4" t="s">
        <v>33</v>
      </c>
    </row>
    <row r="325" spans="1:2" ht="17" x14ac:dyDescent="0.2">
      <c r="A325" s="37"/>
      <c r="B325" s="4" t="s">
        <v>34</v>
      </c>
    </row>
    <row r="326" spans="1:2" ht="17" x14ac:dyDescent="0.2">
      <c r="A326" s="37"/>
      <c r="B326" s="4" t="s">
        <v>46</v>
      </c>
    </row>
    <row r="327" spans="1:2" ht="17" x14ac:dyDescent="0.2">
      <c r="A327" s="37"/>
      <c r="B327" s="4" t="s">
        <v>36</v>
      </c>
    </row>
    <row r="328" spans="1:2" ht="17" x14ac:dyDescent="0.2">
      <c r="A328" s="37"/>
      <c r="B328" s="4" t="s">
        <v>37</v>
      </c>
    </row>
    <row r="329" spans="1:2" ht="17" x14ac:dyDescent="0.2">
      <c r="A329" s="37"/>
      <c r="B329" s="4" t="s">
        <v>38</v>
      </c>
    </row>
    <row r="330" spans="1:2" ht="18" thickBot="1" x14ac:dyDescent="0.25">
      <c r="A330" s="38"/>
      <c r="B330" s="5" t="s">
        <v>39</v>
      </c>
    </row>
    <row r="331" spans="1:2" ht="17" x14ac:dyDescent="0.2">
      <c r="A331" s="36" t="s">
        <v>104</v>
      </c>
      <c r="B331" s="4" t="s">
        <v>55</v>
      </c>
    </row>
    <row r="332" spans="1:2" ht="17" x14ac:dyDescent="0.2">
      <c r="A332" s="37"/>
      <c r="B332" s="4" t="s">
        <v>105</v>
      </c>
    </row>
    <row r="333" spans="1:2" ht="17" x14ac:dyDescent="0.2">
      <c r="A333" s="37"/>
      <c r="B333" s="4" t="s">
        <v>35</v>
      </c>
    </row>
    <row r="334" spans="1:2" ht="17" x14ac:dyDescent="0.2">
      <c r="A334" s="37"/>
      <c r="B334" s="4" t="s">
        <v>43</v>
      </c>
    </row>
    <row r="335" spans="1:2" ht="17" x14ac:dyDescent="0.2">
      <c r="A335" s="37"/>
      <c r="B335" s="4" t="s">
        <v>56</v>
      </c>
    </row>
    <row r="336" spans="1:2" ht="17" x14ac:dyDescent="0.2">
      <c r="A336" s="37"/>
      <c r="B336" s="4" t="s">
        <v>38</v>
      </c>
    </row>
    <row r="337" spans="1:2" ht="18" thickBot="1" x14ac:dyDescent="0.25">
      <c r="A337" s="38"/>
      <c r="B337" s="5" t="s">
        <v>39</v>
      </c>
    </row>
    <row r="338" spans="1:2" ht="17" x14ac:dyDescent="0.2">
      <c r="A338" s="36" t="s">
        <v>106</v>
      </c>
      <c r="B338" s="4" t="s">
        <v>41</v>
      </c>
    </row>
    <row r="339" spans="1:2" ht="17" x14ac:dyDescent="0.2">
      <c r="A339" s="37"/>
      <c r="B339" s="4" t="s">
        <v>34</v>
      </c>
    </row>
    <row r="340" spans="1:2" ht="17" x14ac:dyDescent="0.2">
      <c r="A340" s="37"/>
      <c r="B340" s="4" t="s">
        <v>46</v>
      </c>
    </row>
    <row r="341" spans="1:2" ht="17" x14ac:dyDescent="0.2">
      <c r="A341" s="37"/>
      <c r="B341" s="4" t="s">
        <v>43</v>
      </c>
    </row>
    <row r="342" spans="1:2" ht="17" x14ac:dyDescent="0.2">
      <c r="A342" s="37"/>
      <c r="B342" s="4" t="s">
        <v>47</v>
      </c>
    </row>
    <row r="343" spans="1:2" ht="17" x14ac:dyDescent="0.2">
      <c r="A343" s="37"/>
      <c r="B343" s="4" t="s">
        <v>44</v>
      </c>
    </row>
    <row r="344" spans="1:2" ht="18" thickBot="1" x14ac:dyDescent="0.25">
      <c r="A344" s="38"/>
      <c r="B344" s="5" t="s">
        <v>39</v>
      </c>
    </row>
    <row r="345" spans="1:2" ht="17" x14ac:dyDescent="0.2">
      <c r="A345" s="36" t="s">
        <v>107</v>
      </c>
      <c r="B345" s="4" t="s">
        <v>33</v>
      </c>
    </row>
    <row r="346" spans="1:2" ht="17" x14ac:dyDescent="0.2">
      <c r="A346" s="37"/>
      <c r="B346" s="4" t="s">
        <v>34</v>
      </c>
    </row>
    <row r="347" spans="1:2" ht="17" x14ac:dyDescent="0.2">
      <c r="A347" s="37"/>
      <c r="B347" s="4" t="s">
        <v>46</v>
      </c>
    </row>
    <row r="348" spans="1:2" ht="17" x14ac:dyDescent="0.2">
      <c r="A348" s="37"/>
      <c r="B348" s="4" t="s">
        <v>36</v>
      </c>
    </row>
    <row r="349" spans="1:2" ht="17" x14ac:dyDescent="0.2">
      <c r="A349" s="37"/>
      <c r="B349" s="4" t="s">
        <v>47</v>
      </c>
    </row>
    <row r="350" spans="1:2" ht="17" x14ac:dyDescent="0.2">
      <c r="A350" s="37"/>
      <c r="B350" s="4" t="s">
        <v>38</v>
      </c>
    </row>
    <row r="351" spans="1:2" ht="18" thickBot="1" x14ac:dyDescent="0.25">
      <c r="A351" s="38"/>
      <c r="B351" s="5" t="s">
        <v>39</v>
      </c>
    </row>
    <row r="352" spans="1:2" ht="17" x14ac:dyDescent="0.2">
      <c r="A352" s="36" t="s">
        <v>108</v>
      </c>
      <c r="B352" s="4" t="s">
        <v>41</v>
      </c>
    </row>
    <row r="353" spans="1:2" ht="17" x14ac:dyDescent="0.2">
      <c r="A353" s="37"/>
      <c r="B353" s="4" t="s">
        <v>42</v>
      </c>
    </row>
    <row r="354" spans="1:2" ht="17" x14ac:dyDescent="0.2">
      <c r="A354" s="37"/>
      <c r="B354" s="4" t="s">
        <v>35</v>
      </c>
    </row>
    <row r="355" spans="1:2" ht="17" x14ac:dyDescent="0.2">
      <c r="A355" s="37"/>
      <c r="B355" s="4" t="s">
        <v>43</v>
      </c>
    </row>
    <row r="356" spans="1:2" ht="17" x14ac:dyDescent="0.2">
      <c r="A356" s="37"/>
      <c r="B356" s="4" t="s">
        <v>37</v>
      </c>
    </row>
    <row r="357" spans="1:2" ht="17" x14ac:dyDescent="0.2">
      <c r="A357" s="37"/>
      <c r="B357" s="4" t="s">
        <v>44</v>
      </c>
    </row>
    <row r="358" spans="1:2" ht="18" thickBot="1" x14ac:dyDescent="0.25">
      <c r="A358" s="38"/>
      <c r="B358" s="5" t="s">
        <v>39</v>
      </c>
    </row>
    <row r="359" spans="1:2" ht="17" x14ac:dyDescent="0.2">
      <c r="A359" s="36" t="s">
        <v>109</v>
      </c>
      <c r="B359" s="4" t="s">
        <v>33</v>
      </c>
    </row>
    <row r="360" spans="1:2" ht="17" x14ac:dyDescent="0.2">
      <c r="A360" s="37"/>
      <c r="B360" s="4" t="s">
        <v>42</v>
      </c>
    </row>
    <row r="361" spans="1:2" ht="17" x14ac:dyDescent="0.2">
      <c r="A361" s="37"/>
      <c r="B361" s="4" t="s">
        <v>35</v>
      </c>
    </row>
    <row r="362" spans="1:2" ht="17" x14ac:dyDescent="0.2">
      <c r="A362" s="37"/>
      <c r="B362" s="4" t="s">
        <v>74</v>
      </c>
    </row>
    <row r="363" spans="1:2" ht="17" x14ac:dyDescent="0.2">
      <c r="A363" s="37"/>
      <c r="B363" s="4" t="s">
        <v>37</v>
      </c>
    </row>
    <row r="364" spans="1:2" ht="17" x14ac:dyDescent="0.2">
      <c r="A364" s="37"/>
      <c r="B364" s="4" t="s">
        <v>38</v>
      </c>
    </row>
    <row r="365" spans="1:2" ht="18" thickBot="1" x14ac:dyDescent="0.25">
      <c r="A365" s="38"/>
      <c r="B365" s="5" t="s">
        <v>39</v>
      </c>
    </row>
    <row r="366" spans="1:2" ht="17" x14ac:dyDescent="0.2">
      <c r="A366" s="36" t="s">
        <v>110</v>
      </c>
      <c r="B366" s="4" t="s">
        <v>33</v>
      </c>
    </row>
    <row r="367" spans="1:2" ht="17" x14ac:dyDescent="0.2">
      <c r="A367" s="37"/>
      <c r="B367" s="4" t="s">
        <v>34</v>
      </c>
    </row>
    <row r="368" spans="1:2" ht="17" x14ac:dyDescent="0.2">
      <c r="A368" s="37"/>
      <c r="B368" s="4" t="s">
        <v>35</v>
      </c>
    </row>
    <row r="369" spans="1:2" ht="17" x14ac:dyDescent="0.2">
      <c r="A369" s="37"/>
      <c r="B369" s="4" t="s">
        <v>43</v>
      </c>
    </row>
    <row r="370" spans="1:2" ht="17" x14ac:dyDescent="0.2">
      <c r="A370" s="37"/>
      <c r="B370" s="4" t="s">
        <v>37</v>
      </c>
    </row>
    <row r="371" spans="1:2" ht="17" x14ac:dyDescent="0.2">
      <c r="A371" s="37"/>
      <c r="B371" s="4" t="s">
        <v>38</v>
      </c>
    </row>
    <row r="372" spans="1:2" ht="18" thickBot="1" x14ac:dyDescent="0.25">
      <c r="A372" s="38"/>
      <c r="B372" s="5" t="s">
        <v>39</v>
      </c>
    </row>
    <row r="373" spans="1:2" ht="17" x14ac:dyDescent="0.2">
      <c r="A373" s="36" t="s">
        <v>111</v>
      </c>
      <c r="B373" s="4" t="s">
        <v>33</v>
      </c>
    </row>
    <row r="374" spans="1:2" ht="17" x14ac:dyDescent="0.2">
      <c r="A374" s="37"/>
      <c r="B374" s="4" t="s">
        <v>34</v>
      </c>
    </row>
    <row r="375" spans="1:2" ht="17" x14ac:dyDescent="0.2">
      <c r="A375" s="37"/>
      <c r="B375" s="4" t="s">
        <v>46</v>
      </c>
    </row>
    <row r="376" spans="1:2" ht="17" x14ac:dyDescent="0.2">
      <c r="A376" s="37"/>
      <c r="B376" s="4" t="s">
        <v>43</v>
      </c>
    </row>
    <row r="377" spans="1:2" ht="17" x14ac:dyDescent="0.2">
      <c r="A377" s="37"/>
      <c r="B377" s="4" t="s">
        <v>56</v>
      </c>
    </row>
    <row r="378" spans="1:2" ht="17" x14ac:dyDescent="0.2">
      <c r="A378" s="37"/>
      <c r="B378" s="4" t="s">
        <v>38</v>
      </c>
    </row>
    <row r="379" spans="1:2" ht="18" thickBot="1" x14ac:dyDescent="0.25">
      <c r="A379" s="38"/>
      <c r="B379" s="5" t="s">
        <v>39</v>
      </c>
    </row>
    <row r="380" spans="1:2" ht="17" x14ac:dyDescent="0.2">
      <c r="A380" s="36" t="s">
        <v>112</v>
      </c>
      <c r="B380" s="4" t="s">
        <v>55</v>
      </c>
    </row>
    <row r="381" spans="1:2" ht="17" x14ac:dyDescent="0.2">
      <c r="A381" s="37"/>
      <c r="B381" s="4" t="s">
        <v>42</v>
      </c>
    </row>
    <row r="382" spans="1:2" ht="17" x14ac:dyDescent="0.2">
      <c r="A382" s="37"/>
      <c r="B382" s="4" t="s">
        <v>35</v>
      </c>
    </row>
    <row r="383" spans="1:2" ht="17" x14ac:dyDescent="0.2">
      <c r="A383" s="37"/>
      <c r="B383" s="4" t="s">
        <v>43</v>
      </c>
    </row>
    <row r="384" spans="1:2" ht="17" x14ac:dyDescent="0.2">
      <c r="A384" s="37"/>
      <c r="B384" s="4" t="s">
        <v>37</v>
      </c>
    </row>
    <row r="385" spans="1:2" ht="17" x14ac:dyDescent="0.2">
      <c r="A385" s="37"/>
      <c r="B385" s="4" t="s">
        <v>38</v>
      </c>
    </row>
    <row r="386" spans="1:2" ht="18" thickBot="1" x14ac:dyDescent="0.25">
      <c r="A386" s="38"/>
      <c r="B386" s="5" t="s">
        <v>39</v>
      </c>
    </row>
  </sheetData>
  <mergeCells count="55">
    <mergeCell ref="A380:A386"/>
    <mergeCell ref="A338:A344"/>
    <mergeCell ref="A345:A351"/>
    <mergeCell ref="A352:A358"/>
    <mergeCell ref="A359:A365"/>
    <mergeCell ref="A366:A372"/>
    <mergeCell ref="A373:A379"/>
    <mergeCell ref="A331:A337"/>
    <mergeCell ref="A254:A260"/>
    <mergeCell ref="A261:A267"/>
    <mergeCell ref="A268:A274"/>
    <mergeCell ref="A275:A281"/>
    <mergeCell ref="A282:A288"/>
    <mergeCell ref="A289:A295"/>
    <mergeCell ref="A296:A302"/>
    <mergeCell ref="A303:A309"/>
    <mergeCell ref="A310:A316"/>
    <mergeCell ref="A317:A323"/>
    <mergeCell ref="A324:A330"/>
    <mergeCell ref="A247:A253"/>
    <mergeCell ref="A170:A176"/>
    <mergeCell ref="A177:A183"/>
    <mergeCell ref="A184:A190"/>
    <mergeCell ref="A191:A197"/>
    <mergeCell ref="A198:A204"/>
    <mergeCell ref="A205:A211"/>
    <mergeCell ref="A212:A218"/>
    <mergeCell ref="A219:A225"/>
    <mergeCell ref="A226:A232"/>
    <mergeCell ref="A233:A239"/>
    <mergeCell ref="A240:A246"/>
    <mergeCell ref="A163:A169"/>
    <mergeCell ref="A86:A92"/>
    <mergeCell ref="A93:A99"/>
    <mergeCell ref="A100:A106"/>
    <mergeCell ref="A107:A113"/>
    <mergeCell ref="A114:A120"/>
    <mergeCell ref="A121:A127"/>
    <mergeCell ref="A128:A134"/>
    <mergeCell ref="A135:A141"/>
    <mergeCell ref="A142:A148"/>
    <mergeCell ref="A149:A155"/>
    <mergeCell ref="A156:A162"/>
    <mergeCell ref="A79:A85"/>
    <mergeCell ref="A2:A8"/>
    <mergeCell ref="A9:A15"/>
    <mergeCell ref="A16:A22"/>
    <mergeCell ref="A23:A29"/>
    <mergeCell ref="A30:A36"/>
    <mergeCell ref="A37:A43"/>
    <mergeCell ref="A44:A50"/>
    <mergeCell ref="A51:A57"/>
    <mergeCell ref="A58:A64"/>
    <mergeCell ref="A65:A71"/>
    <mergeCell ref="A72:A7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B74A6-0DE7-FC49-9F38-7D15A03A00EB}">
  <dimension ref="A1:BI11"/>
  <sheetViews>
    <sheetView workbookViewId="0">
      <selection activeCell="D14" sqref="D14"/>
    </sheetView>
  </sheetViews>
  <sheetFormatPr baseColWidth="10" defaultRowHeight="16" x14ac:dyDescent="0.2"/>
  <cols>
    <col min="1" max="1" width="48" bestFit="1" customWidth="1"/>
    <col min="2" max="56" width="4.1640625" bestFit="1" customWidth="1"/>
  </cols>
  <sheetData>
    <row r="1" spans="1:61" s="11" customFormat="1" ht="202" x14ac:dyDescent="0.2">
      <c r="B1" s="12" t="s">
        <v>117</v>
      </c>
      <c r="C1" s="12" t="s">
        <v>119</v>
      </c>
      <c r="D1" s="12" t="s">
        <v>121</v>
      </c>
      <c r="E1" s="12" t="s">
        <v>122</v>
      </c>
      <c r="F1" s="12" t="s">
        <v>123</v>
      </c>
      <c r="G1" s="12" t="s">
        <v>123</v>
      </c>
      <c r="H1" s="12" t="s">
        <v>124</v>
      </c>
      <c r="I1" s="12" t="s">
        <v>125</v>
      </c>
      <c r="J1" s="12" t="s">
        <v>126</v>
      </c>
      <c r="K1" s="12" t="s">
        <v>127</v>
      </c>
      <c r="L1" s="12" t="s">
        <v>128</v>
      </c>
      <c r="M1" s="12" t="s">
        <v>129</v>
      </c>
      <c r="N1" s="12" t="s">
        <v>130</v>
      </c>
      <c r="O1" s="12" t="s">
        <v>65</v>
      </c>
      <c r="P1" s="12" t="s">
        <v>68</v>
      </c>
      <c r="Q1" s="12" t="s">
        <v>131</v>
      </c>
      <c r="R1" s="12" t="s">
        <v>70</v>
      </c>
      <c r="S1" s="12" t="s">
        <v>132</v>
      </c>
      <c r="T1" s="12" t="s">
        <v>133</v>
      </c>
      <c r="U1" s="12" t="s">
        <v>134</v>
      </c>
      <c r="V1" s="12" t="s">
        <v>135</v>
      </c>
      <c r="W1" s="12" t="s">
        <v>136</v>
      </c>
      <c r="X1" s="12" t="s">
        <v>137</v>
      </c>
      <c r="Y1" s="12" t="s">
        <v>138</v>
      </c>
      <c r="Z1" s="12" t="s">
        <v>139</v>
      </c>
      <c r="AA1" s="12" t="s">
        <v>140</v>
      </c>
      <c r="AB1" s="12" t="s">
        <v>141</v>
      </c>
      <c r="AC1" s="12" t="s">
        <v>142</v>
      </c>
      <c r="AD1" s="12" t="s">
        <v>143</v>
      </c>
      <c r="AE1" s="12" t="s">
        <v>144</v>
      </c>
      <c r="AF1" s="12" t="s">
        <v>145</v>
      </c>
      <c r="AG1" s="12" t="s">
        <v>86</v>
      </c>
      <c r="AH1" s="12" t="s">
        <v>146</v>
      </c>
      <c r="AI1" s="12" t="s">
        <v>147</v>
      </c>
      <c r="AJ1" s="12" t="s">
        <v>148</v>
      </c>
      <c r="AK1" s="12" t="s">
        <v>149</v>
      </c>
      <c r="AL1" s="12" t="s">
        <v>150</v>
      </c>
      <c r="AM1" s="12" t="s">
        <v>151</v>
      </c>
      <c r="AN1" s="12" t="s">
        <v>152</v>
      </c>
      <c r="AO1" s="12" t="s">
        <v>153</v>
      </c>
      <c r="AP1" s="12" t="s">
        <v>154</v>
      </c>
      <c r="AQ1" s="12" t="s">
        <v>155</v>
      </c>
      <c r="AR1" s="12" t="s">
        <v>156</v>
      </c>
      <c r="AS1" s="12" t="s">
        <v>157</v>
      </c>
      <c r="AT1" s="12" t="s">
        <v>158</v>
      </c>
      <c r="AU1" s="12" t="s">
        <v>159</v>
      </c>
      <c r="AV1" s="12" t="s">
        <v>160</v>
      </c>
      <c r="AW1" s="12" t="s">
        <v>161</v>
      </c>
      <c r="AX1" s="12" t="s">
        <v>162</v>
      </c>
      <c r="AY1" s="12" t="s">
        <v>163</v>
      </c>
      <c r="AZ1" s="12" t="s">
        <v>164</v>
      </c>
      <c r="BA1" s="12" t="s">
        <v>165</v>
      </c>
      <c r="BB1" s="12" t="s">
        <v>166</v>
      </c>
      <c r="BC1" s="12" t="s">
        <v>167</v>
      </c>
      <c r="BD1" s="12" t="s">
        <v>168</v>
      </c>
      <c r="BF1" s="17" t="s">
        <v>169</v>
      </c>
      <c r="BG1" s="17" t="s">
        <v>170</v>
      </c>
      <c r="BH1" s="17" t="s">
        <v>171</v>
      </c>
      <c r="BI1" s="17" t="s">
        <v>173</v>
      </c>
    </row>
    <row r="2" spans="1:61" ht="19" x14ac:dyDescent="0.25">
      <c r="A2" s="10" t="s">
        <v>113</v>
      </c>
      <c r="B2" s="13" t="s">
        <v>118</v>
      </c>
      <c r="C2" s="14" t="s">
        <v>120</v>
      </c>
      <c r="D2" s="13" t="s">
        <v>118</v>
      </c>
      <c r="E2" s="13" t="s">
        <v>118</v>
      </c>
      <c r="F2" s="14" t="s">
        <v>120</v>
      </c>
      <c r="G2" s="13" t="s">
        <v>118</v>
      </c>
      <c r="H2" s="13" t="s">
        <v>118</v>
      </c>
      <c r="I2" s="14" t="s">
        <v>120</v>
      </c>
      <c r="J2" s="13" t="s">
        <v>118</v>
      </c>
      <c r="K2" s="14" t="s">
        <v>120</v>
      </c>
      <c r="L2" s="14" t="s">
        <v>120</v>
      </c>
      <c r="M2" s="15" t="s">
        <v>11</v>
      </c>
      <c r="N2" s="13" t="s">
        <v>118</v>
      </c>
      <c r="O2" s="13" t="s">
        <v>118</v>
      </c>
      <c r="P2" s="13" t="s">
        <v>118</v>
      </c>
      <c r="Q2" s="14" t="s">
        <v>120</v>
      </c>
      <c r="R2" s="13" t="s">
        <v>118</v>
      </c>
      <c r="S2" s="13" t="s">
        <v>118</v>
      </c>
      <c r="T2" s="14" t="s">
        <v>120</v>
      </c>
      <c r="U2" s="14" t="s">
        <v>120</v>
      </c>
      <c r="V2" s="14" t="s">
        <v>120</v>
      </c>
      <c r="W2" s="14" t="s">
        <v>120</v>
      </c>
      <c r="X2" s="14" t="s">
        <v>120</v>
      </c>
      <c r="Y2" s="14" t="s">
        <v>120</v>
      </c>
      <c r="Z2" s="13" t="s">
        <v>118</v>
      </c>
      <c r="AA2" s="14" t="s">
        <v>120</v>
      </c>
      <c r="AB2" s="14" t="s">
        <v>120</v>
      </c>
      <c r="AC2" s="14" t="s">
        <v>120</v>
      </c>
      <c r="AD2" s="14" t="s">
        <v>120</v>
      </c>
      <c r="AE2" s="14" t="s">
        <v>120</v>
      </c>
      <c r="AF2" s="14" t="s">
        <v>120</v>
      </c>
      <c r="AG2" s="13" t="s">
        <v>118</v>
      </c>
      <c r="AH2" s="14" t="s">
        <v>120</v>
      </c>
      <c r="AI2" s="13" t="s">
        <v>118</v>
      </c>
      <c r="AJ2" s="14" t="s">
        <v>120</v>
      </c>
      <c r="AK2" s="13" t="s">
        <v>118</v>
      </c>
      <c r="AL2" s="14" t="s">
        <v>120</v>
      </c>
      <c r="AM2" s="13" t="s">
        <v>118</v>
      </c>
      <c r="AN2" s="13" t="s">
        <v>118</v>
      </c>
      <c r="AO2" s="14" t="s">
        <v>120</v>
      </c>
      <c r="AP2" s="14" t="s">
        <v>120</v>
      </c>
      <c r="AQ2" s="13" t="s">
        <v>118</v>
      </c>
      <c r="AR2" s="14" t="s">
        <v>120</v>
      </c>
      <c r="AS2" s="14" t="s">
        <v>120</v>
      </c>
      <c r="AT2" s="13" t="s">
        <v>118</v>
      </c>
      <c r="AU2" s="13" t="s">
        <v>118</v>
      </c>
      <c r="AV2" s="13" t="s">
        <v>118</v>
      </c>
      <c r="AW2" s="15" t="s">
        <v>11</v>
      </c>
      <c r="AX2" s="13" t="s">
        <v>118</v>
      </c>
      <c r="AY2" s="13" t="s">
        <v>118</v>
      </c>
      <c r="AZ2" s="14" t="s">
        <v>120</v>
      </c>
      <c r="BA2" s="14" t="s">
        <v>120</v>
      </c>
      <c r="BB2" s="13" t="s">
        <v>118</v>
      </c>
      <c r="BC2" s="13" t="s">
        <v>118</v>
      </c>
      <c r="BD2" s="15" t="s">
        <v>11</v>
      </c>
      <c r="BF2">
        <f>COUNTIF($B2:$BD2,"+")/COUNTA($B2:$BD2)</f>
        <v>0.45454545454545453</v>
      </c>
      <c r="BG2">
        <f>1-(BF2+BH2)</f>
        <v>0.49090909090909096</v>
      </c>
      <c r="BH2">
        <f>COUNTIF($B2:$BD2,"-")/COUNTA($B2:$BD2)</f>
        <v>5.4545454545454543E-2</v>
      </c>
      <c r="BI2" t="str">
        <f>IF(BF2&gt;0.5,"Low",IF(BH2&gt;0.5,"High","Unclear"))</f>
        <v>Unclear</v>
      </c>
    </row>
    <row r="3" spans="1:61" ht="19" x14ac:dyDescent="0.25">
      <c r="A3" s="10" t="s">
        <v>114</v>
      </c>
      <c r="B3" s="13" t="s">
        <v>118</v>
      </c>
      <c r="C3" s="14" t="s">
        <v>120</v>
      </c>
      <c r="D3" s="14" t="s">
        <v>120</v>
      </c>
      <c r="E3" s="14" t="s">
        <v>120</v>
      </c>
      <c r="F3" s="13" t="s">
        <v>118</v>
      </c>
      <c r="G3" s="14" t="s">
        <v>120</v>
      </c>
      <c r="H3" s="13" t="s">
        <v>118</v>
      </c>
      <c r="I3" s="14" t="s">
        <v>120</v>
      </c>
      <c r="J3" s="13" t="s">
        <v>118</v>
      </c>
      <c r="K3" s="13" t="s">
        <v>118</v>
      </c>
      <c r="L3" s="13" t="s">
        <v>118</v>
      </c>
      <c r="M3" s="14" t="s">
        <v>120</v>
      </c>
      <c r="N3" s="13" t="s">
        <v>118</v>
      </c>
      <c r="O3" s="14" t="s">
        <v>120</v>
      </c>
      <c r="P3" s="14" t="s">
        <v>120</v>
      </c>
      <c r="Q3" s="13" t="s">
        <v>118</v>
      </c>
      <c r="R3" s="13" t="s">
        <v>118</v>
      </c>
      <c r="S3" s="13" t="s">
        <v>118</v>
      </c>
      <c r="T3" s="14" t="s">
        <v>120</v>
      </c>
      <c r="U3" s="15" t="s">
        <v>11</v>
      </c>
      <c r="V3" s="13" t="s">
        <v>118</v>
      </c>
      <c r="W3" s="13" t="s">
        <v>118</v>
      </c>
      <c r="X3" s="13" t="s">
        <v>118</v>
      </c>
      <c r="Y3" s="14" t="s">
        <v>120</v>
      </c>
      <c r="Z3" s="13" t="s">
        <v>118</v>
      </c>
      <c r="AA3" s="15" t="s">
        <v>11</v>
      </c>
      <c r="AB3" s="13" t="s">
        <v>118</v>
      </c>
      <c r="AC3" s="14" t="s">
        <v>120</v>
      </c>
      <c r="AD3" s="14" t="s">
        <v>120</v>
      </c>
      <c r="AE3" s="14" t="s">
        <v>120</v>
      </c>
      <c r="AF3" s="13" t="s">
        <v>118</v>
      </c>
      <c r="AG3" s="13" t="s">
        <v>118</v>
      </c>
      <c r="AH3" s="13" t="s">
        <v>118</v>
      </c>
      <c r="AI3" s="13" t="s">
        <v>118</v>
      </c>
      <c r="AJ3" s="15" t="s">
        <v>11</v>
      </c>
      <c r="AK3" s="13" t="s">
        <v>118</v>
      </c>
      <c r="AL3" s="13" t="s">
        <v>118</v>
      </c>
      <c r="AM3" s="14" t="s">
        <v>120</v>
      </c>
      <c r="AN3" s="13" t="s">
        <v>118</v>
      </c>
      <c r="AO3" s="13" t="s">
        <v>118</v>
      </c>
      <c r="AP3" s="13" t="s">
        <v>118</v>
      </c>
      <c r="AQ3" s="14" t="s">
        <v>120</v>
      </c>
      <c r="AR3" s="14" t="s">
        <v>120</v>
      </c>
      <c r="AS3" s="14" t="s">
        <v>120</v>
      </c>
      <c r="AT3" s="13" t="s">
        <v>118</v>
      </c>
      <c r="AU3" s="13" t="s">
        <v>118</v>
      </c>
      <c r="AV3" s="13" t="s">
        <v>118</v>
      </c>
      <c r="AW3" s="14" t="s">
        <v>120</v>
      </c>
      <c r="AX3" s="14" t="s">
        <v>120</v>
      </c>
      <c r="AY3" s="13" t="s">
        <v>118</v>
      </c>
      <c r="AZ3" s="14" t="s">
        <v>120</v>
      </c>
      <c r="BA3" s="15" t="s">
        <v>11</v>
      </c>
      <c r="BB3" s="14" t="s">
        <v>120</v>
      </c>
      <c r="BC3" s="14" t="s">
        <v>120</v>
      </c>
      <c r="BD3" s="14" t="s">
        <v>120</v>
      </c>
      <c r="BF3">
        <f t="shared" ref="BF3:BF6" si="0">COUNTIF($B3:$BD3,"+")/COUNTA($B3:$BD3)</f>
        <v>0.50909090909090904</v>
      </c>
      <c r="BG3">
        <f t="shared" ref="BG3:BG6" si="1">1-(BF3+BH3)</f>
        <v>0.41818181818181821</v>
      </c>
      <c r="BH3">
        <f t="shared" ref="BH3:BH6" si="2">COUNTIF($B3:$BD3,"-")/COUNTA($B3:$BD3)</f>
        <v>7.2727272727272724E-2</v>
      </c>
      <c r="BI3" t="str">
        <f t="shared" ref="BI3:BI6" si="3">IF(BF3&gt;0.5,"Low",IF(BH3&gt;0.5,"High","Unclear"))</f>
        <v>Low</v>
      </c>
    </row>
    <row r="4" spans="1:61" ht="19" x14ac:dyDescent="0.25">
      <c r="A4" s="10" t="s">
        <v>115</v>
      </c>
      <c r="B4" s="13" t="s">
        <v>118</v>
      </c>
      <c r="C4" s="13" t="s">
        <v>118</v>
      </c>
      <c r="D4" s="14" t="s">
        <v>120</v>
      </c>
      <c r="E4" s="14" t="s">
        <v>120</v>
      </c>
      <c r="F4" s="14" t="s">
        <v>120</v>
      </c>
      <c r="G4" s="14" t="s">
        <v>120</v>
      </c>
      <c r="H4" s="14" t="s">
        <v>120</v>
      </c>
      <c r="I4" s="15" t="s">
        <v>11</v>
      </c>
      <c r="J4" s="13" t="s">
        <v>118</v>
      </c>
      <c r="K4" s="13" t="s">
        <v>118</v>
      </c>
      <c r="L4" s="13" t="s">
        <v>118</v>
      </c>
      <c r="M4" s="13" t="s">
        <v>118</v>
      </c>
      <c r="N4" s="13" t="s">
        <v>118</v>
      </c>
      <c r="O4" s="15" t="s">
        <v>11</v>
      </c>
      <c r="P4" s="13" t="s">
        <v>118</v>
      </c>
      <c r="Q4" s="13" t="s">
        <v>118</v>
      </c>
      <c r="R4" s="13" t="s">
        <v>118</v>
      </c>
      <c r="S4" s="13" t="s">
        <v>118</v>
      </c>
      <c r="T4" s="14" t="s">
        <v>120</v>
      </c>
      <c r="U4" s="14" t="s">
        <v>120</v>
      </c>
      <c r="V4" s="14" t="s">
        <v>120</v>
      </c>
      <c r="W4" s="13" t="s">
        <v>118</v>
      </c>
      <c r="X4" s="13" t="s">
        <v>118</v>
      </c>
      <c r="Y4" s="13" t="s">
        <v>118</v>
      </c>
      <c r="Z4" s="13" t="s">
        <v>118</v>
      </c>
      <c r="AA4" s="13" t="s">
        <v>118</v>
      </c>
      <c r="AB4" s="13" t="s">
        <v>118</v>
      </c>
      <c r="AC4" s="13" t="s">
        <v>118</v>
      </c>
      <c r="AD4" s="13" t="s">
        <v>118</v>
      </c>
      <c r="AE4" s="13" t="s">
        <v>118</v>
      </c>
      <c r="AF4" s="13" t="s">
        <v>118</v>
      </c>
      <c r="AG4" s="13" t="s">
        <v>118</v>
      </c>
      <c r="AH4" s="14" t="s">
        <v>120</v>
      </c>
      <c r="AI4" s="14" t="s">
        <v>120</v>
      </c>
      <c r="AJ4" s="13" t="s">
        <v>118</v>
      </c>
      <c r="AK4" s="13" t="s">
        <v>118</v>
      </c>
      <c r="AL4" s="13" t="s">
        <v>118</v>
      </c>
      <c r="AM4" s="13" t="s">
        <v>118</v>
      </c>
      <c r="AN4" s="13" t="s">
        <v>118</v>
      </c>
      <c r="AO4" s="13" t="s">
        <v>118</v>
      </c>
      <c r="AP4" s="13" t="s">
        <v>118</v>
      </c>
      <c r="AQ4" s="13" t="s">
        <v>118</v>
      </c>
      <c r="AR4" s="13" t="s">
        <v>118</v>
      </c>
      <c r="AS4" s="14" t="s">
        <v>120</v>
      </c>
      <c r="AT4" s="13" t="s">
        <v>118</v>
      </c>
      <c r="AU4" s="13" t="s">
        <v>118</v>
      </c>
      <c r="AV4" s="13" t="s">
        <v>118</v>
      </c>
      <c r="AW4" s="15" t="s">
        <v>11</v>
      </c>
      <c r="AX4" s="14" t="s">
        <v>120</v>
      </c>
      <c r="AY4" s="14" t="s">
        <v>120</v>
      </c>
      <c r="AZ4" s="13" t="s">
        <v>118</v>
      </c>
      <c r="BA4" s="13" t="s">
        <v>118</v>
      </c>
      <c r="BB4" s="13" t="s">
        <v>118</v>
      </c>
      <c r="BC4" s="15" t="s">
        <v>11</v>
      </c>
      <c r="BD4" s="13" t="s">
        <v>118</v>
      </c>
      <c r="BF4">
        <f t="shared" si="0"/>
        <v>0.69090909090909092</v>
      </c>
      <c r="BG4">
        <f t="shared" si="1"/>
        <v>0.23636363636363633</v>
      </c>
      <c r="BH4">
        <f t="shared" si="2"/>
        <v>7.2727272727272724E-2</v>
      </c>
      <c r="BI4" t="str">
        <f t="shared" si="3"/>
        <v>Low</v>
      </c>
    </row>
    <row r="5" spans="1:61" ht="19" x14ac:dyDescent="0.25">
      <c r="A5" s="10" t="s">
        <v>186</v>
      </c>
      <c r="B5" s="13" t="s">
        <v>118</v>
      </c>
      <c r="C5" s="15" t="s">
        <v>11</v>
      </c>
      <c r="D5" s="13" t="s">
        <v>118</v>
      </c>
      <c r="E5" s="13" t="s">
        <v>118</v>
      </c>
      <c r="F5" s="14" t="s">
        <v>120</v>
      </c>
      <c r="G5" s="13" t="s">
        <v>118</v>
      </c>
      <c r="H5" s="15" t="s">
        <v>11</v>
      </c>
      <c r="I5" s="14" t="s">
        <v>120</v>
      </c>
      <c r="J5" s="14" t="s">
        <v>120</v>
      </c>
      <c r="K5" s="13" t="s">
        <v>118</v>
      </c>
      <c r="L5" s="13" t="s">
        <v>118</v>
      </c>
      <c r="M5" s="15" t="s">
        <v>11</v>
      </c>
      <c r="N5" s="15" t="s">
        <v>11</v>
      </c>
      <c r="O5" s="13" t="s">
        <v>118</v>
      </c>
      <c r="P5" s="13" t="s">
        <v>118</v>
      </c>
      <c r="Q5" s="13" t="s">
        <v>118</v>
      </c>
      <c r="R5" s="13" t="s">
        <v>118</v>
      </c>
      <c r="S5" s="13" t="s">
        <v>118</v>
      </c>
      <c r="T5" s="15" t="s">
        <v>11</v>
      </c>
      <c r="U5" s="13" t="s">
        <v>118</v>
      </c>
      <c r="V5" s="15" t="s">
        <v>11</v>
      </c>
      <c r="W5" s="13" t="s">
        <v>118</v>
      </c>
      <c r="X5" s="13" t="s">
        <v>118</v>
      </c>
      <c r="Y5" s="13" t="s">
        <v>118</v>
      </c>
      <c r="Z5" s="13" t="s">
        <v>118</v>
      </c>
      <c r="AA5" s="13" t="s">
        <v>118</v>
      </c>
      <c r="AB5" s="13" t="s">
        <v>118</v>
      </c>
      <c r="AC5" s="15" t="s">
        <v>11</v>
      </c>
      <c r="AD5" s="15" t="s">
        <v>11</v>
      </c>
      <c r="AE5" s="15" t="s">
        <v>11</v>
      </c>
      <c r="AF5" s="13" t="s">
        <v>118</v>
      </c>
      <c r="AG5" s="15" t="s">
        <v>11</v>
      </c>
      <c r="AH5" s="15" t="s">
        <v>11</v>
      </c>
      <c r="AI5" s="15" t="s">
        <v>11</v>
      </c>
      <c r="AJ5" s="15" t="s">
        <v>11</v>
      </c>
      <c r="AK5" s="15" t="s">
        <v>11</v>
      </c>
      <c r="AL5" s="15" t="s">
        <v>11</v>
      </c>
      <c r="AM5" s="13" t="s">
        <v>118</v>
      </c>
      <c r="AN5" s="13" t="s">
        <v>118</v>
      </c>
      <c r="AO5" s="13" t="s">
        <v>118</v>
      </c>
      <c r="AP5" s="13" t="s">
        <v>118</v>
      </c>
      <c r="AQ5" s="15" t="s">
        <v>11</v>
      </c>
      <c r="AR5" s="13" t="s">
        <v>118</v>
      </c>
      <c r="AS5" s="13" t="s">
        <v>118</v>
      </c>
      <c r="AT5" s="15" t="s">
        <v>11</v>
      </c>
      <c r="AU5" s="15" t="s">
        <v>11</v>
      </c>
      <c r="AV5" s="13" t="s">
        <v>118</v>
      </c>
      <c r="AW5" s="13" t="s">
        <v>118</v>
      </c>
      <c r="AX5" s="15" t="s">
        <v>11</v>
      </c>
      <c r="AY5" s="13" t="s">
        <v>118</v>
      </c>
      <c r="AZ5" s="15" t="s">
        <v>11</v>
      </c>
      <c r="BA5" s="13" t="s">
        <v>118</v>
      </c>
      <c r="BB5" s="13" t="s">
        <v>118</v>
      </c>
      <c r="BC5" s="13" t="s">
        <v>118</v>
      </c>
      <c r="BD5" s="13" t="s">
        <v>118</v>
      </c>
      <c r="BF5">
        <f t="shared" si="0"/>
        <v>0.58181818181818179</v>
      </c>
      <c r="BG5">
        <f t="shared" si="1"/>
        <v>5.4545454545454564E-2</v>
      </c>
      <c r="BH5">
        <f t="shared" si="2"/>
        <v>0.36363636363636365</v>
      </c>
      <c r="BI5" t="str">
        <f t="shared" si="3"/>
        <v>Low</v>
      </c>
    </row>
    <row r="6" spans="1:61" ht="19" x14ac:dyDescent="0.25">
      <c r="A6" s="10" t="s">
        <v>116</v>
      </c>
      <c r="B6" s="13" t="s">
        <v>118</v>
      </c>
      <c r="C6" s="13" t="s">
        <v>118</v>
      </c>
      <c r="D6" s="13" t="s">
        <v>118</v>
      </c>
      <c r="E6" s="13" t="s">
        <v>118</v>
      </c>
      <c r="F6" s="13" t="s">
        <v>118</v>
      </c>
      <c r="G6" s="14" t="s">
        <v>120</v>
      </c>
      <c r="H6" s="13" t="s">
        <v>118</v>
      </c>
      <c r="I6" s="14" t="s">
        <v>120</v>
      </c>
      <c r="J6" s="13" t="s">
        <v>118</v>
      </c>
      <c r="K6" s="13" t="s">
        <v>118</v>
      </c>
      <c r="L6" s="13" t="s">
        <v>118</v>
      </c>
      <c r="M6" s="13" t="s">
        <v>118</v>
      </c>
      <c r="N6" s="13" t="s">
        <v>118</v>
      </c>
      <c r="O6" s="13" t="s">
        <v>118</v>
      </c>
      <c r="P6" s="13" t="s">
        <v>118</v>
      </c>
      <c r="Q6" s="13" t="s">
        <v>118</v>
      </c>
      <c r="R6" s="13" t="s">
        <v>118</v>
      </c>
      <c r="S6" s="13" t="s">
        <v>118</v>
      </c>
      <c r="T6" s="13" t="s">
        <v>118</v>
      </c>
      <c r="U6" s="13" t="s">
        <v>118</v>
      </c>
      <c r="V6" s="13" t="s">
        <v>118</v>
      </c>
      <c r="W6" s="13" t="s">
        <v>118</v>
      </c>
      <c r="X6" s="13" t="s">
        <v>118</v>
      </c>
      <c r="Y6" s="13" t="s">
        <v>118</v>
      </c>
      <c r="Z6" s="13" t="s">
        <v>118</v>
      </c>
      <c r="AA6" s="13" t="s">
        <v>118</v>
      </c>
      <c r="AB6" s="13" t="s">
        <v>118</v>
      </c>
      <c r="AC6" s="13" t="s">
        <v>118</v>
      </c>
      <c r="AD6" s="13" t="s">
        <v>118</v>
      </c>
      <c r="AE6" s="13" t="s">
        <v>118</v>
      </c>
      <c r="AF6" s="13" t="s">
        <v>118</v>
      </c>
      <c r="AG6" s="13" t="s">
        <v>118</v>
      </c>
      <c r="AH6" s="13" t="s">
        <v>118</v>
      </c>
      <c r="AI6" s="13" t="s">
        <v>118</v>
      </c>
      <c r="AJ6" s="13" t="s">
        <v>118</v>
      </c>
      <c r="AK6" s="13" t="s">
        <v>118</v>
      </c>
      <c r="AL6" s="13" t="s">
        <v>118</v>
      </c>
      <c r="AM6" s="13" t="s">
        <v>118</v>
      </c>
      <c r="AN6" s="13" t="s">
        <v>118</v>
      </c>
      <c r="AO6" s="13" t="s">
        <v>118</v>
      </c>
      <c r="AP6" s="13" t="s">
        <v>118</v>
      </c>
      <c r="AQ6" s="13" t="s">
        <v>118</v>
      </c>
      <c r="AR6" s="13" t="s">
        <v>118</v>
      </c>
      <c r="AS6" s="15" t="s">
        <v>11</v>
      </c>
      <c r="AT6" s="15" t="s">
        <v>11</v>
      </c>
      <c r="AU6" s="13" t="s">
        <v>118</v>
      </c>
      <c r="AV6" s="13" t="s">
        <v>118</v>
      </c>
      <c r="AW6" s="13" t="s">
        <v>118</v>
      </c>
      <c r="AX6" s="13" t="s">
        <v>118</v>
      </c>
      <c r="AY6" s="13" t="s">
        <v>118</v>
      </c>
      <c r="AZ6" s="13" t="s">
        <v>118</v>
      </c>
      <c r="BA6" s="13" t="s">
        <v>118</v>
      </c>
      <c r="BB6" s="13" t="s">
        <v>118</v>
      </c>
      <c r="BC6" s="13" t="s">
        <v>118</v>
      </c>
      <c r="BD6" s="13" t="s">
        <v>118</v>
      </c>
      <c r="BF6">
        <f t="shared" si="0"/>
        <v>0.92727272727272725</v>
      </c>
      <c r="BG6">
        <f t="shared" si="1"/>
        <v>3.6363636363636376E-2</v>
      </c>
      <c r="BH6">
        <f t="shared" si="2"/>
        <v>3.6363636363636362E-2</v>
      </c>
      <c r="BI6" t="str">
        <f t="shared" si="3"/>
        <v>Low</v>
      </c>
    </row>
    <row r="8" spans="1:61" x14ac:dyDescent="0.2">
      <c r="A8" s="16" t="s">
        <v>169</v>
      </c>
      <c r="B8">
        <f>COUNTIF(B$2:B$6,"+")/COUNTA(B$2:B$6)</f>
        <v>1</v>
      </c>
      <c r="C8">
        <f t="shared" ref="C8:BD8" si="4">COUNTIF(C$2:C$6,"+")/COUNTA(C$2:C$6)</f>
        <v>0.4</v>
      </c>
      <c r="D8">
        <f t="shared" si="4"/>
        <v>0.6</v>
      </c>
      <c r="E8">
        <f t="shared" si="4"/>
        <v>0.6</v>
      </c>
      <c r="F8">
        <f t="shared" si="4"/>
        <v>0.4</v>
      </c>
      <c r="G8">
        <f t="shared" si="4"/>
        <v>0.4</v>
      </c>
      <c r="H8">
        <f t="shared" si="4"/>
        <v>0.6</v>
      </c>
      <c r="I8">
        <f t="shared" si="4"/>
        <v>0</v>
      </c>
      <c r="J8">
        <f t="shared" si="4"/>
        <v>0.8</v>
      </c>
      <c r="K8">
        <f t="shared" si="4"/>
        <v>0.8</v>
      </c>
      <c r="L8">
        <f t="shared" si="4"/>
        <v>0.8</v>
      </c>
      <c r="M8">
        <f t="shared" si="4"/>
        <v>0.4</v>
      </c>
      <c r="N8">
        <f t="shared" si="4"/>
        <v>0.8</v>
      </c>
      <c r="O8">
        <f t="shared" si="4"/>
        <v>0.6</v>
      </c>
      <c r="P8">
        <f t="shared" si="4"/>
        <v>0.8</v>
      </c>
      <c r="Q8">
        <f t="shared" si="4"/>
        <v>0.8</v>
      </c>
      <c r="R8">
        <f t="shared" si="4"/>
        <v>1</v>
      </c>
      <c r="S8">
        <f t="shared" si="4"/>
        <v>1</v>
      </c>
      <c r="T8">
        <f t="shared" si="4"/>
        <v>0.2</v>
      </c>
      <c r="U8">
        <f t="shared" si="4"/>
        <v>0.4</v>
      </c>
      <c r="V8">
        <f t="shared" si="4"/>
        <v>0.4</v>
      </c>
      <c r="W8">
        <f t="shared" si="4"/>
        <v>0.8</v>
      </c>
      <c r="X8">
        <f t="shared" si="4"/>
        <v>0.8</v>
      </c>
      <c r="Y8">
        <f t="shared" si="4"/>
        <v>0.6</v>
      </c>
      <c r="Z8">
        <f t="shared" si="4"/>
        <v>1</v>
      </c>
      <c r="AA8">
        <f t="shared" si="4"/>
        <v>0.6</v>
      </c>
      <c r="AB8">
        <f t="shared" si="4"/>
        <v>0.8</v>
      </c>
      <c r="AC8">
        <f t="shared" si="4"/>
        <v>0.4</v>
      </c>
      <c r="AD8">
        <f t="shared" si="4"/>
        <v>0.4</v>
      </c>
      <c r="AE8">
        <f t="shared" si="4"/>
        <v>0.4</v>
      </c>
      <c r="AF8">
        <f t="shared" si="4"/>
        <v>0.8</v>
      </c>
      <c r="AG8">
        <f t="shared" si="4"/>
        <v>0.8</v>
      </c>
      <c r="AH8">
        <f t="shared" si="4"/>
        <v>0.4</v>
      </c>
      <c r="AI8">
        <f t="shared" si="4"/>
        <v>0.6</v>
      </c>
      <c r="AJ8">
        <f t="shared" si="4"/>
        <v>0.4</v>
      </c>
      <c r="AK8">
        <f t="shared" si="4"/>
        <v>0.8</v>
      </c>
      <c r="AL8">
        <f t="shared" si="4"/>
        <v>0.6</v>
      </c>
      <c r="AM8">
        <f t="shared" si="4"/>
        <v>0.8</v>
      </c>
      <c r="AN8">
        <f t="shared" si="4"/>
        <v>1</v>
      </c>
      <c r="AO8">
        <f t="shared" si="4"/>
        <v>0.8</v>
      </c>
      <c r="AP8">
        <f t="shared" si="4"/>
        <v>0.8</v>
      </c>
      <c r="AQ8">
        <f t="shared" si="4"/>
        <v>0.6</v>
      </c>
      <c r="AR8">
        <f t="shared" si="4"/>
        <v>0.6</v>
      </c>
      <c r="AS8">
        <f t="shared" si="4"/>
        <v>0.2</v>
      </c>
      <c r="AT8">
        <f t="shared" si="4"/>
        <v>0.6</v>
      </c>
      <c r="AU8">
        <f t="shared" si="4"/>
        <v>0.8</v>
      </c>
      <c r="AV8">
        <f t="shared" si="4"/>
        <v>1</v>
      </c>
      <c r="AW8">
        <f t="shared" si="4"/>
        <v>0.4</v>
      </c>
      <c r="AX8">
        <f t="shared" si="4"/>
        <v>0.4</v>
      </c>
      <c r="AY8">
        <f t="shared" si="4"/>
        <v>0.8</v>
      </c>
      <c r="AZ8">
        <f t="shared" si="4"/>
        <v>0.4</v>
      </c>
      <c r="BA8">
        <f t="shared" si="4"/>
        <v>0.6</v>
      </c>
      <c r="BB8">
        <f t="shared" si="4"/>
        <v>0.8</v>
      </c>
      <c r="BC8">
        <f t="shared" si="4"/>
        <v>0.6</v>
      </c>
      <c r="BD8">
        <f t="shared" si="4"/>
        <v>0.6</v>
      </c>
    </row>
    <row r="9" spans="1:61" x14ac:dyDescent="0.2">
      <c r="A9" s="16" t="s">
        <v>170</v>
      </c>
      <c r="B9">
        <f>1-(B8+B10)</f>
        <v>0</v>
      </c>
      <c r="C9">
        <f t="shared" ref="C9:BB9" si="5">1-(C8+C10)</f>
        <v>0.39999999999999991</v>
      </c>
      <c r="D9">
        <f t="shared" si="5"/>
        <v>0.4</v>
      </c>
      <c r="E9">
        <f t="shared" si="5"/>
        <v>0.4</v>
      </c>
      <c r="F9">
        <f t="shared" si="5"/>
        <v>0.6</v>
      </c>
      <c r="G9">
        <f t="shared" si="5"/>
        <v>0.6</v>
      </c>
      <c r="H9">
        <f t="shared" si="5"/>
        <v>0.19999999999999996</v>
      </c>
      <c r="I9">
        <f t="shared" si="5"/>
        <v>0.8</v>
      </c>
      <c r="J9">
        <f t="shared" si="5"/>
        <v>0.19999999999999996</v>
      </c>
      <c r="K9">
        <f t="shared" si="5"/>
        <v>0.19999999999999996</v>
      </c>
      <c r="L9">
        <f t="shared" si="5"/>
        <v>0.19999999999999996</v>
      </c>
      <c r="M9">
        <f t="shared" si="5"/>
        <v>0.19999999999999996</v>
      </c>
      <c r="N9">
        <f t="shared" si="5"/>
        <v>0</v>
      </c>
      <c r="O9">
        <f t="shared" si="5"/>
        <v>0.19999999999999996</v>
      </c>
      <c r="P9">
        <f t="shared" si="5"/>
        <v>0.19999999999999996</v>
      </c>
      <c r="Q9">
        <f t="shared" si="5"/>
        <v>0.19999999999999996</v>
      </c>
      <c r="R9">
        <f t="shared" si="5"/>
        <v>0</v>
      </c>
      <c r="S9">
        <f t="shared" si="5"/>
        <v>0</v>
      </c>
      <c r="T9">
        <f t="shared" si="5"/>
        <v>0.6</v>
      </c>
      <c r="U9">
        <f t="shared" si="5"/>
        <v>0.39999999999999991</v>
      </c>
      <c r="V9">
        <f t="shared" si="5"/>
        <v>0.39999999999999991</v>
      </c>
      <c r="W9">
        <f t="shared" si="5"/>
        <v>0.19999999999999996</v>
      </c>
      <c r="X9">
        <f t="shared" si="5"/>
        <v>0.19999999999999996</v>
      </c>
      <c r="Y9">
        <f t="shared" si="5"/>
        <v>0.4</v>
      </c>
      <c r="Z9">
        <f t="shared" si="5"/>
        <v>0</v>
      </c>
      <c r="AA9">
        <f t="shared" si="5"/>
        <v>0.19999999999999996</v>
      </c>
      <c r="AB9">
        <f t="shared" si="5"/>
        <v>0.19999999999999996</v>
      </c>
      <c r="AC9">
        <f t="shared" si="5"/>
        <v>0.39999999999999991</v>
      </c>
      <c r="AD9">
        <f t="shared" si="5"/>
        <v>0.39999999999999991</v>
      </c>
      <c r="AE9">
        <f t="shared" si="5"/>
        <v>0.39999999999999991</v>
      </c>
      <c r="AF9">
        <f t="shared" si="5"/>
        <v>0.19999999999999996</v>
      </c>
      <c r="AG9">
        <f t="shared" si="5"/>
        <v>0</v>
      </c>
      <c r="AH9">
        <f t="shared" si="5"/>
        <v>0.39999999999999991</v>
      </c>
      <c r="AI9">
        <f t="shared" si="5"/>
        <v>0.19999999999999996</v>
      </c>
      <c r="AJ9">
        <f t="shared" si="5"/>
        <v>0.19999999999999996</v>
      </c>
      <c r="AK9">
        <f t="shared" si="5"/>
        <v>0</v>
      </c>
      <c r="AL9">
        <f t="shared" si="5"/>
        <v>0.19999999999999996</v>
      </c>
      <c r="AM9">
        <f t="shared" si="5"/>
        <v>0.19999999999999996</v>
      </c>
      <c r="AN9">
        <f t="shared" si="5"/>
        <v>0</v>
      </c>
      <c r="AO9">
        <f t="shared" si="5"/>
        <v>0.19999999999999996</v>
      </c>
      <c r="AP9">
        <f t="shared" si="5"/>
        <v>0.19999999999999996</v>
      </c>
      <c r="AQ9">
        <f t="shared" si="5"/>
        <v>0.19999999999999996</v>
      </c>
      <c r="AR9">
        <f t="shared" si="5"/>
        <v>0.4</v>
      </c>
      <c r="AS9">
        <f t="shared" si="5"/>
        <v>0.6</v>
      </c>
      <c r="AT9">
        <f t="shared" si="5"/>
        <v>0</v>
      </c>
      <c r="AU9">
        <f t="shared" si="5"/>
        <v>0</v>
      </c>
      <c r="AV9">
        <f t="shared" si="5"/>
        <v>0</v>
      </c>
      <c r="AW9">
        <f t="shared" si="5"/>
        <v>0.19999999999999996</v>
      </c>
      <c r="AX9">
        <f t="shared" si="5"/>
        <v>0.39999999999999991</v>
      </c>
      <c r="AY9">
        <f t="shared" si="5"/>
        <v>0.19999999999999996</v>
      </c>
      <c r="AZ9">
        <f t="shared" si="5"/>
        <v>0.39999999999999991</v>
      </c>
      <c r="BA9">
        <f t="shared" si="5"/>
        <v>0.19999999999999996</v>
      </c>
      <c r="BB9">
        <f t="shared" si="5"/>
        <v>0.19999999999999996</v>
      </c>
      <c r="BC9">
        <f t="shared" ref="BC9" si="6">1-(BC8+BC10)</f>
        <v>0.19999999999999996</v>
      </c>
      <c r="BD9">
        <f t="shared" ref="BD9" si="7">1-(BD8+BD10)</f>
        <v>0.19999999999999996</v>
      </c>
    </row>
    <row r="10" spans="1:61" x14ac:dyDescent="0.2">
      <c r="A10" s="16" t="s">
        <v>171</v>
      </c>
      <c r="B10">
        <f t="shared" ref="B10" si="8">COUNTIF(B$2:B$6,"-")/COUNTA(B$2:B$6)</f>
        <v>0</v>
      </c>
      <c r="C10">
        <f>COUNTIF(C2:C6,"-")/COUNTA(C2:C6)</f>
        <v>0.2</v>
      </c>
      <c r="D10">
        <f t="shared" ref="D10:BD10" si="9">COUNTIF(D2:D6,"-")/COUNTA(D2:D6)</f>
        <v>0</v>
      </c>
      <c r="E10">
        <f t="shared" si="9"/>
        <v>0</v>
      </c>
      <c r="F10">
        <f t="shared" si="9"/>
        <v>0</v>
      </c>
      <c r="G10">
        <f t="shared" si="9"/>
        <v>0</v>
      </c>
      <c r="H10">
        <f t="shared" si="9"/>
        <v>0.2</v>
      </c>
      <c r="I10">
        <f t="shared" si="9"/>
        <v>0.2</v>
      </c>
      <c r="J10">
        <f t="shared" si="9"/>
        <v>0</v>
      </c>
      <c r="K10">
        <f t="shared" si="9"/>
        <v>0</v>
      </c>
      <c r="L10">
        <f t="shared" si="9"/>
        <v>0</v>
      </c>
      <c r="M10">
        <f t="shared" si="9"/>
        <v>0.4</v>
      </c>
      <c r="N10">
        <f t="shared" si="9"/>
        <v>0.2</v>
      </c>
      <c r="O10">
        <f t="shared" si="9"/>
        <v>0.2</v>
      </c>
      <c r="P10">
        <f t="shared" si="9"/>
        <v>0</v>
      </c>
      <c r="Q10">
        <f t="shared" si="9"/>
        <v>0</v>
      </c>
      <c r="R10">
        <f t="shared" si="9"/>
        <v>0</v>
      </c>
      <c r="S10">
        <f t="shared" si="9"/>
        <v>0</v>
      </c>
      <c r="T10">
        <f t="shared" si="9"/>
        <v>0.2</v>
      </c>
      <c r="U10">
        <f t="shared" si="9"/>
        <v>0.2</v>
      </c>
      <c r="V10">
        <f t="shared" si="9"/>
        <v>0.2</v>
      </c>
      <c r="W10">
        <f t="shared" si="9"/>
        <v>0</v>
      </c>
      <c r="X10">
        <f t="shared" si="9"/>
        <v>0</v>
      </c>
      <c r="Y10">
        <f t="shared" si="9"/>
        <v>0</v>
      </c>
      <c r="Z10">
        <f t="shared" si="9"/>
        <v>0</v>
      </c>
      <c r="AA10">
        <f t="shared" si="9"/>
        <v>0.2</v>
      </c>
      <c r="AB10">
        <f t="shared" si="9"/>
        <v>0</v>
      </c>
      <c r="AC10">
        <f t="shared" si="9"/>
        <v>0.2</v>
      </c>
      <c r="AD10">
        <f t="shared" si="9"/>
        <v>0.2</v>
      </c>
      <c r="AE10">
        <f t="shared" si="9"/>
        <v>0.2</v>
      </c>
      <c r="AF10">
        <f t="shared" si="9"/>
        <v>0</v>
      </c>
      <c r="AG10">
        <f t="shared" si="9"/>
        <v>0.2</v>
      </c>
      <c r="AH10">
        <f t="shared" si="9"/>
        <v>0.2</v>
      </c>
      <c r="AI10">
        <f t="shared" si="9"/>
        <v>0.2</v>
      </c>
      <c r="AJ10">
        <f t="shared" si="9"/>
        <v>0.4</v>
      </c>
      <c r="AK10">
        <f t="shared" si="9"/>
        <v>0.2</v>
      </c>
      <c r="AL10">
        <f t="shared" si="9"/>
        <v>0.2</v>
      </c>
      <c r="AM10">
        <f t="shared" si="9"/>
        <v>0</v>
      </c>
      <c r="AN10">
        <f t="shared" si="9"/>
        <v>0</v>
      </c>
      <c r="AO10">
        <f t="shared" si="9"/>
        <v>0</v>
      </c>
      <c r="AP10">
        <f t="shared" si="9"/>
        <v>0</v>
      </c>
      <c r="AQ10">
        <f t="shared" si="9"/>
        <v>0.2</v>
      </c>
      <c r="AR10">
        <f t="shared" si="9"/>
        <v>0</v>
      </c>
      <c r="AS10">
        <f t="shared" si="9"/>
        <v>0.2</v>
      </c>
      <c r="AT10">
        <f t="shared" si="9"/>
        <v>0.4</v>
      </c>
      <c r="AU10">
        <f t="shared" si="9"/>
        <v>0.2</v>
      </c>
      <c r="AV10">
        <f t="shared" si="9"/>
        <v>0</v>
      </c>
      <c r="AW10">
        <f t="shared" si="9"/>
        <v>0.4</v>
      </c>
      <c r="AX10">
        <f t="shared" si="9"/>
        <v>0.2</v>
      </c>
      <c r="AY10">
        <f t="shared" si="9"/>
        <v>0</v>
      </c>
      <c r="AZ10">
        <f t="shared" si="9"/>
        <v>0.2</v>
      </c>
      <c r="BA10">
        <f t="shared" si="9"/>
        <v>0.2</v>
      </c>
      <c r="BB10">
        <f t="shared" si="9"/>
        <v>0</v>
      </c>
      <c r="BC10">
        <f>COUNTIF(BC2:BC6,"-")/COUNTA(BC2:BC6)</f>
        <v>0.2</v>
      </c>
      <c r="BD10">
        <f t="shared" si="9"/>
        <v>0.2</v>
      </c>
    </row>
    <row r="11" spans="1:61" ht="45" x14ac:dyDescent="0.2">
      <c r="A11" s="18" t="s">
        <v>172</v>
      </c>
      <c r="B11" s="11" t="str">
        <f>IF(B8&gt;0.5,"Low",IF(B10&gt;0.5,"High","Unclear"))</f>
        <v>Low</v>
      </c>
      <c r="C11" s="11" t="str">
        <f t="shared" ref="C11:BC11" si="10">IF(C8&gt;0.5,"Low",IF(C10&gt;0.5,"High","Unclear"))</f>
        <v>Unclear</v>
      </c>
      <c r="D11" s="11" t="str">
        <f t="shared" si="10"/>
        <v>Low</v>
      </c>
      <c r="E11" s="11" t="str">
        <f t="shared" si="10"/>
        <v>Low</v>
      </c>
      <c r="F11" s="11" t="str">
        <f t="shared" si="10"/>
        <v>Unclear</v>
      </c>
      <c r="G11" s="11" t="str">
        <f t="shared" si="10"/>
        <v>Unclear</v>
      </c>
      <c r="H11" s="11" t="str">
        <f t="shared" si="10"/>
        <v>Low</v>
      </c>
      <c r="I11" s="11" t="str">
        <f t="shared" si="10"/>
        <v>Unclear</v>
      </c>
      <c r="J11" s="11" t="str">
        <f t="shared" si="10"/>
        <v>Low</v>
      </c>
      <c r="K11" s="11" t="str">
        <f t="shared" si="10"/>
        <v>Low</v>
      </c>
      <c r="L11" s="11" t="str">
        <f t="shared" si="10"/>
        <v>Low</v>
      </c>
      <c r="M11" s="11" t="str">
        <f t="shared" si="10"/>
        <v>Unclear</v>
      </c>
      <c r="N11" s="11" t="str">
        <f t="shared" si="10"/>
        <v>Low</v>
      </c>
      <c r="O11" s="11" t="str">
        <f t="shared" si="10"/>
        <v>Low</v>
      </c>
      <c r="P11" s="11" t="str">
        <f t="shared" si="10"/>
        <v>Low</v>
      </c>
      <c r="Q11" s="11" t="str">
        <f t="shared" si="10"/>
        <v>Low</v>
      </c>
      <c r="R11" s="11" t="str">
        <f t="shared" si="10"/>
        <v>Low</v>
      </c>
      <c r="S11" s="11" t="str">
        <f t="shared" si="10"/>
        <v>Low</v>
      </c>
      <c r="T11" s="11" t="str">
        <f t="shared" si="10"/>
        <v>Unclear</v>
      </c>
      <c r="U11" s="11" t="str">
        <f t="shared" si="10"/>
        <v>Unclear</v>
      </c>
      <c r="V11" s="11" t="str">
        <f t="shared" si="10"/>
        <v>Unclear</v>
      </c>
      <c r="W11" s="11" t="str">
        <f t="shared" si="10"/>
        <v>Low</v>
      </c>
      <c r="X11" s="11" t="str">
        <f t="shared" si="10"/>
        <v>Low</v>
      </c>
      <c r="Y11" s="11" t="str">
        <f t="shared" si="10"/>
        <v>Low</v>
      </c>
      <c r="Z11" s="11" t="str">
        <f t="shared" si="10"/>
        <v>Low</v>
      </c>
      <c r="AA11" s="11" t="str">
        <f t="shared" si="10"/>
        <v>Low</v>
      </c>
      <c r="AB11" s="11" t="str">
        <f t="shared" si="10"/>
        <v>Low</v>
      </c>
      <c r="AC11" s="11" t="str">
        <f t="shared" si="10"/>
        <v>Unclear</v>
      </c>
      <c r="AD11" s="11" t="str">
        <f t="shared" si="10"/>
        <v>Unclear</v>
      </c>
      <c r="AE11" s="11" t="str">
        <f t="shared" si="10"/>
        <v>Unclear</v>
      </c>
      <c r="AF11" s="11" t="str">
        <f t="shared" si="10"/>
        <v>Low</v>
      </c>
      <c r="AG11" s="11" t="str">
        <f t="shared" si="10"/>
        <v>Low</v>
      </c>
      <c r="AH11" s="11" t="str">
        <f t="shared" si="10"/>
        <v>Unclear</v>
      </c>
      <c r="AI11" s="11" t="str">
        <f t="shared" si="10"/>
        <v>Low</v>
      </c>
      <c r="AJ11" s="11" t="str">
        <f t="shared" si="10"/>
        <v>Unclear</v>
      </c>
      <c r="AK11" s="11" t="str">
        <f t="shared" si="10"/>
        <v>Low</v>
      </c>
      <c r="AL11" s="11" t="str">
        <f t="shared" si="10"/>
        <v>Low</v>
      </c>
      <c r="AM11" s="11" t="str">
        <f t="shared" si="10"/>
        <v>Low</v>
      </c>
      <c r="AN11" s="11" t="str">
        <f t="shared" si="10"/>
        <v>Low</v>
      </c>
      <c r="AO11" s="11" t="str">
        <f t="shared" si="10"/>
        <v>Low</v>
      </c>
      <c r="AP11" s="11" t="str">
        <f t="shared" si="10"/>
        <v>Low</v>
      </c>
      <c r="AQ11" s="11" t="str">
        <f t="shared" si="10"/>
        <v>Low</v>
      </c>
      <c r="AR11" s="11" t="str">
        <f t="shared" si="10"/>
        <v>Low</v>
      </c>
      <c r="AS11" s="11" t="str">
        <f t="shared" si="10"/>
        <v>Unclear</v>
      </c>
      <c r="AT11" s="11" t="str">
        <f t="shared" si="10"/>
        <v>Low</v>
      </c>
      <c r="AU11" s="11" t="str">
        <f t="shared" si="10"/>
        <v>Low</v>
      </c>
      <c r="AV11" s="11" t="str">
        <f t="shared" si="10"/>
        <v>Low</v>
      </c>
      <c r="AW11" s="11" t="str">
        <f t="shared" si="10"/>
        <v>Unclear</v>
      </c>
      <c r="AX11" s="11" t="str">
        <f t="shared" si="10"/>
        <v>Unclear</v>
      </c>
      <c r="AY11" s="11" t="str">
        <f t="shared" si="10"/>
        <v>Low</v>
      </c>
      <c r="AZ11" s="11" t="str">
        <f t="shared" si="10"/>
        <v>Unclear</v>
      </c>
      <c r="BA11" s="11" t="str">
        <f t="shared" si="10"/>
        <v>Low</v>
      </c>
      <c r="BB11" s="11" t="str">
        <f t="shared" si="10"/>
        <v>Low</v>
      </c>
      <c r="BC11" s="11" t="str">
        <f t="shared" si="10"/>
        <v>Low</v>
      </c>
      <c r="BD11" s="11" t="str">
        <f>IF(BD8&gt;0.5,"Low",IF(BD10&gt;0.5,"High","Unclear"))</f>
        <v>Low</v>
      </c>
    </row>
  </sheetData>
  <conditionalFormatting sqref="B11:BD11 BI2:BI6">
    <cfRule type="containsText" dxfId="26" priority="1" operator="containsText" text="Unclear">
      <formula>NOT(ISERROR(SEARCH("Unclear",B2)))</formula>
    </cfRule>
    <cfRule type="containsText" dxfId="25" priority="2" operator="containsText" text="High">
      <formula>NOT(ISERROR(SEARCH("High",B2)))</formula>
    </cfRule>
    <cfRule type="containsText" dxfId="24" priority="3" operator="containsText" text="Low">
      <formula>NOT(ISERROR(SEARCH("Low",B2)))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8FD90-5501-F040-8096-4E70A3881DD8}">
  <dimension ref="A1:BI56"/>
  <sheetViews>
    <sheetView tabSelected="1" workbookViewId="0">
      <selection activeCell="L9" sqref="L9"/>
    </sheetView>
  </sheetViews>
  <sheetFormatPr baseColWidth="10" defaultRowHeight="16" x14ac:dyDescent="0.2"/>
  <cols>
    <col min="1" max="1" width="48" bestFit="1" customWidth="1"/>
    <col min="2" max="56" width="4.1640625" bestFit="1" customWidth="1"/>
    <col min="57" max="57" width="4" customWidth="1"/>
  </cols>
  <sheetData>
    <row r="1" spans="1:61" ht="17" thickBot="1" x14ac:dyDescent="0.25">
      <c r="A1" s="41" t="s">
        <v>174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3"/>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row>
    <row r="2" spans="1:61" s="11" customFormat="1" ht="197" x14ac:dyDescent="0.2">
      <c r="A2" s="30"/>
      <c r="B2" s="31" t="s">
        <v>117</v>
      </c>
      <c r="C2" s="31" t="s">
        <v>119</v>
      </c>
      <c r="D2" s="31" t="s">
        <v>126</v>
      </c>
      <c r="E2" s="31" t="s">
        <v>127</v>
      </c>
      <c r="F2" s="31" t="s">
        <v>128</v>
      </c>
      <c r="G2" s="31" t="s">
        <v>130</v>
      </c>
      <c r="H2" s="31" t="s">
        <v>65</v>
      </c>
      <c r="I2" s="31" t="s">
        <v>68</v>
      </c>
      <c r="J2" s="31" t="s">
        <v>134</v>
      </c>
      <c r="K2" s="31" t="s">
        <v>139</v>
      </c>
      <c r="L2" s="31" t="s">
        <v>140</v>
      </c>
      <c r="M2" s="31" t="s">
        <v>141</v>
      </c>
      <c r="N2" s="31" t="s">
        <v>145</v>
      </c>
      <c r="O2" s="31" t="s">
        <v>146</v>
      </c>
      <c r="P2" s="31" t="s">
        <v>150</v>
      </c>
      <c r="Q2" s="31" t="s">
        <v>153</v>
      </c>
      <c r="R2" s="31" t="s">
        <v>154</v>
      </c>
      <c r="S2" s="31" t="s">
        <v>155</v>
      </c>
      <c r="T2" s="31" t="s">
        <v>156</v>
      </c>
      <c r="U2" s="31" t="s">
        <v>157</v>
      </c>
      <c r="V2" s="31" t="s">
        <v>158</v>
      </c>
      <c r="W2" s="31" t="s">
        <v>164</v>
      </c>
      <c r="X2" s="31" t="s">
        <v>165</v>
      </c>
      <c r="Y2" s="31" t="s">
        <v>166</v>
      </c>
      <c r="Z2" s="32"/>
      <c r="AA2" s="33" t="s">
        <v>169</v>
      </c>
      <c r="AB2" s="33" t="s">
        <v>170</v>
      </c>
      <c r="AC2" s="33" t="s">
        <v>171</v>
      </c>
      <c r="AD2" s="34" t="s">
        <v>182</v>
      </c>
    </row>
    <row r="3" spans="1:61" ht="19" x14ac:dyDescent="0.25">
      <c r="A3" s="21" t="s">
        <v>113</v>
      </c>
      <c r="B3" s="13" t="s">
        <v>118</v>
      </c>
      <c r="C3" s="14" t="s">
        <v>120</v>
      </c>
      <c r="D3" s="13" t="s">
        <v>118</v>
      </c>
      <c r="E3" s="14" t="s">
        <v>120</v>
      </c>
      <c r="F3" s="14" t="s">
        <v>120</v>
      </c>
      <c r="G3" s="13" t="s">
        <v>118</v>
      </c>
      <c r="H3" s="13" t="s">
        <v>118</v>
      </c>
      <c r="I3" s="13" t="s">
        <v>118</v>
      </c>
      <c r="J3" s="14" t="s">
        <v>120</v>
      </c>
      <c r="K3" s="13" t="s">
        <v>118</v>
      </c>
      <c r="L3" s="14" t="s">
        <v>120</v>
      </c>
      <c r="M3" s="14" t="s">
        <v>120</v>
      </c>
      <c r="N3" s="14" t="s">
        <v>120</v>
      </c>
      <c r="O3" s="14" t="s">
        <v>120</v>
      </c>
      <c r="P3" s="14" t="s">
        <v>120</v>
      </c>
      <c r="Q3" s="14" t="s">
        <v>120</v>
      </c>
      <c r="R3" s="14" t="s">
        <v>120</v>
      </c>
      <c r="S3" s="13" t="s">
        <v>118</v>
      </c>
      <c r="T3" s="14" t="s">
        <v>120</v>
      </c>
      <c r="U3" s="14" t="s">
        <v>120</v>
      </c>
      <c r="V3" s="13" t="s">
        <v>118</v>
      </c>
      <c r="W3" s="14" t="s">
        <v>120</v>
      </c>
      <c r="X3" s="14" t="s">
        <v>120</v>
      </c>
      <c r="Y3" s="13" t="s">
        <v>118</v>
      </c>
      <c r="AA3">
        <f>COUNTIF($B3:$Y3,"+")/COUNTA($B3:$Y3)</f>
        <v>0.375</v>
      </c>
      <c r="AB3">
        <f>1-(AA3+AC3)</f>
        <v>0.625</v>
      </c>
      <c r="AC3">
        <f>COUNTIF($B3:$Y3,"-")/COUNTA($B3:$Y3)</f>
        <v>0</v>
      </c>
      <c r="AD3" s="22" t="str">
        <f>IF(AA3&gt;0.5,"Low",IF(AC3&gt;0.5,"High","Unclear"))</f>
        <v>Unclear</v>
      </c>
    </row>
    <row r="4" spans="1:61" ht="19" x14ac:dyDescent="0.25">
      <c r="A4" s="21" t="s">
        <v>114</v>
      </c>
      <c r="B4" s="13" t="s">
        <v>118</v>
      </c>
      <c r="C4" s="14" t="s">
        <v>120</v>
      </c>
      <c r="D4" s="13" t="s">
        <v>118</v>
      </c>
      <c r="E4" s="13" t="s">
        <v>118</v>
      </c>
      <c r="F4" s="13" t="s">
        <v>118</v>
      </c>
      <c r="G4" s="13" t="s">
        <v>118</v>
      </c>
      <c r="H4" s="14" t="s">
        <v>120</v>
      </c>
      <c r="I4" s="14" t="s">
        <v>120</v>
      </c>
      <c r="J4" s="15" t="s">
        <v>11</v>
      </c>
      <c r="K4" s="13" t="s">
        <v>118</v>
      </c>
      <c r="L4" s="15" t="s">
        <v>11</v>
      </c>
      <c r="M4" s="13" t="s">
        <v>118</v>
      </c>
      <c r="N4" s="13" t="s">
        <v>118</v>
      </c>
      <c r="O4" s="13" t="s">
        <v>118</v>
      </c>
      <c r="P4" s="13" t="s">
        <v>118</v>
      </c>
      <c r="Q4" s="13" t="s">
        <v>118</v>
      </c>
      <c r="R4" s="13" t="s">
        <v>118</v>
      </c>
      <c r="S4" s="14" t="s">
        <v>120</v>
      </c>
      <c r="T4" s="14" t="s">
        <v>120</v>
      </c>
      <c r="U4" s="14" t="s">
        <v>120</v>
      </c>
      <c r="V4" s="13" t="s">
        <v>118</v>
      </c>
      <c r="W4" s="14" t="s">
        <v>120</v>
      </c>
      <c r="X4" s="15" t="s">
        <v>11</v>
      </c>
      <c r="Y4" s="14" t="s">
        <v>120</v>
      </c>
      <c r="AA4">
        <f>COUNTIF($B4:$Y4,"+")/COUNTA($B4:$Y4)</f>
        <v>0.54166666666666663</v>
      </c>
      <c r="AB4">
        <f t="shared" ref="AB4:AB7" si="0">1-(AA4+AC4)</f>
        <v>0.33333333333333337</v>
      </c>
      <c r="AC4">
        <f>COUNTIF($B4:$Y4,"-")/COUNTA($B4:$Y4)</f>
        <v>0.125</v>
      </c>
      <c r="AD4" s="22" t="str">
        <f t="shared" ref="AD4:AD7" si="1">IF(AA4&gt;0.5,"Low",IF(AC4&gt;0.5,"High","Unclear"))</f>
        <v>Low</v>
      </c>
    </row>
    <row r="5" spans="1:61" ht="19" x14ac:dyDescent="0.25">
      <c r="A5" s="21" t="s">
        <v>115</v>
      </c>
      <c r="B5" s="13" t="s">
        <v>118</v>
      </c>
      <c r="C5" s="13" t="s">
        <v>118</v>
      </c>
      <c r="D5" s="13" t="s">
        <v>118</v>
      </c>
      <c r="E5" s="13" t="s">
        <v>118</v>
      </c>
      <c r="F5" s="13" t="s">
        <v>118</v>
      </c>
      <c r="G5" s="13" t="s">
        <v>118</v>
      </c>
      <c r="H5" s="15" t="s">
        <v>11</v>
      </c>
      <c r="I5" s="13" t="s">
        <v>118</v>
      </c>
      <c r="J5" s="14" t="s">
        <v>120</v>
      </c>
      <c r="K5" s="13" t="s">
        <v>118</v>
      </c>
      <c r="L5" s="13" t="s">
        <v>118</v>
      </c>
      <c r="M5" s="13" t="s">
        <v>118</v>
      </c>
      <c r="N5" s="13" t="s">
        <v>118</v>
      </c>
      <c r="O5" s="14" t="s">
        <v>120</v>
      </c>
      <c r="P5" s="13" t="s">
        <v>118</v>
      </c>
      <c r="Q5" s="13" t="s">
        <v>118</v>
      </c>
      <c r="R5" s="13" t="s">
        <v>118</v>
      </c>
      <c r="S5" s="13" t="s">
        <v>118</v>
      </c>
      <c r="T5" s="13" t="s">
        <v>118</v>
      </c>
      <c r="U5" s="14" t="s">
        <v>120</v>
      </c>
      <c r="V5" s="13" t="s">
        <v>118</v>
      </c>
      <c r="W5" s="13" t="s">
        <v>118</v>
      </c>
      <c r="X5" s="13" t="s">
        <v>118</v>
      </c>
      <c r="Y5" s="13" t="s">
        <v>118</v>
      </c>
      <c r="AA5">
        <f>COUNTIF($B5:$Y5,"+")/COUNTA($B5:$Y5)</f>
        <v>0.83333333333333337</v>
      </c>
      <c r="AB5">
        <f t="shared" si="0"/>
        <v>0.125</v>
      </c>
      <c r="AC5">
        <f>COUNTIF($B5:$Y5,"-")/COUNTA($B5:$Y5)</f>
        <v>4.1666666666666664E-2</v>
      </c>
      <c r="AD5" s="22" t="str">
        <f t="shared" si="1"/>
        <v>Low</v>
      </c>
    </row>
    <row r="6" spans="1:61" ht="19" x14ac:dyDescent="0.25">
      <c r="A6" s="10" t="s">
        <v>186</v>
      </c>
      <c r="B6" s="13" t="s">
        <v>118</v>
      </c>
      <c r="C6" s="15" t="s">
        <v>11</v>
      </c>
      <c r="D6" s="14" t="s">
        <v>120</v>
      </c>
      <c r="E6" s="13" t="s">
        <v>118</v>
      </c>
      <c r="F6" s="13" t="s">
        <v>118</v>
      </c>
      <c r="G6" s="15" t="s">
        <v>11</v>
      </c>
      <c r="H6" s="13" t="s">
        <v>118</v>
      </c>
      <c r="I6" s="13" t="s">
        <v>118</v>
      </c>
      <c r="J6" s="13" t="s">
        <v>118</v>
      </c>
      <c r="K6" s="13" t="s">
        <v>118</v>
      </c>
      <c r="L6" s="13" t="s">
        <v>118</v>
      </c>
      <c r="M6" s="13" t="s">
        <v>118</v>
      </c>
      <c r="N6" s="13" t="s">
        <v>118</v>
      </c>
      <c r="O6" s="15" t="s">
        <v>11</v>
      </c>
      <c r="P6" s="15" t="s">
        <v>11</v>
      </c>
      <c r="Q6" s="13" t="s">
        <v>118</v>
      </c>
      <c r="R6" s="13" t="s">
        <v>118</v>
      </c>
      <c r="S6" s="15" t="s">
        <v>11</v>
      </c>
      <c r="T6" s="13" t="s">
        <v>118</v>
      </c>
      <c r="U6" s="13" t="s">
        <v>118</v>
      </c>
      <c r="V6" s="15" t="s">
        <v>11</v>
      </c>
      <c r="W6" s="15" t="s">
        <v>11</v>
      </c>
      <c r="X6" s="13" t="s">
        <v>118</v>
      </c>
      <c r="Y6" s="13" t="s">
        <v>118</v>
      </c>
      <c r="AA6">
        <f>COUNTIF($B6:$Y6,"+")/COUNTA($B6:$Y6)</f>
        <v>0.66666666666666663</v>
      </c>
      <c r="AB6">
        <f t="shared" si="0"/>
        <v>4.1666666666666741E-2</v>
      </c>
      <c r="AC6">
        <f>COUNTIF($B6:$Y6,"-")/COUNTA($B6:$Y6)</f>
        <v>0.29166666666666669</v>
      </c>
      <c r="AD6" s="22" t="str">
        <f t="shared" si="1"/>
        <v>Low</v>
      </c>
    </row>
    <row r="7" spans="1:61" ht="20" thickBot="1" x14ac:dyDescent="0.3">
      <c r="A7" s="23" t="s">
        <v>116</v>
      </c>
      <c r="B7" s="24" t="s">
        <v>118</v>
      </c>
      <c r="C7" s="24" t="s">
        <v>118</v>
      </c>
      <c r="D7" s="24" t="s">
        <v>118</v>
      </c>
      <c r="E7" s="24" t="s">
        <v>118</v>
      </c>
      <c r="F7" s="24" t="s">
        <v>118</v>
      </c>
      <c r="G7" s="24" t="s">
        <v>118</v>
      </c>
      <c r="H7" s="24" t="s">
        <v>118</v>
      </c>
      <c r="I7" s="24" t="s">
        <v>118</v>
      </c>
      <c r="J7" s="24" t="s">
        <v>118</v>
      </c>
      <c r="K7" s="24" t="s">
        <v>118</v>
      </c>
      <c r="L7" s="24" t="s">
        <v>118</v>
      </c>
      <c r="M7" s="24" t="s">
        <v>118</v>
      </c>
      <c r="N7" s="24" t="s">
        <v>118</v>
      </c>
      <c r="O7" s="24" t="s">
        <v>118</v>
      </c>
      <c r="P7" s="24" t="s">
        <v>118</v>
      </c>
      <c r="Q7" s="24" t="s">
        <v>118</v>
      </c>
      <c r="R7" s="24" t="s">
        <v>118</v>
      </c>
      <c r="S7" s="24" t="s">
        <v>118</v>
      </c>
      <c r="T7" s="24" t="s">
        <v>118</v>
      </c>
      <c r="U7" s="26" t="s">
        <v>11</v>
      </c>
      <c r="V7" s="26" t="s">
        <v>11</v>
      </c>
      <c r="W7" s="24" t="s">
        <v>118</v>
      </c>
      <c r="X7" s="24" t="s">
        <v>118</v>
      </c>
      <c r="Y7" s="24" t="s">
        <v>118</v>
      </c>
      <c r="Z7" s="27"/>
      <c r="AA7" s="27">
        <f>COUNTIF($B7:$Y7,"+")/COUNTA($B7:$Y7)</f>
        <v>0.91666666666666663</v>
      </c>
      <c r="AB7" s="27">
        <f t="shared" si="0"/>
        <v>0</v>
      </c>
      <c r="AC7" s="27">
        <f>COUNTIF($B7:$Y7,"-")/COUNTA($B7:$Y7)</f>
        <v>8.3333333333333329E-2</v>
      </c>
      <c r="AD7" s="28" t="str">
        <f t="shared" si="1"/>
        <v>Low</v>
      </c>
    </row>
    <row r="8" spans="1:61" ht="17" thickBot="1" x14ac:dyDescent="0.25">
      <c r="A8" s="44" t="s">
        <v>175</v>
      </c>
      <c r="B8" s="45"/>
      <c r="C8" s="45"/>
      <c r="D8" s="45"/>
      <c r="E8" s="45"/>
      <c r="F8" s="45"/>
      <c r="G8" s="45"/>
      <c r="H8" s="45"/>
      <c r="I8" s="45"/>
      <c r="J8" s="45"/>
      <c r="K8" s="4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row>
    <row r="9" spans="1:61" s="11" customFormat="1" ht="197" x14ac:dyDescent="0.2">
      <c r="A9" s="30"/>
      <c r="B9" s="31" t="s">
        <v>65</v>
      </c>
      <c r="C9" s="31" t="s">
        <v>68</v>
      </c>
      <c r="D9" s="31" t="s">
        <v>139</v>
      </c>
      <c r="E9" s="31" t="s">
        <v>140</v>
      </c>
      <c r="F9" s="31" t="s">
        <v>141</v>
      </c>
      <c r="G9" s="32"/>
      <c r="H9" s="33" t="s">
        <v>169</v>
      </c>
      <c r="I9" s="33" t="s">
        <v>170</v>
      </c>
      <c r="J9" s="33" t="s">
        <v>171</v>
      </c>
      <c r="K9" s="34" t="s">
        <v>182</v>
      </c>
    </row>
    <row r="10" spans="1:61" ht="19" x14ac:dyDescent="0.25">
      <c r="A10" s="21" t="s">
        <v>113</v>
      </c>
      <c r="B10" s="13" t="s">
        <v>118</v>
      </c>
      <c r="C10" s="13" t="s">
        <v>118</v>
      </c>
      <c r="D10" s="13" t="s">
        <v>118</v>
      </c>
      <c r="E10" s="14" t="s">
        <v>120</v>
      </c>
      <c r="F10" s="14" t="s">
        <v>120</v>
      </c>
      <c r="H10">
        <f>COUNTIF($B10:$F10,"+")/COUNTA($B10:$F10)</f>
        <v>0.6</v>
      </c>
      <c r="I10">
        <f>1-(H10+J10)</f>
        <v>0.4</v>
      </c>
      <c r="J10">
        <f>COUNTIF($B10:$F10,"-")/COUNTA($B10:$F10)</f>
        <v>0</v>
      </c>
      <c r="K10" s="22" t="str">
        <f>IF(H10&gt;0.5,"Low",IF(J10&gt;0.5,"High","Unclear"))</f>
        <v>Low</v>
      </c>
    </row>
    <row r="11" spans="1:61" ht="19" x14ac:dyDescent="0.25">
      <c r="A11" s="21" t="s">
        <v>114</v>
      </c>
      <c r="B11" s="14" t="s">
        <v>120</v>
      </c>
      <c r="C11" s="14" t="s">
        <v>120</v>
      </c>
      <c r="D11" s="13" t="s">
        <v>118</v>
      </c>
      <c r="E11" s="15" t="s">
        <v>11</v>
      </c>
      <c r="F11" s="13" t="s">
        <v>118</v>
      </c>
      <c r="H11">
        <f>COUNTIF($B11:$F11,"+")/COUNTA($B11:$F11)</f>
        <v>0.4</v>
      </c>
      <c r="I11">
        <f t="shared" ref="I11:I14" si="2">1-(H11+J11)</f>
        <v>0.39999999999999991</v>
      </c>
      <c r="J11">
        <f>COUNTIF($B11:$F11,"-")/COUNTA($B11:$F11)</f>
        <v>0.2</v>
      </c>
      <c r="K11" s="22" t="str">
        <f t="shared" ref="K11:K14" si="3">IF(H11&gt;0.5,"Low",IF(J11&gt;0.5,"High","Unclear"))</f>
        <v>Unclear</v>
      </c>
    </row>
    <row r="12" spans="1:61" ht="19" x14ac:dyDescent="0.25">
      <c r="A12" s="21" t="s">
        <v>115</v>
      </c>
      <c r="B12" s="15" t="s">
        <v>11</v>
      </c>
      <c r="C12" s="13" t="s">
        <v>118</v>
      </c>
      <c r="D12" s="13" t="s">
        <v>118</v>
      </c>
      <c r="E12" s="13" t="s">
        <v>118</v>
      </c>
      <c r="F12" s="13" t="s">
        <v>118</v>
      </c>
      <c r="H12">
        <f>COUNTIF($B12:$F12,"+")/COUNTA($B12:$F12)</f>
        <v>0.8</v>
      </c>
      <c r="I12">
        <f t="shared" si="2"/>
        <v>0</v>
      </c>
      <c r="J12">
        <f>COUNTIF($B12:$F12,"-")/COUNTA($B12:$F12)</f>
        <v>0.2</v>
      </c>
      <c r="K12" s="22" t="str">
        <f t="shared" si="3"/>
        <v>Low</v>
      </c>
    </row>
    <row r="13" spans="1:61" ht="19" x14ac:dyDescent="0.25">
      <c r="A13" s="10" t="s">
        <v>186</v>
      </c>
      <c r="B13" s="13" t="s">
        <v>118</v>
      </c>
      <c r="C13" s="13" t="s">
        <v>118</v>
      </c>
      <c r="D13" s="13" t="s">
        <v>118</v>
      </c>
      <c r="E13" s="13" t="s">
        <v>118</v>
      </c>
      <c r="F13" s="13" t="s">
        <v>118</v>
      </c>
      <c r="H13">
        <f>COUNTIF($B13:$F13,"+")/COUNTA($B13:$F13)</f>
        <v>1</v>
      </c>
      <c r="I13">
        <f t="shared" si="2"/>
        <v>0</v>
      </c>
      <c r="J13">
        <f>COUNTIF($B13:$F13,"-")/COUNTA($B13:$F13)</f>
        <v>0</v>
      </c>
      <c r="K13" s="22" t="str">
        <f t="shared" si="3"/>
        <v>Low</v>
      </c>
    </row>
    <row r="14" spans="1:61" ht="20" thickBot="1" x14ac:dyDescent="0.3">
      <c r="A14" s="23" t="s">
        <v>116</v>
      </c>
      <c r="B14" s="24" t="s">
        <v>118</v>
      </c>
      <c r="C14" s="24" t="s">
        <v>118</v>
      </c>
      <c r="D14" s="24" t="s">
        <v>118</v>
      </c>
      <c r="E14" s="24" t="s">
        <v>118</v>
      </c>
      <c r="F14" s="24" t="s">
        <v>118</v>
      </c>
      <c r="G14" s="27"/>
      <c r="H14" s="27">
        <f>COUNTIF($B14:$F14,"+")/COUNTA($B14:$F14)</f>
        <v>1</v>
      </c>
      <c r="I14" s="27">
        <f t="shared" si="2"/>
        <v>0</v>
      </c>
      <c r="J14" s="27">
        <f>COUNTIF($B14:$F14,"-")/COUNTA($B14:$F14)</f>
        <v>0</v>
      </c>
      <c r="K14" s="28" t="str">
        <f t="shared" si="3"/>
        <v>Low</v>
      </c>
    </row>
    <row r="15" spans="1:61" ht="17" thickBot="1" x14ac:dyDescent="0.25">
      <c r="A15" s="41" t="s">
        <v>176</v>
      </c>
      <c r="B15" s="42"/>
      <c r="C15" s="42"/>
      <c r="D15" s="42"/>
      <c r="E15" s="42"/>
      <c r="F15" s="42"/>
      <c r="G15" s="42"/>
      <c r="H15" s="42"/>
      <c r="I15" s="42"/>
      <c r="J15" s="42"/>
      <c r="K15" s="42"/>
      <c r="L15" s="42"/>
      <c r="M15" s="42"/>
      <c r="N15" s="42"/>
      <c r="O15" s="42"/>
      <c r="P15" s="42"/>
      <c r="Q15" s="42"/>
      <c r="R15" s="42"/>
      <c r="S15" s="42"/>
      <c r="T15" s="42"/>
      <c r="U15" s="42"/>
      <c r="V15" s="42"/>
      <c r="W15" s="42"/>
      <c r="X15" s="42"/>
      <c r="Y15" s="42"/>
      <c r="Z15" s="43"/>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row>
    <row r="16" spans="1:61" s="11" customFormat="1" ht="197" x14ac:dyDescent="0.2">
      <c r="A16" s="30"/>
      <c r="B16" s="31" t="s">
        <v>121</v>
      </c>
      <c r="C16" s="31" t="s">
        <v>122</v>
      </c>
      <c r="D16" s="31" t="s">
        <v>123</v>
      </c>
      <c r="E16" s="31" t="s">
        <v>123</v>
      </c>
      <c r="F16" s="31" t="s">
        <v>124</v>
      </c>
      <c r="G16" s="31" t="s">
        <v>125</v>
      </c>
      <c r="H16" s="31" t="s">
        <v>133</v>
      </c>
      <c r="I16" s="31" t="s">
        <v>135</v>
      </c>
      <c r="J16" s="31" t="s">
        <v>144</v>
      </c>
      <c r="K16" s="31" t="s">
        <v>146</v>
      </c>
      <c r="L16" s="31" t="s">
        <v>147</v>
      </c>
      <c r="M16" s="31" t="s">
        <v>150</v>
      </c>
      <c r="N16" s="31" t="s">
        <v>153</v>
      </c>
      <c r="O16" s="31" t="s">
        <v>157</v>
      </c>
      <c r="P16" s="31" t="s">
        <v>159</v>
      </c>
      <c r="Q16" s="31" t="s">
        <v>160</v>
      </c>
      <c r="R16" s="31" t="s">
        <v>161</v>
      </c>
      <c r="S16" s="31" t="s">
        <v>162</v>
      </c>
      <c r="T16" s="31" t="s">
        <v>163</v>
      </c>
      <c r="U16" s="31" t="s">
        <v>167</v>
      </c>
      <c r="V16" s="32"/>
      <c r="W16" s="33" t="s">
        <v>169</v>
      </c>
      <c r="X16" s="33" t="s">
        <v>170</v>
      </c>
      <c r="Y16" s="33" t="s">
        <v>171</v>
      </c>
      <c r="Z16" s="34" t="s">
        <v>182</v>
      </c>
    </row>
    <row r="17" spans="1:61" ht="19" x14ac:dyDescent="0.25">
      <c r="A17" s="21" t="s">
        <v>113</v>
      </c>
      <c r="B17" s="13" t="s">
        <v>118</v>
      </c>
      <c r="C17" s="13" t="s">
        <v>118</v>
      </c>
      <c r="D17" s="14" t="s">
        <v>120</v>
      </c>
      <c r="E17" s="13" t="s">
        <v>118</v>
      </c>
      <c r="F17" s="13" t="s">
        <v>118</v>
      </c>
      <c r="G17" s="14" t="s">
        <v>120</v>
      </c>
      <c r="H17" s="14" t="s">
        <v>120</v>
      </c>
      <c r="I17" s="14" t="s">
        <v>120</v>
      </c>
      <c r="J17" s="14" t="s">
        <v>120</v>
      </c>
      <c r="K17" s="14" t="s">
        <v>120</v>
      </c>
      <c r="L17" s="13" t="s">
        <v>118</v>
      </c>
      <c r="M17" s="14" t="s">
        <v>120</v>
      </c>
      <c r="N17" s="14" t="s">
        <v>120</v>
      </c>
      <c r="O17" s="14" t="s">
        <v>120</v>
      </c>
      <c r="P17" s="13" t="s">
        <v>118</v>
      </c>
      <c r="Q17" s="13" t="s">
        <v>118</v>
      </c>
      <c r="R17" s="15" t="s">
        <v>11</v>
      </c>
      <c r="S17" s="13" t="s">
        <v>118</v>
      </c>
      <c r="T17" s="13" t="s">
        <v>118</v>
      </c>
      <c r="U17" s="13" t="s">
        <v>118</v>
      </c>
      <c r="W17">
        <f>COUNTIF($B17:$U17,"+")/COUNTA($B17:$U17)</f>
        <v>0.5</v>
      </c>
      <c r="X17">
        <f>1-(W17+Y17)</f>
        <v>0.44999999999999996</v>
      </c>
      <c r="Y17">
        <f>COUNTIF($B17:$U17,"-")/COUNTA($B17:$U17)</f>
        <v>0.05</v>
      </c>
      <c r="Z17" s="22" t="str">
        <f>IF(W17&gt;0.5,"Low",IF(Y17&gt;0.5,"High","Unclear"))</f>
        <v>Unclear</v>
      </c>
    </row>
    <row r="18" spans="1:61" ht="19" x14ac:dyDescent="0.25">
      <c r="A18" s="21" t="s">
        <v>114</v>
      </c>
      <c r="B18" s="14" t="s">
        <v>120</v>
      </c>
      <c r="C18" s="14" t="s">
        <v>120</v>
      </c>
      <c r="D18" s="13" t="s">
        <v>118</v>
      </c>
      <c r="E18" s="14" t="s">
        <v>120</v>
      </c>
      <c r="F18" s="13" t="s">
        <v>118</v>
      </c>
      <c r="G18" s="14" t="s">
        <v>120</v>
      </c>
      <c r="H18" s="14" t="s">
        <v>120</v>
      </c>
      <c r="I18" s="13" t="s">
        <v>118</v>
      </c>
      <c r="J18" s="14" t="s">
        <v>120</v>
      </c>
      <c r="K18" s="13" t="s">
        <v>118</v>
      </c>
      <c r="L18" s="13" t="s">
        <v>118</v>
      </c>
      <c r="M18" s="13" t="s">
        <v>118</v>
      </c>
      <c r="N18" s="13" t="s">
        <v>118</v>
      </c>
      <c r="O18" s="14" t="s">
        <v>120</v>
      </c>
      <c r="P18" s="13" t="s">
        <v>118</v>
      </c>
      <c r="Q18" s="13" t="s">
        <v>118</v>
      </c>
      <c r="R18" s="14" t="s">
        <v>120</v>
      </c>
      <c r="S18" s="14" t="s">
        <v>120</v>
      </c>
      <c r="T18" s="13" t="s">
        <v>118</v>
      </c>
      <c r="U18" s="14" t="s">
        <v>120</v>
      </c>
      <c r="W18">
        <f>COUNTIF($B18:$U18,"+")/COUNTA($B18:$U18)</f>
        <v>0.5</v>
      </c>
      <c r="X18">
        <f t="shared" ref="X18:X21" si="4">1-(W18+Y18)</f>
        <v>0.5</v>
      </c>
      <c r="Y18">
        <f>COUNTIF($B18:$U18,"-")/COUNTA($B18:$U18)</f>
        <v>0</v>
      </c>
      <c r="Z18" s="22" t="str">
        <f t="shared" ref="Z18:Z21" si="5">IF(W18&gt;0.5,"Low",IF(Y18&gt;0.5,"High","Unclear"))</f>
        <v>Unclear</v>
      </c>
    </row>
    <row r="19" spans="1:61" ht="19" x14ac:dyDescent="0.25">
      <c r="A19" s="21" t="s">
        <v>115</v>
      </c>
      <c r="B19" s="14" t="s">
        <v>120</v>
      </c>
      <c r="C19" s="14" t="s">
        <v>120</v>
      </c>
      <c r="D19" s="14" t="s">
        <v>120</v>
      </c>
      <c r="E19" s="14" t="s">
        <v>120</v>
      </c>
      <c r="F19" s="14" t="s">
        <v>120</v>
      </c>
      <c r="G19" s="15" t="s">
        <v>11</v>
      </c>
      <c r="H19" s="14" t="s">
        <v>120</v>
      </c>
      <c r="I19" s="14" t="s">
        <v>120</v>
      </c>
      <c r="J19" s="13" t="s">
        <v>118</v>
      </c>
      <c r="K19" s="14" t="s">
        <v>120</v>
      </c>
      <c r="L19" s="14" t="s">
        <v>120</v>
      </c>
      <c r="M19" s="13" t="s">
        <v>118</v>
      </c>
      <c r="N19" s="13" t="s">
        <v>118</v>
      </c>
      <c r="O19" s="14" t="s">
        <v>120</v>
      </c>
      <c r="P19" s="13" t="s">
        <v>118</v>
      </c>
      <c r="Q19" s="13" t="s">
        <v>118</v>
      </c>
      <c r="R19" s="15" t="s">
        <v>11</v>
      </c>
      <c r="S19" s="14" t="s">
        <v>120</v>
      </c>
      <c r="T19" s="14" t="s">
        <v>120</v>
      </c>
      <c r="U19" s="15" t="s">
        <v>11</v>
      </c>
      <c r="W19">
        <f>COUNTIF($B19:$U19,"+")/COUNTA($B19:$U19)</f>
        <v>0.25</v>
      </c>
      <c r="X19">
        <f t="shared" si="4"/>
        <v>0.6</v>
      </c>
      <c r="Y19">
        <f>COUNTIF($B19:$U19,"-")/COUNTA($B19:$U19)</f>
        <v>0.15</v>
      </c>
      <c r="Z19" s="22" t="str">
        <f t="shared" si="5"/>
        <v>Unclear</v>
      </c>
    </row>
    <row r="20" spans="1:61" ht="19" x14ac:dyDescent="0.25">
      <c r="A20" s="10" t="s">
        <v>186</v>
      </c>
      <c r="B20" s="13" t="s">
        <v>118</v>
      </c>
      <c r="C20" s="13" t="s">
        <v>118</v>
      </c>
      <c r="D20" s="14" t="s">
        <v>120</v>
      </c>
      <c r="E20" s="13" t="s">
        <v>118</v>
      </c>
      <c r="F20" s="15" t="s">
        <v>11</v>
      </c>
      <c r="G20" s="14" t="s">
        <v>120</v>
      </c>
      <c r="H20" s="15" t="s">
        <v>11</v>
      </c>
      <c r="I20" s="15" t="s">
        <v>11</v>
      </c>
      <c r="J20" s="15" t="s">
        <v>11</v>
      </c>
      <c r="K20" s="15" t="s">
        <v>11</v>
      </c>
      <c r="L20" s="15" t="s">
        <v>11</v>
      </c>
      <c r="M20" s="15" t="s">
        <v>11</v>
      </c>
      <c r="N20" s="13" t="s">
        <v>118</v>
      </c>
      <c r="O20" s="13" t="s">
        <v>118</v>
      </c>
      <c r="P20" s="15" t="s">
        <v>11</v>
      </c>
      <c r="Q20" s="13" t="s">
        <v>118</v>
      </c>
      <c r="R20" s="13" t="s">
        <v>118</v>
      </c>
      <c r="S20" s="15" t="s">
        <v>11</v>
      </c>
      <c r="T20" s="13" t="s">
        <v>118</v>
      </c>
      <c r="U20" s="13" t="s">
        <v>118</v>
      </c>
      <c r="W20">
        <f>COUNTIF($B20:$U20,"+")/COUNTA($B20:$U20)</f>
        <v>0.45</v>
      </c>
      <c r="X20">
        <f t="shared" si="4"/>
        <v>9.9999999999999978E-2</v>
      </c>
      <c r="Y20">
        <f>COUNTIF($B20:$U20,"-")/COUNTA($B20:$U20)</f>
        <v>0.45</v>
      </c>
      <c r="Z20" s="22" t="str">
        <f t="shared" si="5"/>
        <v>Unclear</v>
      </c>
    </row>
    <row r="21" spans="1:61" ht="20" thickBot="1" x14ac:dyDescent="0.3">
      <c r="A21" s="23" t="s">
        <v>116</v>
      </c>
      <c r="B21" s="24" t="s">
        <v>118</v>
      </c>
      <c r="C21" s="24" t="s">
        <v>118</v>
      </c>
      <c r="D21" s="24" t="s">
        <v>118</v>
      </c>
      <c r="E21" s="25" t="s">
        <v>120</v>
      </c>
      <c r="F21" s="24" t="s">
        <v>118</v>
      </c>
      <c r="G21" s="25" t="s">
        <v>120</v>
      </c>
      <c r="H21" s="24" t="s">
        <v>118</v>
      </c>
      <c r="I21" s="24" t="s">
        <v>118</v>
      </c>
      <c r="J21" s="24" t="s">
        <v>118</v>
      </c>
      <c r="K21" s="24" t="s">
        <v>118</v>
      </c>
      <c r="L21" s="24" t="s">
        <v>118</v>
      </c>
      <c r="M21" s="24" t="s">
        <v>118</v>
      </c>
      <c r="N21" s="24" t="s">
        <v>118</v>
      </c>
      <c r="O21" s="26" t="s">
        <v>11</v>
      </c>
      <c r="P21" s="24" t="s">
        <v>118</v>
      </c>
      <c r="Q21" s="24" t="s">
        <v>118</v>
      </c>
      <c r="R21" s="24" t="s">
        <v>118</v>
      </c>
      <c r="S21" s="24" t="s">
        <v>118</v>
      </c>
      <c r="T21" s="24" t="s">
        <v>118</v>
      </c>
      <c r="U21" s="24" t="s">
        <v>118</v>
      </c>
      <c r="V21" s="27"/>
      <c r="W21" s="27">
        <f>COUNTIF($B21:$U21,"+")/COUNTA($B21:$U21)</f>
        <v>0.85</v>
      </c>
      <c r="X21" s="27">
        <f t="shared" si="4"/>
        <v>9.9999999999999978E-2</v>
      </c>
      <c r="Y21" s="27">
        <f>COUNTIF($B21:$U21,"-")/COUNTA($B21:$U21)</f>
        <v>0.05</v>
      </c>
      <c r="Z21" s="28" t="str">
        <f t="shared" si="5"/>
        <v>Low</v>
      </c>
    </row>
    <row r="22" spans="1:61" ht="17" thickBot="1" x14ac:dyDescent="0.25">
      <c r="A22" s="44" t="s">
        <v>177</v>
      </c>
      <c r="B22" s="45"/>
      <c r="C22" s="45"/>
      <c r="D22" s="45"/>
      <c r="E22" s="45"/>
      <c r="F22" s="45"/>
      <c r="G22" s="4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row>
    <row r="23" spans="1:61" s="11" customFormat="1" ht="197" x14ac:dyDescent="0.2">
      <c r="A23" s="19"/>
      <c r="B23" s="12" t="s">
        <v>131</v>
      </c>
      <c r="D23" s="17" t="s">
        <v>169</v>
      </c>
      <c r="E23" s="17" t="s">
        <v>170</v>
      </c>
      <c r="F23" s="17" t="s">
        <v>171</v>
      </c>
      <c r="G23" s="20" t="s">
        <v>182</v>
      </c>
    </row>
    <row r="24" spans="1:61" ht="19" x14ac:dyDescent="0.25">
      <c r="A24" s="21" t="s">
        <v>113</v>
      </c>
      <c r="B24" s="14" t="s">
        <v>120</v>
      </c>
      <c r="D24">
        <f>COUNTIF($B24:$B24,"+")/COUNTA($B24:$B24)</f>
        <v>0</v>
      </c>
      <c r="E24">
        <f>1-(D24+F24)</f>
        <v>1</v>
      </c>
      <c r="F24">
        <f>COUNTIF($B24:$B24,"-")/COUNTA($B24:$B24)</f>
        <v>0</v>
      </c>
      <c r="G24" s="22" t="str">
        <f>IF(D24&gt;0.5,"Low",IF(F24&gt;0.5,"High","Unclear"))</f>
        <v>Unclear</v>
      </c>
    </row>
    <row r="25" spans="1:61" ht="19" x14ac:dyDescent="0.25">
      <c r="A25" s="21" t="s">
        <v>114</v>
      </c>
      <c r="B25" s="13" t="s">
        <v>118</v>
      </c>
      <c r="D25">
        <f>COUNTIF($B25:$B25,"+")/COUNTA($B25:$B25)</f>
        <v>1</v>
      </c>
      <c r="E25">
        <f t="shared" ref="E25:E28" si="6">1-(D25+F25)</f>
        <v>0</v>
      </c>
      <c r="F25">
        <f>COUNTIF($B25:$B25,"-")/COUNTA($B25:$B25)</f>
        <v>0</v>
      </c>
      <c r="G25" s="22" t="str">
        <f t="shared" ref="G25:G28" si="7">IF(D25&gt;0.5,"Low",IF(F25&gt;0.5,"High","Unclear"))</f>
        <v>Low</v>
      </c>
    </row>
    <row r="26" spans="1:61" ht="19" x14ac:dyDescent="0.25">
      <c r="A26" s="21" t="s">
        <v>115</v>
      </c>
      <c r="B26" s="13" t="s">
        <v>118</v>
      </c>
      <c r="D26">
        <f>COUNTIF($B26:$B26,"+")/COUNTA($B26:$B26)</f>
        <v>1</v>
      </c>
      <c r="E26">
        <f t="shared" si="6"/>
        <v>0</v>
      </c>
      <c r="F26">
        <f>COUNTIF($B26:$B26,"-")/COUNTA($B26:$B26)</f>
        <v>0</v>
      </c>
      <c r="G26" s="22" t="str">
        <f t="shared" si="7"/>
        <v>Low</v>
      </c>
    </row>
    <row r="27" spans="1:61" ht="19" x14ac:dyDescent="0.25">
      <c r="A27" s="10" t="s">
        <v>186</v>
      </c>
      <c r="B27" s="13" t="s">
        <v>118</v>
      </c>
      <c r="D27">
        <f>COUNTIF($B27:$B27,"+")/COUNTA($B27:$B27)</f>
        <v>1</v>
      </c>
      <c r="E27">
        <f t="shared" si="6"/>
        <v>0</v>
      </c>
      <c r="F27">
        <f>COUNTIF($B27:$B27,"-")/COUNTA($B27:$B27)</f>
        <v>0</v>
      </c>
      <c r="G27" s="22" t="str">
        <f t="shared" si="7"/>
        <v>Low</v>
      </c>
    </row>
    <row r="28" spans="1:61" ht="20" thickBot="1" x14ac:dyDescent="0.3">
      <c r="A28" s="21" t="s">
        <v>116</v>
      </c>
      <c r="B28" s="29" t="s">
        <v>118</v>
      </c>
      <c r="D28">
        <f>COUNTIF($B28:$B28,"+")/COUNTA($B28:$B28)</f>
        <v>1</v>
      </c>
      <c r="E28">
        <f t="shared" si="6"/>
        <v>0</v>
      </c>
      <c r="F28">
        <f>COUNTIF($B28:$B28,"-")/COUNTA($B28:$B28)</f>
        <v>0</v>
      </c>
      <c r="G28" s="22" t="str">
        <f t="shared" si="7"/>
        <v>Low</v>
      </c>
    </row>
    <row r="29" spans="1:61" ht="17" thickBot="1" x14ac:dyDescent="0.25">
      <c r="A29" s="41" t="s">
        <v>178</v>
      </c>
      <c r="B29" s="42"/>
      <c r="C29" s="42"/>
      <c r="D29" s="42"/>
      <c r="E29" s="42"/>
      <c r="F29" s="42"/>
      <c r="G29" s="42"/>
      <c r="H29" s="42"/>
      <c r="I29" s="42"/>
      <c r="J29" s="42"/>
      <c r="K29" s="4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row>
    <row r="30" spans="1:61" s="11" customFormat="1" ht="197" x14ac:dyDescent="0.2">
      <c r="A30" s="19"/>
      <c r="B30" s="12" t="s">
        <v>132</v>
      </c>
      <c r="C30" s="12" t="s">
        <v>136</v>
      </c>
      <c r="D30" s="12" t="s">
        <v>138</v>
      </c>
      <c r="E30" s="12" t="s">
        <v>86</v>
      </c>
      <c r="F30" s="12" t="s">
        <v>152</v>
      </c>
      <c r="H30" s="17" t="s">
        <v>169</v>
      </c>
      <c r="I30" s="17" t="s">
        <v>170</v>
      </c>
      <c r="J30" s="17" t="s">
        <v>171</v>
      </c>
      <c r="K30" s="20" t="s">
        <v>182</v>
      </c>
    </row>
    <row r="31" spans="1:61" ht="19" x14ac:dyDescent="0.25">
      <c r="A31" s="21" t="s">
        <v>113</v>
      </c>
      <c r="B31" s="13" t="s">
        <v>118</v>
      </c>
      <c r="C31" s="14" t="s">
        <v>120</v>
      </c>
      <c r="D31" s="14" t="s">
        <v>120</v>
      </c>
      <c r="E31" s="13" t="s">
        <v>118</v>
      </c>
      <c r="F31" s="13" t="s">
        <v>118</v>
      </c>
      <c r="H31">
        <f>COUNTIF($B31:$F31,"+")/COUNTA($B31:$F31)</f>
        <v>0.6</v>
      </c>
      <c r="I31">
        <f>1-(H31+J31)</f>
        <v>0.4</v>
      </c>
      <c r="J31">
        <f>COUNTIF($B31:$F31,"-")/COUNTA($B31:$F31)</f>
        <v>0</v>
      </c>
      <c r="K31" s="22" t="str">
        <f>IF(H31&gt;0.5,"Low",IF(J31&gt;0.5,"High","Unclear"))</f>
        <v>Low</v>
      </c>
    </row>
    <row r="32" spans="1:61" ht="19" x14ac:dyDescent="0.25">
      <c r="A32" s="21" t="s">
        <v>114</v>
      </c>
      <c r="B32" s="13" t="s">
        <v>118</v>
      </c>
      <c r="C32" s="13" t="s">
        <v>118</v>
      </c>
      <c r="D32" s="14" t="s">
        <v>120</v>
      </c>
      <c r="E32" s="13" t="s">
        <v>118</v>
      </c>
      <c r="F32" s="13" t="s">
        <v>118</v>
      </c>
      <c r="H32">
        <f>COUNTIF($B32:$F32,"+")/COUNTA($B32:$F32)</f>
        <v>0.8</v>
      </c>
      <c r="I32">
        <f t="shared" ref="I32:I35" si="8">1-(H32+J32)</f>
        <v>0.19999999999999996</v>
      </c>
      <c r="J32">
        <f>COUNTIF($B32:$F32,"-")/COUNTA($B32:$F32)</f>
        <v>0</v>
      </c>
      <c r="K32" s="22" t="str">
        <f t="shared" ref="K32:K35" si="9">IF(H32&gt;0.5,"Low",IF(J32&gt;0.5,"High","Unclear"))</f>
        <v>Low</v>
      </c>
    </row>
    <row r="33" spans="1:61" ht="19" x14ac:dyDescent="0.25">
      <c r="A33" s="21" t="s">
        <v>115</v>
      </c>
      <c r="B33" s="13" t="s">
        <v>118</v>
      </c>
      <c r="C33" s="13" t="s">
        <v>118</v>
      </c>
      <c r="D33" s="13" t="s">
        <v>118</v>
      </c>
      <c r="E33" s="13" t="s">
        <v>118</v>
      </c>
      <c r="F33" s="13" t="s">
        <v>118</v>
      </c>
      <c r="H33">
        <f>COUNTIF($B33:$F33,"+")/COUNTA($B33:$F33)</f>
        <v>1</v>
      </c>
      <c r="I33">
        <f t="shared" si="8"/>
        <v>0</v>
      </c>
      <c r="J33">
        <f>COUNTIF($B33:$F33,"-")/COUNTA($B33:$F33)</f>
        <v>0</v>
      </c>
      <c r="K33" s="22" t="str">
        <f t="shared" si="9"/>
        <v>Low</v>
      </c>
    </row>
    <row r="34" spans="1:61" ht="19" x14ac:dyDescent="0.25">
      <c r="A34" s="10" t="s">
        <v>186</v>
      </c>
      <c r="B34" s="13" t="s">
        <v>118</v>
      </c>
      <c r="C34" s="13" t="s">
        <v>118</v>
      </c>
      <c r="D34" s="13" t="s">
        <v>118</v>
      </c>
      <c r="E34" s="15" t="s">
        <v>11</v>
      </c>
      <c r="F34" s="13" t="s">
        <v>118</v>
      </c>
      <c r="H34">
        <f>COUNTIF($B34:$F34,"+")/COUNTA($B34:$F34)</f>
        <v>0.8</v>
      </c>
      <c r="I34">
        <f t="shared" si="8"/>
        <v>0</v>
      </c>
      <c r="J34">
        <f>COUNTIF($B34:$F34,"-")/COUNTA($B34:$F34)</f>
        <v>0.2</v>
      </c>
      <c r="K34" s="22" t="str">
        <f t="shared" si="9"/>
        <v>Low</v>
      </c>
    </row>
    <row r="35" spans="1:61" ht="20" thickBot="1" x14ac:dyDescent="0.3">
      <c r="A35" s="21" t="s">
        <v>116</v>
      </c>
      <c r="B35" s="29" t="s">
        <v>118</v>
      </c>
      <c r="C35" s="29" t="s">
        <v>118</v>
      </c>
      <c r="D35" s="29" t="s">
        <v>118</v>
      </c>
      <c r="E35" s="29" t="s">
        <v>118</v>
      </c>
      <c r="F35" s="29" t="s">
        <v>118</v>
      </c>
      <c r="H35">
        <f>COUNTIF($B35:$F35,"+")/COUNTA($B35:$F35)</f>
        <v>1</v>
      </c>
      <c r="I35">
        <f t="shared" si="8"/>
        <v>0</v>
      </c>
      <c r="J35">
        <f>COUNTIF($B35:$F35,"-")/COUNTA($B35:$F35)</f>
        <v>0</v>
      </c>
      <c r="K35" s="22" t="str">
        <f t="shared" si="9"/>
        <v>Low</v>
      </c>
    </row>
    <row r="36" spans="1:61" ht="17" thickBot="1" x14ac:dyDescent="0.25">
      <c r="A36" s="41" t="s">
        <v>179</v>
      </c>
      <c r="B36" s="42"/>
      <c r="C36" s="42"/>
      <c r="D36" s="42"/>
      <c r="E36" s="42"/>
      <c r="F36" s="42"/>
      <c r="G36" s="42"/>
      <c r="H36" s="42"/>
      <c r="I36" s="42"/>
      <c r="J36" s="42"/>
      <c r="K36" s="42"/>
      <c r="L36" s="43"/>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s="11" customFormat="1" ht="197" x14ac:dyDescent="0.2">
      <c r="A37" s="30"/>
      <c r="B37" s="31" t="s">
        <v>137</v>
      </c>
      <c r="C37" s="31" t="s">
        <v>142</v>
      </c>
      <c r="D37" s="31" t="s">
        <v>143</v>
      </c>
      <c r="E37" s="31" t="s">
        <v>149</v>
      </c>
      <c r="F37" s="31" t="s">
        <v>151</v>
      </c>
      <c r="G37" s="31" t="s">
        <v>168</v>
      </c>
      <c r="H37" s="32"/>
      <c r="I37" s="33" t="s">
        <v>169</v>
      </c>
      <c r="J37" s="33" t="s">
        <v>170</v>
      </c>
      <c r="K37" s="33" t="s">
        <v>171</v>
      </c>
      <c r="L37" s="34" t="s">
        <v>182</v>
      </c>
    </row>
    <row r="38" spans="1:61" ht="19" x14ac:dyDescent="0.25">
      <c r="A38" s="21" t="s">
        <v>113</v>
      </c>
      <c r="B38" s="14" t="s">
        <v>120</v>
      </c>
      <c r="C38" s="14" t="s">
        <v>120</v>
      </c>
      <c r="D38" s="14" t="s">
        <v>120</v>
      </c>
      <c r="E38" s="13" t="s">
        <v>118</v>
      </c>
      <c r="F38" s="13" t="s">
        <v>118</v>
      </c>
      <c r="G38" s="15" t="s">
        <v>11</v>
      </c>
      <c r="I38">
        <f>COUNTIF($B38:$G38,"+")/COUNTA($B38:$G38)</f>
        <v>0.33333333333333331</v>
      </c>
      <c r="J38">
        <f>1-(I38+K38)</f>
        <v>0.5</v>
      </c>
      <c r="K38">
        <f>COUNTIF($B38:$G38,"-")/COUNTA($B38:$G38)</f>
        <v>0.16666666666666666</v>
      </c>
      <c r="L38" s="22" t="str">
        <f>IF(I38&gt;0.5,"Low",IF(K38&gt;0.5,"High","Unclear"))</f>
        <v>Unclear</v>
      </c>
    </row>
    <row r="39" spans="1:61" ht="19" x14ac:dyDescent="0.25">
      <c r="A39" s="21" t="s">
        <v>114</v>
      </c>
      <c r="B39" s="13" t="s">
        <v>118</v>
      </c>
      <c r="C39" s="14" t="s">
        <v>120</v>
      </c>
      <c r="D39" s="14" t="s">
        <v>120</v>
      </c>
      <c r="E39" s="13" t="s">
        <v>118</v>
      </c>
      <c r="F39" s="14" t="s">
        <v>120</v>
      </c>
      <c r="G39" s="14" t="s">
        <v>120</v>
      </c>
      <c r="I39">
        <f>COUNTIF($B39:$G39,"+")/COUNTA($B39:$G39)</f>
        <v>0.33333333333333331</v>
      </c>
      <c r="J39">
        <f t="shared" ref="J39:J42" si="10">1-(I39+K39)</f>
        <v>0.66666666666666674</v>
      </c>
      <c r="K39">
        <f>COUNTIF($B39:$G39,"-")/COUNTA($B39:$G39)</f>
        <v>0</v>
      </c>
      <c r="L39" s="22" t="str">
        <f t="shared" ref="L39:L42" si="11">IF(I39&gt;0.5,"Low",IF(K39&gt;0.5,"High","Unclear"))</f>
        <v>Unclear</v>
      </c>
    </row>
    <row r="40" spans="1:61" ht="19" x14ac:dyDescent="0.25">
      <c r="A40" s="21" t="s">
        <v>115</v>
      </c>
      <c r="B40" s="13" t="s">
        <v>118</v>
      </c>
      <c r="C40" s="13" t="s">
        <v>118</v>
      </c>
      <c r="D40" s="13" t="s">
        <v>118</v>
      </c>
      <c r="E40" s="13" t="s">
        <v>118</v>
      </c>
      <c r="F40" s="13" t="s">
        <v>118</v>
      </c>
      <c r="G40" s="13" t="s">
        <v>118</v>
      </c>
      <c r="I40">
        <f>COUNTIF($B40:$G40,"+")/COUNTA($B40:$G40)</f>
        <v>1</v>
      </c>
      <c r="J40">
        <f t="shared" si="10"/>
        <v>0</v>
      </c>
      <c r="K40">
        <f>COUNTIF($B40:$G40,"-")/COUNTA($B40:$G40)</f>
        <v>0</v>
      </c>
      <c r="L40" s="22" t="str">
        <f t="shared" si="11"/>
        <v>Low</v>
      </c>
    </row>
    <row r="41" spans="1:61" ht="19" x14ac:dyDescent="0.25">
      <c r="A41" s="10" t="s">
        <v>186</v>
      </c>
      <c r="B41" s="13" t="s">
        <v>118</v>
      </c>
      <c r="C41" s="15" t="s">
        <v>11</v>
      </c>
      <c r="D41" s="15" t="s">
        <v>11</v>
      </c>
      <c r="E41" s="15" t="s">
        <v>11</v>
      </c>
      <c r="F41" s="13" t="s">
        <v>118</v>
      </c>
      <c r="G41" s="13" t="s">
        <v>118</v>
      </c>
      <c r="I41">
        <f>COUNTIF($B41:$G41,"+")/COUNTA($B41:$G41)</f>
        <v>0.5</v>
      </c>
      <c r="J41">
        <f t="shared" si="10"/>
        <v>0</v>
      </c>
      <c r="K41">
        <f>COUNTIF($B41:$G41,"-")/COUNTA($B41:$G41)</f>
        <v>0.5</v>
      </c>
      <c r="L41" s="22" t="str">
        <f t="shared" si="11"/>
        <v>Unclear</v>
      </c>
    </row>
    <row r="42" spans="1:61" ht="20" thickBot="1" x14ac:dyDescent="0.3">
      <c r="A42" s="23" t="s">
        <v>116</v>
      </c>
      <c r="B42" s="24" t="s">
        <v>118</v>
      </c>
      <c r="C42" s="24" t="s">
        <v>118</v>
      </c>
      <c r="D42" s="24" t="s">
        <v>118</v>
      </c>
      <c r="E42" s="24" t="s">
        <v>118</v>
      </c>
      <c r="F42" s="24" t="s">
        <v>118</v>
      </c>
      <c r="G42" s="24" t="s">
        <v>118</v>
      </c>
      <c r="H42" s="27"/>
      <c r="I42" s="27">
        <f>COUNTIF($B42:$G42,"+")/COUNTA($B42:$G42)</f>
        <v>1</v>
      </c>
      <c r="J42" s="27">
        <f t="shared" si="10"/>
        <v>0</v>
      </c>
      <c r="K42" s="27">
        <f>COUNTIF($B42:$G42,"-")/COUNTA($B42:$G42)</f>
        <v>0</v>
      </c>
      <c r="L42" s="28" t="str">
        <f t="shared" si="11"/>
        <v>Low</v>
      </c>
    </row>
    <row r="43" spans="1:61" ht="17" thickBot="1" x14ac:dyDescent="0.25">
      <c r="A43" s="44" t="s">
        <v>180</v>
      </c>
      <c r="B43" s="45"/>
      <c r="C43" s="45"/>
      <c r="D43" s="45"/>
      <c r="E43" s="45"/>
      <c r="F43" s="45"/>
      <c r="G43" s="45"/>
      <c r="H43" s="4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row>
    <row r="44" spans="1:61" s="11" customFormat="1" ht="197" x14ac:dyDescent="0.2">
      <c r="A44" s="30"/>
      <c r="B44" s="31" t="s">
        <v>70</v>
      </c>
      <c r="C44" s="31" t="s">
        <v>148</v>
      </c>
      <c r="D44" s="32"/>
      <c r="E44" s="33" t="s">
        <v>169</v>
      </c>
      <c r="F44" s="33" t="s">
        <v>170</v>
      </c>
      <c r="G44" s="33" t="s">
        <v>171</v>
      </c>
      <c r="H44" s="34" t="s">
        <v>182</v>
      </c>
    </row>
    <row r="45" spans="1:61" ht="19" x14ac:dyDescent="0.25">
      <c r="A45" s="21" t="s">
        <v>113</v>
      </c>
      <c r="B45" s="13" t="s">
        <v>118</v>
      </c>
      <c r="C45" s="14" t="s">
        <v>120</v>
      </c>
      <c r="E45">
        <f>COUNTIF($B45:$C45,"+")/COUNTA($B45:$C45)</f>
        <v>0.5</v>
      </c>
      <c r="F45">
        <f>1-(E45+G45)</f>
        <v>0.5</v>
      </c>
      <c r="G45">
        <f>COUNTIF($B45:$C45,"-")/COUNTA($B45:$C45)</f>
        <v>0</v>
      </c>
      <c r="H45" s="22" t="str">
        <f>IF(E45&gt;0.5,"Low",IF(G45&gt;0.5,"High","Unclear"))</f>
        <v>Unclear</v>
      </c>
    </row>
    <row r="46" spans="1:61" ht="19" x14ac:dyDescent="0.25">
      <c r="A46" s="21" t="s">
        <v>114</v>
      </c>
      <c r="B46" s="13" t="s">
        <v>118</v>
      </c>
      <c r="C46" s="15" t="s">
        <v>11</v>
      </c>
      <c r="E46">
        <f>COUNTIF($B46:$C46,"+")/COUNTA($B46:$C46)</f>
        <v>0.5</v>
      </c>
      <c r="F46">
        <f t="shared" ref="F46:F49" si="12">1-(E46+G46)</f>
        <v>0</v>
      </c>
      <c r="G46">
        <f>COUNTIF($B46:$C46,"-")/COUNTA($B46:$C46)</f>
        <v>0.5</v>
      </c>
      <c r="H46" s="22" t="str">
        <f t="shared" ref="H46:H49" si="13">IF(E46&gt;0.5,"Low",IF(G46&gt;0.5,"High","Unclear"))</f>
        <v>Unclear</v>
      </c>
    </row>
    <row r="47" spans="1:61" ht="19" x14ac:dyDescent="0.25">
      <c r="A47" s="21" t="s">
        <v>115</v>
      </c>
      <c r="B47" s="13" t="s">
        <v>118</v>
      </c>
      <c r="C47" s="13" t="s">
        <v>118</v>
      </c>
      <c r="E47">
        <f>COUNTIF($B47:$C47,"+")/COUNTA($B47:$C47)</f>
        <v>1</v>
      </c>
      <c r="F47">
        <f t="shared" si="12"/>
        <v>0</v>
      </c>
      <c r="G47">
        <f>COUNTIF($B47:$C47,"-")/COUNTA($B47:$C47)</f>
        <v>0</v>
      </c>
      <c r="H47" s="22" t="str">
        <f t="shared" si="13"/>
        <v>Low</v>
      </c>
    </row>
    <row r="48" spans="1:61" ht="19" x14ac:dyDescent="0.25">
      <c r="A48" s="10" t="s">
        <v>186</v>
      </c>
      <c r="B48" s="13" t="s">
        <v>118</v>
      </c>
      <c r="C48" s="15" t="s">
        <v>11</v>
      </c>
      <c r="E48">
        <f>COUNTIF($B48:$C48,"+")/COUNTA($B48:$C48)</f>
        <v>0.5</v>
      </c>
      <c r="F48">
        <f t="shared" si="12"/>
        <v>0</v>
      </c>
      <c r="G48">
        <f>COUNTIF($B48:$C48,"-")/COUNTA($B48:$C48)</f>
        <v>0.5</v>
      </c>
      <c r="H48" s="22" t="str">
        <f t="shared" si="13"/>
        <v>Unclear</v>
      </c>
    </row>
    <row r="49" spans="1:61" ht="20" thickBot="1" x14ac:dyDescent="0.3">
      <c r="A49" s="23" t="s">
        <v>116</v>
      </c>
      <c r="B49" s="24" t="s">
        <v>118</v>
      </c>
      <c r="C49" s="24" t="s">
        <v>118</v>
      </c>
      <c r="D49" s="27"/>
      <c r="E49" s="27">
        <f>COUNTIF($B49:$C49,"+")/COUNTA($B49:$C49)</f>
        <v>1</v>
      </c>
      <c r="F49" s="27">
        <f t="shared" si="12"/>
        <v>0</v>
      </c>
      <c r="G49" s="27">
        <f>COUNTIF($B49:$C49,"-")/COUNTA($B49:$C49)</f>
        <v>0</v>
      </c>
      <c r="H49" s="28" t="str">
        <f t="shared" si="13"/>
        <v>Low</v>
      </c>
    </row>
    <row r="50" spans="1:61" ht="17" thickBot="1" x14ac:dyDescent="0.25">
      <c r="A50" s="41" t="s">
        <v>181</v>
      </c>
      <c r="B50" s="42"/>
      <c r="C50" s="42"/>
      <c r="D50" s="42"/>
      <c r="E50" s="42"/>
      <c r="F50" s="42"/>
      <c r="G50" s="42"/>
      <c r="H50" s="43"/>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row>
    <row r="51" spans="1:61" s="11" customFormat="1" ht="197" x14ac:dyDescent="0.2">
      <c r="A51" s="19"/>
      <c r="B51" s="12" t="s">
        <v>129</v>
      </c>
      <c r="C51" s="12" t="s">
        <v>146</v>
      </c>
      <c r="E51" s="17" t="s">
        <v>169</v>
      </c>
      <c r="F51" s="17" t="s">
        <v>170</v>
      </c>
      <c r="G51" s="17" t="s">
        <v>171</v>
      </c>
      <c r="H51" s="20" t="s">
        <v>182</v>
      </c>
    </row>
    <row r="52" spans="1:61" ht="19" x14ac:dyDescent="0.25">
      <c r="A52" s="21" t="s">
        <v>113</v>
      </c>
      <c r="B52" s="15" t="s">
        <v>11</v>
      </c>
      <c r="C52" s="14" t="s">
        <v>120</v>
      </c>
      <c r="E52">
        <f>COUNTIF($B52:$C52,"+")/COUNTA($B52:$C52)</f>
        <v>0</v>
      </c>
      <c r="F52">
        <f>1-(E52+G52)</f>
        <v>0.5</v>
      </c>
      <c r="G52">
        <f>COUNTIF($B52:$C52,"-")/COUNTA($B52:$C52)</f>
        <v>0.5</v>
      </c>
      <c r="H52" s="22" t="str">
        <f>IF(E52&gt;0.5,"Low",IF(G52&gt;0.5,"High","Unclear"))</f>
        <v>Unclear</v>
      </c>
    </row>
    <row r="53" spans="1:61" ht="19" x14ac:dyDescent="0.25">
      <c r="A53" s="21" t="s">
        <v>114</v>
      </c>
      <c r="B53" s="14" t="s">
        <v>120</v>
      </c>
      <c r="C53" s="13" t="s">
        <v>118</v>
      </c>
      <c r="E53">
        <f>COUNTIF($B53:$C53,"+")/COUNTA($B53:$C53)</f>
        <v>0.5</v>
      </c>
      <c r="F53">
        <f t="shared" ref="F53:F56" si="14">1-(E53+G53)</f>
        <v>0.5</v>
      </c>
      <c r="G53">
        <f>COUNTIF($B53:$C53,"-")/COUNTA($B53:$C53)</f>
        <v>0</v>
      </c>
      <c r="H53" s="22" t="str">
        <f t="shared" ref="H53:H56" si="15">IF(E53&gt;0.5,"Low",IF(G53&gt;0.5,"High","Unclear"))</f>
        <v>Unclear</v>
      </c>
    </row>
    <row r="54" spans="1:61" ht="19" x14ac:dyDescent="0.25">
      <c r="A54" s="21" t="s">
        <v>115</v>
      </c>
      <c r="B54" s="13" t="s">
        <v>118</v>
      </c>
      <c r="C54" s="14" t="s">
        <v>120</v>
      </c>
      <c r="E54">
        <f>COUNTIF($B54:$C54,"+")/COUNTA($B54:$C54)</f>
        <v>0.5</v>
      </c>
      <c r="F54">
        <f t="shared" si="14"/>
        <v>0.5</v>
      </c>
      <c r="G54">
        <f>COUNTIF($B54:$C54,"-")/COUNTA($B54:$C54)</f>
        <v>0</v>
      </c>
      <c r="H54" s="22" t="str">
        <f t="shared" si="15"/>
        <v>Unclear</v>
      </c>
    </row>
    <row r="55" spans="1:61" ht="19" x14ac:dyDescent="0.25">
      <c r="A55" s="10" t="s">
        <v>186</v>
      </c>
      <c r="B55" s="15" t="s">
        <v>11</v>
      </c>
      <c r="C55" s="15" t="s">
        <v>11</v>
      </c>
      <c r="E55">
        <f>COUNTIF($B55:$C55,"+")/COUNTA($B55:$C55)</f>
        <v>0</v>
      </c>
      <c r="F55">
        <f t="shared" si="14"/>
        <v>0</v>
      </c>
      <c r="G55">
        <f>COUNTIF($B55:$C55,"-")/COUNTA($B55:$C55)</f>
        <v>1</v>
      </c>
      <c r="H55" s="22" t="str">
        <f t="shared" si="15"/>
        <v>High</v>
      </c>
    </row>
    <row r="56" spans="1:61" ht="20" thickBot="1" x14ac:dyDescent="0.3">
      <c r="A56" s="23" t="s">
        <v>116</v>
      </c>
      <c r="B56" s="24" t="s">
        <v>118</v>
      </c>
      <c r="C56" s="24" t="s">
        <v>118</v>
      </c>
      <c r="D56" s="27"/>
      <c r="E56" s="27">
        <f>COUNTIF($B56:$C56,"+")/COUNTA($B56:$C56)</f>
        <v>1</v>
      </c>
      <c r="F56" s="27">
        <f t="shared" si="14"/>
        <v>0</v>
      </c>
      <c r="G56" s="27">
        <f>COUNTIF($B56:$C56,"-")/COUNTA($B56:$C56)</f>
        <v>0</v>
      </c>
      <c r="H56" s="28" t="str">
        <f t="shared" si="15"/>
        <v>Low</v>
      </c>
    </row>
  </sheetData>
  <mergeCells count="8">
    <mergeCell ref="A1:AD1"/>
    <mergeCell ref="A8:K8"/>
    <mergeCell ref="A15:Z15"/>
    <mergeCell ref="A50:H50"/>
    <mergeCell ref="A43:H43"/>
    <mergeCell ref="A36:L36"/>
    <mergeCell ref="A29:K29"/>
    <mergeCell ref="A22:G22"/>
  </mergeCells>
  <conditionalFormatting sqref="AD3:AD7">
    <cfRule type="containsText" dxfId="23" priority="22" operator="containsText" text="Unclear">
      <formula>NOT(ISERROR(SEARCH("Unclear",AD3)))</formula>
    </cfRule>
    <cfRule type="containsText" dxfId="22" priority="23" operator="containsText" text="High">
      <formula>NOT(ISERROR(SEARCH("High",AD3)))</formula>
    </cfRule>
    <cfRule type="containsText" dxfId="21" priority="24" operator="containsText" text="Low">
      <formula>NOT(ISERROR(SEARCH("Low",AD3)))</formula>
    </cfRule>
  </conditionalFormatting>
  <conditionalFormatting sqref="K10:K14">
    <cfRule type="containsText" dxfId="20" priority="19" operator="containsText" text="Unclear">
      <formula>NOT(ISERROR(SEARCH("Unclear",K10)))</formula>
    </cfRule>
    <cfRule type="containsText" dxfId="19" priority="20" operator="containsText" text="High">
      <formula>NOT(ISERROR(SEARCH("High",K10)))</formula>
    </cfRule>
    <cfRule type="containsText" dxfId="18" priority="21" operator="containsText" text="Low">
      <formula>NOT(ISERROR(SEARCH("Low",K10)))</formula>
    </cfRule>
  </conditionalFormatting>
  <conditionalFormatting sqref="Z17:Z21">
    <cfRule type="containsText" dxfId="17" priority="16" operator="containsText" text="Unclear">
      <formula>NOT(ISERROR(SEARCH("Unclear",Z17)))</formula>
    </cfRule>
    <cfRule type="containsText" dxfId="16" priority="17" operator="containsText" text="High">
      <formula>NOT(ISERROR(SEARCH("High",Z17)))</formula>
    </cfRule>
    <cfRule type="containsText" dxfId="15" priority="18" operator="containsText" text="Low">
      <formula>NOT(ISERROR(SEARCH("Low",Z17)))</formula>
    </cfRule>
  </conditionalFormatting>
  <conditionalFormatting sqref="G24:G28">
    <cfRule type="containsText" dxfId="14" priority="13" operator="containsText" text="Unclear">
      <formula>NOT(ISERROR(SEARCH("Unclear",G24)))</formula>
    </cfRule>
    <cfRule type="containsText" dxfId="13" priority="14" operator="containsText" text="High">
      <formula>NOT(ISERROR(SEARCH("High",G24)))</formula>
    </cfRule>
    <cfRule type="containsText" dxfId="12" priority="15" operator="containsText" text="Low">
      <formula>NOT(ISERROR(SEARCH("Low",G24)))</formula>
    </cfRule>
  </conditionalFormatting>
  <conditionalFormatting sqref="K31:K35">
    <cfRule type="containsText" dxfId="11" priority="10" operator="containsText" text="Unclear">
      <formula>NOT(ISERROR(SEARCH("Unclear",K31)))</formula>
    </cfRule>
    <cfRule type="containsText" dxfId="10" priority="11" operator="containsText" text="High">
      <formula>NOT(ISERROR(SEARCH("High",K31)))</formula>
    </cfRule>
    <cfRule type="containsText" dxfId="9" priority="12" operator="containsText" text="Low">
      <formula>NOT(ISERROR(SEARCH("Low",K31)))</formula>
    </cfRule>
  </conditionalFormatting>
  <conditionalFormatting sqref="L38:L42">
    <cfRule type="containsText" dxfId="8" priority="7" operator="containsText" text="Unclear">
      <formula>NOT(ISERROR(SEARCH("Unclear",L38)))</formula>
    </cfRule>
    <cfRule type="containsText" dxfId="7" priority="8" operator="containsText" text="High">
      <formula>NOT(ISERROR(SEARCH("High",L38)))</formula>
    </cfRule>
    <cfRule type="containsText" dxfId="6" priority="9" operator="containsText" text="Low">
      <formula>NOT(ISERROR(SEARCH("Low",L38)))</formula>
    </cfRule>
  </conditionalFormatting>
  <conditionalFormatting sqref="H45:H49">
    <cfRule type="containsText" dxfId="5" priority="4" operator="containsText" text="Unclear">
      <formula>NOT(ISERROR(SEARCH("Unclear",H45)))</formula>
    </cfRule>
    <cfRule type="containsText" dxfId="4" priority="5" operator="containsText" text="High">
      <formula>NOT(ISERROR(SEARCH("High",H45)))</formula>
    </cfRule>
    <cfRule type="containsText" dxfId="3" priority="6" operator="containsText" text="Low">
      <formula>NOT(ISERROR(SEARCH("Low",H45)))</formula>
    </cfRule>
  </conditionalFormatting>
  <conditionalFormatting sqref="H52:H56">
    <cfRule type="containsText" dxfId="2" priority="1" operator="containsText" text="Unclear">
      <formula>NOT(ISERROR(SEARCH("Unclear",H52)))</formula>
    </cfRule>
    <cfRule type="containsText" dxfId="1" priority="2" operator="containsText" text="High">
      <formula>NOT(ISERROR(SEARCH("High",H52)))</formula>
    </cfRule>
    <cfRule type="containsText" dxfId="0" priority="3" operator="containsText" text="Low">
      <formula>NOT(ISERROR(SEARCH("Low",H52)))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6A. Criteria</vt:lpstr>
      <vt:lpstr>6B. Assessment</vt:lpstr>
      <vt:lpstr>6C. Complete Bias Assessment</vt:lpstr>
      <vt:lpstr>6D. Models Bias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Jon Meyrick</cp:lastModifiedBy>
  <dcterms:created xsi:type="dcterms:W3CDTF">2022-11-21T20:23:15Z</dcterms:created>
  <dcterms:modified xsi:type="dcterms:W3CDTF">2023-05-03T23:54:10Z</dcterms:modified>
</cp:coreProperties>
</file>