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castle-my.sharepoint.com/personal/nja114_newcastle_ac_uk/Documents/Aerosols/Data/Datasets/"/>
    </mc:Choice>
  </mc:AlternateContent>
  <xr:revisionPtr revIDLastSave="38" documentId="8_{ECB8131F-C4D4-422A-9A73-048843CEFD22}" xr6:coauthVersionLast="46" xr6:coauthVersionMax="46" xr10:uidLastSave="{938E0EBD-7C40-4D8D-9850-6D0E4D56ABDE}"/>
  <bookViews>
    <workbookView xWindow="-120" yWindow="-120" windowWidth="29040" windowHeight="15840" xr2:uid="{A0269F2E-B0AF-4003-8AEC-3845C0B28CF0}"/>
  </bookViews>
  <sheets>
    <sheet name="Notes" sheetId="2" r:id="rId1"/>
    <sheet name="BioSampler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J5" i="1" s="1"/>
  <c r="G6" i="1"/>
  <c r="G7" i="1"/>
  <c r="G8" i="1"/>
  <c r="J8" i="1"/>
  <c r="G9" i="1"/>
  <c r="G10" i="1"/>
  <c r="G11" i="1"/>
  <c r="H11" i="1"/>
  <c r="G12" i="1"/>
  <c r="G13" i="1"/>
  <c r="G14" i="1"/>
  <c r="G15" i="1"/>
  <c r="H17" i="1" s="1"/>
  <c r="G16" i="1"/>
  <c r="G17" i="1"/>
  <c r="G18" i="1"/>
  <c r="G19" i="1"/>
  <c r="H20" i="1" s="1"/>
  <c r="G20" i="1"/>
  <c r="G21" i="1"/>
  <c r="G22" i="1"/>
  <c r="G23" i="1"/>
  <c r="G24" i="1"/>
  <c r="G25" i="1"/>
  <c r="G26" i="1"/>
  <c r="G27" i="1"/>
  <c r="G28" i="1"/>
  <c r="G29" i="1"/>
  <c r="G30" i="1"/>
  <c r="G31" i="1"/>
  <c r="H32" i="1" s="1"/>
  <c r="G32" i="1"/>
  <c r="G33" i="1"/>
  <c r="G34" i="1"/>
  <c r="G35" i="1"/>
  <c r="G36" i="1"/>
  <c r="G37" i="1"/>
  <c r="G38" i="1"/>
  <c r="G39" i="1"/>
  <c r="H41" i="1" s="1"/>
  <c r="G40" i="1"/>
  <c r="G41" i="1"/>
  <c r="J41" i="1" l="1"/>
  <c r="I35" i="1"/>
  <c r="I23" i="1"/>
  <c r="I11" i="1"/>
  <c r="J17" i="1"/>
  <c r="J38" i="1"/>
  <c r="I29" i="1"/>
  <c r="J14" i="1"/>
  <c r="J35" i="1"/>
  <c r="J23" i="1"/>
  <c r="I17" i="1"/>
  <c r="H14" i="1"/>
  <c r="H5" i="1"/>
  <c r="H35" i="1"/>
  <c r="J32" i="1"/>
  <c r="H29" i="1"/>
  <c r="H23" i="1"/>
  <c r="J20" i="1"/>
  <c r="H8" i="1"/>
  <c r="I41" i="1"/>
  <c r="H38" i="1"/>
  <c r="H26" i="1"/>
  <c r="J11" i="1"/>
  <c r="J26" i="1"/>
  <c r="I38" i="1"/>
  <c r="I32" i="1"/>
  <c r="I26" i="1"/>
  <c r="I20" i="1"/>
  <c r="I14" i="1"/>
  <c r="I8" i="1"/>
  <c r="J29" i="1"/>
  <c r="I5" i="1"/>
</calcChain>
</file>

<file path=xl/sharedStrings.xml><?xml version="1.0" encoding="utf-8"?>
<sst xmlns="http://schemas.openxmlformats.org/spreadsheetml/2006/main" count="55" uniqueCount="21">
  <si>
    <t>Air rotor</t>
  </si>
  <si>
    <t>NSK 200K</t>
  </si>
  <si>
    <t>NSK 120K</t>
  </si>
  <si>
    <t>NSK 60K</t>
  </si>
  <si>
    <t>Air-turbine</t>
  </si>
  <si>
    <t>Control</t>
  </si>
  <si>
    <t>SEM</t>
  </si>
  <si>
    <t>SD</t>
  </si>
  <si>
    <t>Mean per condition</t>
  </si>
  <si>
    <t>Mean</t>
  </si>
  <si>
    <t>Position</t>
  </si>
  <si>
    <t>Condition</t>
  </si>
  <si>
    <t>Reading 1 (RFU)</t>
  </si>
  <si>
    <t>Reading 2 (RFU)</t>
  </si>
  <si>
    <t>Reading 3 (RFU)</t>
  </si>
  <si>
    <t>Replicate</t>
  </si>
  <si>
    <t>Relative fluorescence values obtained by spectrofluorometry</t>
  </si>
  <si>
    <t>60k = 60,000 rpm electric micromotor experiment etc.</t>
  </si>
  <si>
    <t>Each experiment was repeated for three replicates.</t>
  </si>
  <si>
    <t>For each experiment, fluorescence valuses were obtained in triplicate (reading 1, 2, 3)</t>
  </si>
  <si>
    <t>For each condition, sampling was performed in three locations (0.5, 1.5, 1.7  m) over separate experiements.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</si>
</sst>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2" borderId="1" xfId="0" applyNumberFormat="1" applyFill="1" applyBorder="1"/>
    <xf numFmtId="1" fontId="0" fillId="2" borderId="1" xfId="0" applyNumberForma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3" borderId="1" xfId="0" applyNumberFormat="1" applyFill="1" applyBorder="1"/>
    <xf numFmtId="1" fontId="0" fillId="3" borderId="1" xfId="0" applyNumberForma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164" fontId="1" fillId="2" borderId="3" xfId="0" applyNumberFormat="1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2F46-2856-498D-B97B-5AE79E7DC578}">
  <dimension ref="A1:A5"/>
  <sheetViews>
    <sheetView tabSelected="1" workbookViewId="0">
      <selection activeCell="E10" sqref="E10"/>
    </sheetView>
  </sheetViews>
  <sheetFormatPr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9C36A-6DDF-499D-80C5-F73537846066}">
  <dimension ref="A1:J41"/>
  <sheetViews>
    <sheetView zoomScale="70" zoomScaleNormal="70" workbookViewId="0">
      <selection activeCell="N36" sqref="N36"/>
    </sheetView>
  </sheetViews>
  <sheetFormatPr defaultRowHeight="15" x14ac:dyDescent="0.25"/>
  <cols>
    <col min="1" max="2" width="12.5703125" customWidth="1"/>
    <col min="3" max="3" width="11" bestFit="1" customWidth="1"/>
    <col min="4" max="4" width="20" bestFit="1" customWidth="1"/>
    <col min="5" max="6" width="20.28515625" bestFit="1" customWidth="1"/>
    <col min="7" max="7" width="7.85546875" bestFit="1" customWidth="1"/>
    <col min="8" max="8" width="23.85546875" bestFit="1" customWidth="1"/>
    <col min="9" max="9" width="6.85546875" bestFit="1" customWidth="1"/>
    <col min="10" max="10" width="6.7109375" bestFit="1" customWidth="1"/>
  </cols>
  <sheetData>
    <row r="1" spans="1:10" x14ac:dyDescent="0.25">
      <c r="A1" s="14" t="s">
        <v>11</v>
      </c>
      <c r="B1" s="14" t="s">
        <v>15</v>
      </c>
      <c r="C1" s="14" t="s">
        <v>10</v>
      </c>
      <c r="D1" s="14" t="s">
        <v>12</v>
      </c>
      <c r="E1" s="14" t="s">
        <v>13</v>
      </c>
      <c r="F1" s="14" t="s">
        <v>14</v>
      </c>
      <c r="G1" s="14" t="s">
        <v>9</v>
      </c>
      <c r="H1" s="14" t="s">
        <v>8</v>
      </c>
      <c r="I1" s="14" t="s">
        <v>7</v>
      </c>
      <c r="J1" s="13" t="s">
        <v>6</v>
      </c>
    </row>
    <row r="2" spans="1:10" x14ac:dyDescent="0.25">
      <c r="A2" s="5" t="s">
        <v>5</v>
      </c>
      <c r="B2" s="5">
        <v>1</v>
      </c>
      <c r="C2" s="5">
        <v>1.7</v>
      </c>
      <c r="D2" s="12">
        <v>26</v>
      </c>
      <c r="E2" s="12">
        <v>27</v>
      </c>
      <c r="F2" s="12">
        <v>28</v>
      </c>
      <c r="G2" s="3">
        <f t="shared" ref="G2:G41" si="0">AVERAGE(D2:F2)</f>
        <v>27</v>
      </c>
      <c r="H2" s="11"/>
      <c r="I2" s="10"/>
      <c r="J2" s="10"/>
    </row>
    <row r="3" spans="1:10" x14ac:dyDescent="0.25">
      <c r="A3" s="5" t="s">
        <v>5</v>
      </c>
      <c r="B3" s="5">
        <v>2</v>
      </c>
      <c r="C3" s="5">
        <v>1.7</v>
      </c>
      <c r="D3" s="9">
        <v>32</v>
      </c>
      <c r="E3" s="9">
        <v>32</v>
      </c>
      <c r="F3" s="9">
        <v>32</v>
      </c>
      <c r="G3" s="3">
        <f t="shared" si="0"/>
        <v>32</v>
      </c>
      <c r="H3" s="11"/>
      <c r="I3" s="10"/>
      <c r="J3" s="10"/>
    </row>
    <row r="4" spans="1:10" x14ac:dyDescent="0.25">
      <c r="A4" s="5" t="s">
        <v>5</v>
      </c>
      <c r="B4" s="5">
        <v>3</v>
      </c>
      <c r="C4" s="5">
        <v>1.7</v>
      </c>
      <c r="D4" s="9">
        <v>28</v>
      </c>
      <c r="E4" s="9">
        <v>27</v>
      </c>
      <c r="F4" s="9">
        <v>27</v>
      </c>
      <c r="G4" s="3">
        <f t="shared" si="0"/>
        <v>27.333333333333332</v>
      </c>
      <c r="H4" s="11"/>
      <c r="I4" s="10"/>
      <c r="J4" s="10"/>
    </row>
    <row r="5" spans="1:10" x14ac:dyDescent="0.25">
      <c r="A5" s="5" t="s">
        <v>5</v>
      </c>
      <c r="B5" s="5">
        <v>4</v>
      </c>
      <c r="C5" s="5">
        <v>1.7</v>
      </c>
      <c r="D5" s="9">
        <v>26</v>
      </c>
      <c r="E5" s="9">
        <v>26</v>
      </c>
      <c r="F5" s="9">
        <v>26</v>
      </c>
      <c r="G5" s="3">
        <f t="shared" si="0"/>
        <v>26</v>
      </c>
      <c r="H5" s="2">
        <f>AVERAGE(G2:G5)</f>
        <v>28.083333333333332</v>
      </c>
      <c r="I5" s="1">
        <f>STDEV(G2:G5)</f>
        <v>2.6718699236468999</v>
      </c>
      <c r="J5" s="1">
        <f>STDEV(G2:G5)/SQRT(COUNT(G2:G5))</f>
        <v>1.33593496182345</v>
      </c>
    </row>
    <row r="6" spans="1:10" x14ac:dyDescent="0.25">
      <c r="A6" s="5" t="s">
        <v>3</v>
      </c>
      <c r="B6" s="5">
        <v>1</v>
      </c>
      <c r="C6" s="5">
        <v>1.7</v>
      </c>
      <c r="D6" s="9">
        <v>23</v>
      </c>
      <c r="E6" s="9">
        <v>24</v>
      </c>
      <c r="F6" s="9">
        <v>24</v>
      </c>
      <c r="G6" s="3">
        <f t="shared" si="0"/>
        <v>23.666666666666668</v>
      </c>
      <c r="H6" s="11"/>
      <c r="I6" s="10"/>
      <c r="J6" s="10"/>
    </row>
    <row r="7" spans="1:10" x14ac:dyDescent="0.25">
      <c r="A7" s="5" t="s">
        <v>3</v>
      </c>
      <c r="B7" s="5">
        <v>2</v>
      </c>
      <c r="C7" s="5">
        <v>1.7</v>
      </c>
      <c r="D7" s="9">
        <v>26</v>
      </c>
      <c r="E7" s="9">
        <v>25</v>
      </c>
      <c r="F7" s="9">
        <v>26</v>
      </c>
      <c r="G7" s="3">
        <f t="shared" si="0"/>
        <v>25.666666666666668</v>
      </c>
      <c r="H7" s="11"/>
      <c r="I7" s="10"/>
      <c r="J7" s="10"/>
    </row>
    <row r="8" spans="1:10" x14ac:dyDescent="0.25">
      <c r="A8" s="5" t="s">
        <v>3</v>
      </c>
      <c r="B8" s="5">
        <v>3</v>
      </c>
      <c r="C8" s="5">
        <v>1.7</v>
      </c>
      <c r="D8" s="9">
        <v>27</v>
      </c>
      <c r="E8" s="9">
        <v>27</v>
      </c>
      <c r="F8" s="9">
        <v>27</v>
      </c>
      <c r="G8" s="3">
        <f t="shared" si="0"/>
        <v>27</v>
      </c>
      <c r="H8" s="2">
        <f>AVERAGE(G6:G8)</f>
        <v>25.444444444444446</v>
      </c>
      <c r="I8" s="1">
        <f>STDEV(G6:G8)</f>
        <v>1.6777409856157217</v>
      </c>
      <c r="J8" s="1">
        <f>STDEV(G6:G8)/SQRT(COUNT(G6:G8))</f>
        <v>0.96864420967570508</v>
      </c>
    </row>
    <row r="9" spans="1:10" x14ac:dyDescent="0.25">
      <c r="A9" s="5" t="s">
        <v>2</v>
      </c>
      <c r="B9" s="5">
        <v>1</v>
      </c>
      <c r="C9" s="5">
        <v>1.7</v>
      </c>
      <c r="D9" s="9">
        <v>30</v>
      </c>
      <c r="E9" s="9">
        <v>29</v>
      </c>
      <c r="F9" s="9">
        <v>29</v>
      </c>
      <c r="G9" s="3">
        <f t="shared" si="0"/>
        <v>29.333333333333332</v>
      </c>
      <c r="H9" s="11"/>
      <c r="I9" s="10"/>
      <c r="J9" s="10"/>
    </row>
    <row r="10" spans="1:10" x14ac:dyDescent="0.25">
      <c r="A10" s="5" t="s">
        <v>2</v>
      </c>
      <c r="B10" s="5">
        <v>2</v>
      </c>
      <c r="C10" s="5">
        <v>1.7</v>
      </c>
      <c r="D10" s="9">
        <v>29</v>
      </c>
      <c r="E10" s="9">
        <v>28</v>
      </c>
      <c r="F10" s="9">
        <v>28</v>
      </c>
      <c r="G10" s="3">
        <f t="shared" si="0"/>
        <v>28.333333333333332</v>
      </c>
      <c r="H10" s="11"/>
      <c r="I10" s="10"/>
      <c r="J10" s="10"/>
    </row>
    <row r="11" spans="1:10" x14ac:dyDescent="0.25">
      <c r="A11" s="5" t="s">
        <v>2</v>
      </c>
      <c r="B11" s="5">
        <v>3</v>
      </c>
      <c r="C11" s="5">
        <v>1.7</v>
      </c>
      <c r="D11" s="9">
        <v>25</v>
      </c>
      <c r="E11" s="9">
        <v>26</v>
      </c>
      <c r="F11" s="9">
        <v>24</v>
      </c>
      <c r="G11" s="3">
        <f t="shared" si="0"/>
        <v>25</v>
      </c>
      <c r="H11" s="2">
        <f>AVERAGE(G9:G11)</f>
        <v>27.555555555555554</v>
      </c>
      <c r="I11" s="1">
        <f>STDEV(G9:G11)</f>
        <v>2.2689530951846812</v>
      </c>
      <c r="J11" s="1">
        <f>STDEV(G9:G11)/SQRT(COUNT(G9:G11))</f>
        <v>1.3099806802835103</v>
      </c>
    </row>
    <row r="12" spans="1:10" x14ac:dyDescent="0.25">
      <c r="A12" s="5" t="s">
        <v>1</v>
      </c>
      <c r="B12" s="5">
        <v>1</v>
      </c>
      <c r="C12" s="5">
        <v>1.7</v>
      </c>
      <c r="D12" s="12">
        <v>27</v>
      </c>
      <c r="E12" s="12">
        <v>28</v>
      </c>
      <c r="F12" s="12">
        <v>29</v>
      </c>
      <c r="G12" s="3">
        <f t="shared" si="0"/>
        <v>28</v>
      </c>
      <c r="H12" s="11"/>
      <c r="I12" s="10"/>
      <c r="J12" s="10"/>
    </row>
    <row r="13" spans="1:10" x14ac:dyDescent="0.25">
      <c r="A13" s="5" t="s">
        <v>1</v>
      </c>
      <c r="B13" s="5">
        <v>2</v>
      </c>
      <c r="C13" s="5">
        <v>1.7</v>
      </c>
      <c r="D13" s="9">
        <v>35</v>
      </c>
      <c r="E13" s="9">
        <v>32</v>
      </c>
      <c r="F13" s="9">
        <v>33</v>
      </c>
      <c r="G13" s="3">
        <f t="shared" si="0"/>
        <v>33.333333333333336</v>
      </c>
      <c r="H13" s="11"/>
      <c r="I13" s="10"/>
      <c r="J13" s="10"/>
    </row>
    <row r="14" spans="1:10" x14ac:dyDescent="0.25">
      <c r="A14" s="5" t="s">
        <v>1</v>
      </c>
      <c r="B14" s="5">
        <v>3</v>
      </c>
      <c r="C14" s="5">
        <v>1.7</v>
      </c>
      <c r="D14" s="9">
        <v>31</v>
      </c>
      <c r="E14" s="9">
        <v>31</v>
      </c>
      <c r="F14" s="9">
        <v>30</v>
      </c>
      <c r="G14" s="3">
        <f t="shared" si="0"/>
        <v>30.666666666666668</v>
      </c>
      <c r="H14" s="2">
        <f>AVERAGE(G12:G14)</f>
        <v>30.666666666666668</v>
      </c>
      <c r="I14" s="1">
        <f>STDEV(G12:G14)</f>
        <v>2.6666666666666679</v>
      </c>
      <c r="J14" s="1">
        <f>STDEV(G12:G14)/SQRT(COUNT(G12:G14))</f>
        <v>1.5396007178390028</v>
      </c>
    </row>
    <row r="15" spans="1:10" x14ac:dyDescent="0.25">
      <c r="A15" s="5" t="s">
        <v>4</v>
      </c>
      <c r="B15" s="5">
        <v>1</v>
      </c>
      <c r="C15" s="5">
        <v>1.7</v>
      </c>
      <c r="D15" s="12">
        <v>42</v>
      </c>
      <c r="E15" s="12">
        <v>44</v>
      </c>
      <c r="F15" s="12">
        <v>46</v>
      </c>
      <c r="G15" s="3">
        <f t="shared" si="0"/>
        <v>44</v>
      </c>
      <c r="H15" s="11"/>
      <c r="I15" s="10"/>
      <c r="J15" s="10"/>
    </row>
    <row r="16" spans="1:10" x14ac:dyDescent="0.25">
      <c r="A16" s="5" t="s">
        <v>4</v>
      </c>
      <c r="B16" s="5">
        <v>2</v>
      </c>
      <c r="C16" s="5">
        <v>1.7</v>
      </c>
      <c r="D16" s="9">
        <v>172</v>
      </c>
      <c r="E16" s="9">
        <v>161</v>
      </c>
      <c r="F16" s="9">
        <v>160</v>
      </c>
      <c r="G16" s="3">
        <f t="shared" si="0"/>
        <v>164.33333333333334</v>
      </c>
      <c r="H16" s="11"/>
      <c r="I16" s="10"/>
      <c r="J16" s="10"/>
    </row>
    <row r="17" spans="1:10" x14ac:dyDescent="0.25">
      <c r="A17" s="5" t="s">
        <v>4</v>
      </c>
      <c r="B17" s="5">
        <v>3</v>
      </c>
      <c r="C17" s="5">
        <v>1.7</v>
      </c>
      <c r="D17" s="9">
        <v>568</v>
      </c>
      <c r="E17" s="9">
        <v>568</v>
      </c>
      <c r="F17" s="9">
        <v>541</v>
      </c>
      <c r="G17" s="3">
        <f t="shared" si="0"/>
        <v>559</v>
      </c>
      <c r="H17" s="2">
        <f>AVERAGE(G15:G17)</f>
        <v>255.7777777777778</v>
      </c>
      <c r="I17" s="1">
        <f>STDEV(G15:G17)</f>
        <v>269.40270008820403</v>
      </c>
      <c r="J17" s="1">
        <f>STDEV(G15:G17)/SQRT(COUNT(G15:G17))</f>
        <v>155.53972141633662</v>
      </c>
    </row>
    <row r="18" spans="1:10" x14ac:dyDescent="0.25">
      <c r="A18" s="5" t="s">
        <v>3</v>
      </c>
      <c r="B18" s="5">
        <v>1</v>
      </c>
      <c r="C18" s="5">
        <v>0.5</v>
      </c>
      <c r="D18" s="8">
        <v>37</v>
      </c>
      <c r="E18" s="8">
        <v>37</v>
      </c>
      <c r="F18" s="8">
        <v>36</v>
      </c>
      <c r="G18" s="3">
        <f t="shared" si="0"/>
        <v>36.666666666666664</v>
      </c>
      <c r="H18" s="7"/>
      <c r="I18" s="6"/>
      <c r="J18" s="6"/>
    </row>
    <row r="19" spans="1:10" x14ac:dyDescent="0.25">
      <c r="A19" s="5" t="s">
        <v>3</v>
      </c>
      <c r="B19" s="5">
        <v>2</v>
      </c>
      <c r="C19" s="5">
        <v>0.5</v>
      </c>
      <c r="D19" s="9">
        <v>28</v>
      </c>
      <c r="E19" s="9">
        <v>27</v>
      </c>
      <c r="F19" s="9">
        <v>28</v>
      </c>
      <c r="G19" s="3">
        <f t="shared" si="0"/>
        <v>27.666666666666668</v>
      </c>
      <c r="H19" s="7"/>
      <c r="I19" s="6"/>
      <c r="J19" s="6"/>
    </row>
    <row r="20" spans="1:10" x14ac:dyDescent="0.25">
      <c r="A20" s="5" t="s">
        <v>3</v>
      </c>
      <c r="B20" s="5">
        <v>3</v>
      </c>
      <c r="C20" s="5">
        <v>0.5</v>
      </c>
      <c r="D20" s="8">
        <v>27</v>
      </c>
      <c r="E20" s="8">
        <v>27</v>
      </c>
      <c r="F20" s="8">
        <v>28</v>
      </c>
      <c r="G20" s="3">
        <f t="shared" si="0"/>
        <v>27.333333333333332</v>
      </c>
      <c r="H20" s="2">
        <f>AVERAGE(G18:G20)</f>
        <v>30.555555555555554</v>
      </c>
      <c r="I20" s="1">
        <f>STDEV(G18:G20)</f>
        <v>5.2950011366417487</v>
      </c>
      <c r="J20" s="1">
        <f>STDEV(G18:G20)/SQRT(COUNT(G18:G20))</f>
        <v>3.0570703315994883</v>
      </c>
    </row>
    <row r="21" spans="1:10" x14ac:dyDescent="0.25">
      <c r="A21" s="5" t="s">
        <v>2</v>
      </c>
      <c r="B21" s="5">
        <v>1</v>
      </c>
      <c r="C21" s="5">
        <v>0.5</v>
      </c>
      <c r="D21" s="8">
        <v>40</v>
      </c>
      <c r="E21" s="8">
        <v>39</v>
      </c>
      <c r="F21" s="8">
        <v>37</v>
      </c>
      <c r="G21" s="3">
        <f t="shared" si="0"/>
        <v>38.666666666666664</v>
      </c>
      <c r="H21" s="7"/>
      <c r="I21" s="6"/>
      <c r="J21" s="6"/>
    </row>
    <row r="22" spans="1:10" x14ac:dyDescent="0.25">
      <c r="A22" s="5" t="s">
        <v>2</v>
      </c>
      <c r="B22" s="5">
        <v>2</v>
      </c>
      <c r="C22" s="5">
        <v>0.5</v>
      </c>
      <c r="D22" s="9">
        <v>46</v>
      </c>
      <c r="E22" s="9">
        <v>48</v>
      </c>
      <c r="F22" s="9">
        <v>49</v>
      </c>
      <c r="G22" s="3">
        <f t="shared" si="0"/>
        <v>47.666666666666664</v>
      </c>
      <c r="H22" s="7"/>
      <c r="I22" s="6"/>
      <c r="J22" s="6"/>
    </row>
    <row r="23" spans="1:10" x14ac:dyDescent="0.25">
      <c r="A23" s="5" t="s">
        <v>2</v>
      </c>
      <c r="B23" s="5">
        <v>3</v>
      </c>
      <c r="C23" s="5">
        <v>0.5</v>
      </c>
      <c r="D23" s="8">
        <v>73</v>
      </c>
      <c r="E23" s="8">
        <v>71</v>
      </c>
      <c r="F23" s="8">
        <v>75</v>
      </c>
      <c r="G23" s="3">
        <f t="shared" si="0"/>
        <v>73</v>
      </c>
      <c r="H23" s="2">
        <f>AVERAGE(G21:G23)</f>
        <v>53.111111111111107</v>
      </c>
      <c r="I23" s="1">
        <f>STDEV(G21:G23)</f>
        <v>17.802413485983493</v>
      </c>
      <c r="J23" s="1">
        <f>STDEV(G21:G23)/SQRT(COUNT(G21:G23))</f>
        <v>10.278228218357594</v>
      </c>
    </row>
    <row r="24" spans="1:10" x14ac:dyDescent="0.25">
      <c r="A24" s="5" t="s">
        <v>1</v>
      </c>
      <c r="B24" s="5">
        <v>1</v>
      </c>
      <c r="C24" s="5">
        <v>0.5</v>
      </c>
      <c r="D24" s="8">
        <v>38</v>
      </c>
      <c r="E24" s="8">
        <v>36</v>
      </c>
      <c r="F24" s="8">
        <v>36</v>
      </c>
      <c r="G24" s="3">
        <f t="shared" si="0"/>
        <v>36.666666666666664</v>
      </c>
      <c r="H24" s="7"/>
      <c r="I24" s="6"/>
      <c r="J24" s="6"/>
    </row>
    <row r="25" spans="1:10" x14ac:dyDescent="0.25">
      <c r="A25" s="5" t="s">
        <v>1</v>
      </c>
      <c r="B25" s="5">
        <v>2</v>
      </c>
      <c r="C25" s="5">
        <v>0.5</v>
      </c>
      <c r="D25" s="9">
        <v>27</v>
      </c>
      <c r="E25" s="9">
        <v>28</v>
      </c>
      <c r="F25" s="9">
        <v>28</v>
      </c>
      <c r="G25" s="3">
        <f t="shared" si="0"/>
        <v>27.666666666666668</v>
      </c>
      <c r="H25" s="7"/>
      <c r="I25" s="6"/>
      <c r="J25" s="6"/>
    </row>
    <row r="26" spans="1:10" x14ac:dyDescent="0.25">
      <c r="A26" s="5" t="s">
        <v>1</v>
      </c>
      <c r="B26" s="5">
        <v>3</v>
      </c>
      <c r="C26" s="5">
        <v>0.5</v>
      </c>
      <c r="D26" s="8">
        <v>130</v>
      </c>
      <c r="E26" s="8">
        <v>129</v>
      </c>
      <c r="F26" s="8">
        <v>127</v>
      </c>
      <c r="G26" s="3">
        <f t="shared" si="0"/>
        <v>128.66666666666666</v>
      </c>
      <c r="H26" s="2">
        <f>AVERAGE(G24:G26)</f>
        <v>64.333333333333329</v>
      </c>
      <c r="I26" s="1">
        <f>STDEV(G24:G26)</f>
        <v>55.895736271502258</v>
      </c>
      <c r="J26" s="1">
        <f>STDEV(G24:G26)/SQRT(COUNT(G24:G26))</f>
        <v>32.271418382904159</v>
      </c>
    </row>
    <row r="27" spans="1:10" x14ac:dyDescent="0.25">
      <c r="A27" s="5" t="s">
        <v>0</v>
      </c>
      <c r="B27" s="5">
        <v>1</v>
      </c>
      <c r="C27" s="5">
        <v>0.5</v>
      </c>
      <c r="D27" s="8">
        <v>275</v>
      </c>
      <c r="E27" s="8">
        <v>271</v>
      </c>
      <c r="F27" s="8">
        <v>274</v>
      </c>
      <c r="G27" s="3">
        <f t="shared" si="0"/>
        <v>273.33333333333331</v>
      </c>
      <c r="H27" s="7"/>
      <c r="I27" s="6"/>
      <c r="J27" s="6"/>
    </row>
    <row r="28" spans="1:10" x14ac:dyDescent="0.25">
      <c r="A28" s="5" t="s">
        <v>0</v>
      </c>
      <c r="B28" s="5">
        <v>2</v>
      </c>
      <c r="C28" s="5">
        <v>0.5</v>
      </c>
      <c r="D28" s="9">
        <v>386</v>
      </c>
      <c r="E28" s="9">
        <v>385</v>
      </c>
      <c r="F28" s="9">
        <v>388</v>
      </c>
      <c r="G28" s="3">
        <f t="shared" si="0"/>
        <v>386.33333333333331</v>
      </c>
      <c r="H28" s="7"/>
      <c r="I28" s="6"/>
      <c r="J28" s="6"/>
    </row>
    <row r="29" spans="1:10" x14ac:dyDescent="0.25">
      <c r="A29" s="5" t="s">
        <v>0</v>
      </c>
      <c r="B29" s="5">
        <v>3</v>
      </c>
      <c r="C29" s="5">
        <v>0.5</v>
      </c>
      <c r="D29" s="8">
        <v>904</v>
      </c>
      <c r="E29" s="8">
        <v>904</v>
      </c>
      <c r="F29" s="8">
        <v>905</v>
      </c>
      <c r="G29" s="3">
        <f t="shared" si="0"/>
        <v>904.33333333333337</v>
      </c>
      <c r="H29" s="2">
        <f>AVERAGE(G27:G29)</f>
        <v>521.33333333333337</v>
      </c>
      <c r="I29" s="1">
        <f>STDEV(G27:G29)</f>
        <v>336.46545142109318</v>
      </c>
      <c r="J29" s="1">
        <f>STDEV(G27:G29)/SQRT(COUNT(G27:G29))</f>
        <v>194.2584189509771</v>
      </c>
    </row>
    <row r="30" spans="1:10" x14ac:dyDescent="0.25">
      <c r="A30" s="5" t="s">
        <v>3</v>
      </c>
      <c r="B30" s="5">
        <v>1</v>
      </c>
      <c r="C30" s="5">
        <v>1.5</v>
      </c>
      <c r="D30" s="8">
        <v>57</v>
      </c>
      <c r="E30" s="8">
        <v>57</v>
      </c>
      <c r="F30" s="8">
        <v>55</v>
      </c>
      <c r="G30" s="3">
        <f t="shared" si="0"/>
        <v>56.333333333333336</v>
      </c>
      <c r="H30" s="7"/>
      <c r="I30" s="6"/>
      <c r="J30" s="6"/>
    </row>
    <row r="31" spans="1:10" x14ac:dyDescent="0.25">
      <c r="A31" s="5" t="s">
        <v>3</v>
      </c>
      <c r="B31" s="5">
        <v>2</v>
      </c>
      <c r="C31" s="5">
        <v>1.5</v>
      </c>
      <c r="D31" s="8">
        <v>29</v>
      </c>
      <c r="E31" s="8">
        <v>31</v>
      </c>
      <c r="F31" s="8">
        <v>30</v>
      </c>
      <c r="G31" s="3">
        <f t="shared" si="0"/>
        <v>30</v>
      </c>
      <c r="H31" s="7"/>
      <c r="I31" s="6"/>
      <c r="J31" s="6"/>
    </row>
    <row r="32" spans="1:10" x14ac:dyDescent="0.25">
      <c r="A32" s="5" t="s">
        <v>3</v>
      </c>
      <c r="B32" s="5">
        <v>3</v>
      </c>
      <c r="C32" s="5">
        <v>1.5</v>
      </c>
      <c r="D32" s="4">
        <v>25</v>
      </c>
      <c r="E32" s="4">
        <v>24</v>
      </c>
      <c r="F32" s="4">
        <v>25</v>
      </c>
      <c r="G32" s="3">
        <f t="shared" si="0"/>
        <v>24.666666666666668</v>
      </c>
      <c r="H32" s="2">
        <f>AVERAGE(G30:G32)</f>
        <v>37.000000000000007</v>
      </c>
      <c r="I32" s="1">
        <f>STDEV(G30:G32)</f>
        <v>16.954186634706023</v>
      </c>
      <c r="J32" s="1">
        <f>STDEV(G30:G32)/SQRT(COUNT(G30:G32))</f>
        <v>9.7885042174386783</v>
      </c>
    </row>
    <row r="33" spans="1:10" x14ac:dyDescent="0.25">
      <c r="A33" s="5" t="s">
        <v>2</v>
      </c>
      <c r="B33" s="5">
        <v>1</v>
      </c>
      <c r="C33" s="5">
        <v>1.5</v>
      </c>
      <c r="D33" s="8">
        <v>40</v>
      </c>
      <c r="E33" s="8">
        <v>39</v>
      </c>
      <c r="F33" s="8">
        <v>36</v>
      </c>
      <c r="G33" s="3">
        <f t="shared" si="0"/>
        <v>38.333333333333336</v>
      </c>
      <c r="H33" s="7"/>
      <c r="I33" s="6"/>
      <c r="J33" s="6"/>
    </row>
    <row r="34" spans="1:10" x14ac:dyDescent="0.25">
      <c r="A34" s="5" t="s">
        <v>2</v>
      </c>
      <c r="B34" s="5">
        <v>2</v>
      </c>
      <c r="C34" s="5">
        <v>1.5</v>
      </c>
      <c r="D34" s="8">
        <v>47</v>
      </c>
      <c r="E34" s="8">
        <v>46</v>
      </c>
      <c r="F34" s="8">
        <v>47</v>
      </c>
      <c r="G34" s="3">
        <f t="shared" si="0"/>
        <v>46.666666666666664</v>
      </c>
      <c r="H34" s="7"/>
      <c r="I34" s="6"/>
      <c r="J34" s="6"/>
    </row>
    <row r="35" spans="1:10" x14ac:dyDescent="0.25">
      <c r="A35" s="5" t="s">
        <v>2</v>
      </c>
      <c r="B35" s="5">
        <v>3</v>
      </c>
      <c r="C35" s="5">
        <v>1.5</v>
      </c>
      <c r="D35" s="4">
        <v>30</v>
      </c>
      <c r="E35" s="4">
        <v>29</v>
      </c>
      <c r="F35" s="4">
        <v>27</v>
      </c>
      <c r="G35" s="3">
        <f t="shared" si="0"/>
        <v>28.666666666666668</v>
      </c>
      <c r="H35" s="2">
        <f>AVERAGE(G33:G35)</f>
        <v>37.888888888888893</v>
      </c>
      <c r="I35" s="1">
        <f>STDEV(G33:G35)</f>
        <v>9.0082266927596955</v>
      </c>
      <c r="J35" s="1">
        <f>STDEV(G33:G35)/SQRT(COUNT(G33:G35))</f>
        <v>5.2009021059859828</v>
      </c>
    </row>
    <row r="36" spans="1:10" x14ac:dyDescent="0.25">
      <c r="A36" s="5" t="s">
        <v>1</v>
      </c>
      <c r="B36" s="5">
        <v>1</v>
      </c>
      <c r="C36" s="5">
        <v>1.5</v>
      </c>
      <c r="D36" s="8">
        <v>34</v>
      </c>
      <c r="E36" s="8">
        <v>34</v>
      </c>
      <c r="F36" s="8">
        <v>32</v>
      </c>
      <c r="G36" s="3">
        <f t="shared" si="0"/>
        <v>33.333333333333336</v>
      </c>
      <c r="H36" s="7"/>
      <c r="I36" s="6"/>
      <c r="J36" s="6"/>
    </row>
    <row r="37" spans="1:10" x14ac:dyDescent="0.25">
      <c r="A37" s="5" t="s">
        <v>1</v>
      </c>
      <c r="B37" s="5">
        <v>2</v>
      </c>
      <c r="C37" s="5">
        <v>1.5</v>
      </c>
      <c r="D37" s="8">
        <v>48</v>
      </c>
      <c r="E37" s="8">
        <v>47</v>
      </c>
      <c r="F37" s="8">
        <v>47</v>
      </c>
      <c r="G37" s="3">
        <f t="shared" si="0"/>
        <v>47.333333333333336</v>
      </c>
      <c r="H37" s="7"/>
      <c r="I37" s="6"/>
      <c r="J37" s="6"/>
    </row>
    <row r="38" spans="1:10" x14ac:dyDescent="0.25">
      <c r="A38" s="5" t="s">
        <v>1</v>
      </c>
      <c r="B38" s="5">
        <v>3</v>
      </c>
      <c r="C38" s="5">
        <v>1.5</v>
      </c>
      <c r="D38" s="4">
        <v>34</v>
      </c>
      <c r="E38" s="4">
        <v>32</v>
      </c>
      <c r="F38" s="4">
        <v>32</v>
      </c>
      <c r="G38" s="3">
        <f t="shared" si="0"/>
        <v>32.666666666666664</v>
      </c>
      <c r="H38" s="2">
        <f>AVERAGE(G36:G38)</f>
        <v>37.777777777777779</v>
      </c>
      <c r="I38" s="1">
        <f>STDEV(G36:G38)</f>
        <v>8.2820645127040731</v>
      </c>
      <c r="J38" s="1">
        <f>STDEV(G36:G38)/SQRT(COUNT(G36:G38))</f>
        <v>4.7816521758555437</v>
      </c>
    </row>
    <row r="39" spans="1:10" x14ac:dyDescent="0.25">
      <c r="A39" s="5" t="s">
        <v>0</v>
      </c>
      <c r="B39" s="5">
        <v>1</v>
      </c>
      <c r="C39" s="5">
        <v>1.5</v>
      </c>
      <c r="D39" s="8">
        <v>2012</v>
      </c>
      <c r="E39" s="8">
        <v>1998</v>
      </c>
      <c r="F39" s="8">
        <v>1974</v>
      </c>
      <c r="G39" s="3">
        <f t="shared" si="0"/>
        <v>1994.6666666666667</v>
      </c>
      <c r="H39" s="7"/>
      <c r="I39" s="6"/>
      <c r="J39" s="6"/>
    </row>
    <row r="40" spans="1:10" x14ac:dyDescent="0.25">
      <c r="A40" s="5" t="s">
        <v>0</v>
      </c>
      <c r="B40" s="5">
        <v>2</v>
      </c>
      <c r="C40" s="5">
        <v>1.5</v>
      </c>
      <c r="D40" s="8">
        <v>736</v>
      </c>
      <c r="E40" s="8">
        <v>733</v>
      </c>
      <c r="F40" s="8">
        <v>730</v>
      </c>
      <c r="G40" s="3">
        <f t="shared" si="0"/>
        <v>733</v>
      </c>
      <c r="H40" s="7"/>
      <c r="I40" s="6"/>
      <c r="J40" s="6"/>
    </row>
    <row r="41" spans="1:10" x14ac:dyDescent="0.25">
      <c r="A41" s="5" t="s">
        <v>0</v>
      </c>
      <c r="B41" s="5">
        <v>3</v>
      </c>
      <c r="C41" s="5">
        <v>1.5</v>
      </c>
      <c r="D41" s="4">
        <v>300</v>
      </c>
      <c r="E41" s="4">
        <v>263</v>
      </c>
      <c r="F41" s="4">
        <v>283</v>
      </c>
      <c r="G41" s="3">
        <f t="shared" si="0"/>
        <v>282</v>
      </c>
      <c r="H41" s="2">
        <f>AVERAGE(G39:G41)</f>
        <v>1003.2222222222223</v>
      </c>
      <c r="I41" s="1">
        <f>STDEV(G39:G41)</f>
        <v>887.73409015020661</v>
      </c>
      <c r="J41" s="1">
        <f>STDEV(G39:G41)/SQRT(COUNT(G39:G41))</f>
        <v>512.53351591702938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BioSampler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James Allison</cp:lastModifiedBy>
  <dcterms:created xsi:type="dcterms:W3CDTF">2021-05-08T17:32:59Z</dcterms:created>
  <dcterms:modified xsi:type="dcterms:W3CDTF">2021-05-08T19:00:35Z</dcterms:modified>
</cp:coreProperties>
</file>