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nuscripts\HepaticAdaptation\Figure4-Week1\"/>
    </mc:Choice>
  </mc:AlternateContent>
  <bookViews>
    <workbookView xWindow="0" yWindow="0" windowWidth="22830" windowHeight="12225" activeTab="2"/>
  </bookViews>
  <sheets>
    <sheet name="Copied" sheetId="1" r:id="rId1"/>
    <sheet name="Ordred" sheetId="2" r:id="rId2"/>
    <sheet name="OrdredNoOutlier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3" l="1"/>
  <c r="O32" i="3"/>
  <c r="P32" i="3"/>
  <c r="Q32" i="3"/>
  <c r="N33" i="3"/>
  <c r="O33" i="3"/>
  <c r="P33" i="3"/>
  <c r="Q33" i="3"/>
  <c r="N34" i="3"/>
  <c r="O34" i="3"/>
  <c r="P34" i="3"/>
  <c r="Q34" i="3"/>
  <c r="N35" i="3"/>
  <c r="O35" i="3"/>
  <c r="P35" i="3"/>
  <c r="Q35" i="3"/>
  <c r="M35" i="3"/>
  <c r="M34" i="3"/>
  <c r="M33" i="3"/>
  <c r="M32" i="3"/>
  <c r="D32" i="3"/>
  <c r="E32" i="3"/>
  <c r="F32" i="3"/>
  <c r="G32" i="3"/>
  <c r="D33" i="3"/>
  <c r="E33" i="3"/>
  <c r="F33" i="3"/>
  <c r="G33" i="3"/>
  <c r="D34" i="3"/>
  <c r="E34" i="3"/>
  <c r="F34" i="3"/>
  <c r="G34" i="3"/>
  <c r="D35" i="3"/>
  <c r="E35" i="3"/>
  <c r="F35" i="3"/>
  <c r="G35" i="3"/>
  <c r="C35" i="3"/>
  <c r="C34" i="3"/>
  <c r="C33" i="3"/>
  <c r="C32" i="3"/>
  <c r="Z15" i="3" l="1"/>
  <c r="AA15" i="3"/>
  <c r="AB15" i="3"/>
  <c r="AC15" i="3"/>
  <c r="Y15" i="3"/>
  <c r="Z12" i="3"/>
  <c r="AA12" i="3"/>
  <c r="AB12" i="3"/>
  <c r="AC12" i="3"/>
  <c r="Y12" i="3"/>
  <c r="Y13" i="3" s="1"/>
  <c r="Z11" i="3"/>
  <c r="AA11" i="3"/>
  <c r="AB11" i="3"/>
  <c r="AC11" i="3"/>
  <c r="Y11" i="3"/>
  <c r="U11" i="3"/>
  <c r="T11" i="3"/>
  <c r="S11" i="3"/>
  <c r="R11" i="3"/>
  <c r="Q11" i="3"/>
  <c r="P11" i="3"/>
  <c r="O11" i="3"/>
  <c r="N11" i="3"/>
  <c r="J11" i="3"/>
  <c r="I11" i="3"/>
  <c r="H11" i="3"/>
  <c r="G11" i="3"/>
  <c r="F11" i="3"/>
  <c r="E11" i="3"/>
  <c r="D11" i="3"/>
  <c r="C11" i="3"/>
  <c r="U10" i="3"/>
  <c r="T10" i="3"/>
  <c r="S10" i="3"/>
  <c r="R10" i="3"/>
  <c r="Q10" i="3"/>
  <c r="P10" i="3"/>
  <c r="O10" i="3"/>
  <c r="N10" i="3"/>
  <c r="J10" i="3"/>
  <c r="I10" i="3"/>
  <c r="H10" i="3"/>
  <c r="G10" i="3"/>
  <c r="F10" i="3"/>
  <c r="E10" i="3"/>
  <c r="D10" i="3"/>
  <c r="C10" i="3"/>
  <c r="AA13" i="3" l="1"/>
  <c r="AB13" i="3"/>
  <c r="C12" i="3"/>
  <c r="N12" i="3"/>
  <c r="R12" i="3"/>
  <c r="D12" i="3"/>
  <c r="H12" i="3"/>
  <c r="O12" i="3"/>
  <c r="S12" i="3"/>
  <c r="AC13" i="3"/>
  <c r="E12" i="3"/>
  <c r="I12" i="3"/>
  <c r="P12" i="3"/>
  <c r="T12" i="3"/>
  <c r="Z13" i="3"/>
  <c r="G12" i="3"/>
  <c r="F12" i="3"/>
  <c r="J12" i="3"/>
  <c r="Q12" i="3"/>
  <c r="U12" i="3"/>
  <c r="C33" i="2"/>
  <c r="Z22" i="2"/>
  <c r="AA22" i="2"/>
  <c r="AB22" i="2"/>
  <c r="AC22" i="2"/>
  <c r="Y22" i="2"/>
  <c r="D33" i="2"/>
  <c r="E33" i="2"/>
  <c r="F33" i="2"/>
  <c r="G33" i="2"/>
  <c r="D27" i="2"/>
  <c r="E27" i="2"/>
  <c r="F27" i="2"/>
  <c r="G27" i="2"/>
  <c r="D28" i="2"/>
  <c r="E28" i="2"/>
  <c r="F28" i="2"/>
  <c r="G28" i="2"/>
  <c r="D29" i="2"/>
  <c r="E29" i="2"/>
  <c r="F29" i="2"/>
  <c r="G29" i="2"/>
  <c r="C29" i="2"/>
  <c r="C28" i="2"/>
  <c r="C27" i="2"/>
  <c r="Z18" i="2"/>
  <c r="AA18" i="2"/>
  <c r="AB18" i="2"/>
  <c r="AC18" i="2"/>
  <c r="Z19" i="2"/>
  <c r="AA19" i="2"/>
  <c r="AB19" i="2"/>
  <c r="AC19" i="2"/>
  <c r="AC20" i="2" s="1"/>
  <c r="Z20" i="2"/>
  <c r="AA20" i="2"/>
  <c r="AB20" i="2"/>
  <c r="Y19" i="2"/>
  <c r="Y20" i="2" s="1"/>
  <c r="Y18" i="2"/>
  <c r="U11" i="2"/>
  <c r="T11" i="2"/>
  <c r="S11" i="2"/>
  <c r="R11" i="2"/>
  <c r="Q11" i="2"/>
  <c r="P11" i="2"/>
  <c r="O11" i="2"/>
  <c r="N11" i="2"/>
  <c r="U10" i="2"/>
  <c r="T10" i="2"/>
  <c r="S10" i="2"/>
  <c r="R10" i="2"/>
  <c r="Q10" i="2"/>
  <c r="P10" i="2"/>
  <c r="O10" i="2"/>
  <c r="N10" i="2"/>
  <c r="D10" i="2"/>
  <c r="E10" i="2"/>
  <c r="F10" i="2"/>
  <c r="G10" i="2"/>
  <c r="H10" i="2"/>
  <c r="I10" i="2"/>
  <c r="J10" i="2"/>
  <c r="D11" i="2"/>
  <c r="E11" i="2"/>
  <c r="F11" i="2"/>
  <c r="G11" i="2"/>
  <c r="H11" i="2"/>
  <c r="I11" i="2"/>
  <c r="J11" i="2"/>
  <c r="C11" i="2"/>
  <c r="C12" i="2" s="1"/>
  <c r="C10" i="2"/>
  <c r="H12" i="2" l="1"/>
  <c r="D12" i="2"/>
  <c r="N12" i="2"/>
  <c r="G12" i="2"/>
  <c r="J12" i="2"/>
  <c r="F12" i="2"/>
  <c r="I12" i="2"/>
  <c r="E12" i="2"/>
  <c r="U12" i="2"/>
  <c r="T12" i="2"/>
  <c r="S12" i="2"/>
  <c r="R12" i="2"/>
  <c r="Q12" i="2"/>
  <c r="P12" i="2"/>
  <c r="O12" i="2"/>
</calcChain>
</file>

<file path=xl/sharedStrings.xml><?xml version="1.0" encoding="utf-8"?>
<sst xmlns="http://schemas.openxmlformats.org/spreadsheetml/2006/main" count="340" uniqueCount="205">
  <si>
    <t>Wells</t>
  </si>
  <si>
    <t>Result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</si>
  <si>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</si>
  <si>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</si>
  <si>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</si>
  <si>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</si>
  <si>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</si>
  <si>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</si>
  <si>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</si>
  <si>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</si>
  <si>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</si>
  <si>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</si>
  <si>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</si>
  <si>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</si>
  <si>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</si>
  <si>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</si>
  <si>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</si>
  <si>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</si>
  <si>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</si>
  <si>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</si>
  <si>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</si>
  <si>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</si>
  <si>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</si>
  <si>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</si>
  <si>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</si>
  <si>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</si>
  <si>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</si>
  <si>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</si>
  <si>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</si>
  <si>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</si>
  <si>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</si>
  <si>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</si>
  <si>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</si>
  <si>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</si>
  <si>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</si>
  <si>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</si>
  <si>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</si>
  <si>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</si>
  <si>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</si>
  <si>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</si>
  <si>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</si>
  <si>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</si>
  <si>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</si>
  <si>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</si>
  <si>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</si>
  <si>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</si>
  <si>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</si>
  <si>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</si>
  <si>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</si>
  <si>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</si>
  <si>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</si>
  <si>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</si>
  <si>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</si>
  <si>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</si>
  <si>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</si>
  <si>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</si>
  <si>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</si>
  <si>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</si>
  <si>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</si>
  <si>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</si>
  <si>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</si>
  <si>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</si>
  <si>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</si>
  <si>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</si>
  <si>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</si>
  <si>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</si>
  <si>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</si>
  <si>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</si>
  <si>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</si>
  <si>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</si>
  <si>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</si>
  <si>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</si>
  <si>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</si>
  <si>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</si>
  <si>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</si>
  <si>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</si>
  <si>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</si>
  <si>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</si>
  <si>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</si>
  <si>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</si>
  <si>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</si>
  <si>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</si>
  <si>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</si>
  <si>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</si>
  <si>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</si>
  <si>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</si>
  <si>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Average</t>
  </si>
  <si>
    <t>Std Dev</t>
  </si>
  <si>
    <t>CV</t>
  </si>
  <si>
    <t>Bleed 1</t>
  </si>
  <si>
    <t>Raw</t>
  </si>
  <si>
    <t>Vol Corr.</t>
  </si>
  <si>
    <t>Vol Corr. &amp; Merged</t>
  </si>
  <si>
    <t>Bleed 3 (After Dark Cycle)</t>
  </si>
  <si>
    <t>Bleed 2</t>
  </si>
  <si>
    <t>Ttest</t>
  </si>
  <si>
    <t>Temperature(¡C)</t>
  </si>
  <si>
    <t>Sample</t>
  </si>
  <si>
    <t>Values</t>
  </si>
  <si>
    <t>R</t>
  </si>
  <si>
    <t>Ins01</t>
  </si>
  <si>
    <t>Ins02</t>
  </si>
  <si>
    <t>Ins03</t>
  </si>
  <si>
    <t>Ins04</t>
  </si>
  <si>
    <t>Ins05</t>
  </si>
  <si>
    <t>Ins06</t>
  </si>
  <si>
    <t>Ins07</t>
  </si>
  <si>
    <t>Ins08</t>
  </si>
  <si>
    <t>Ins09</t>
  </si>
  <si>
    <t>Ins10</t>
  </si>
  <si>
    <t>Ins11</t>
  </si>
  <si>
    <t>Ins12</t>
  </si>
  <si>
    <t>Ins13</t>
  </si>
  <si>
    <t>Ins14</t>
  </si>
  <si>
    <t>Ins15</t>
  </si>
  <si>
    <t>Ins16</t>
  </si>
  <si>
    <t>Ins17</t>
  </si>
  <si>
    <t>Ins18</t>
  </si>
  <si>
    <t>Ins19</t>
  </si>
  <si>
    <t>Ins20</t>
  </si>
  <si>
    <t>Ins21</t>
  </si>
  <si>
    <t>Ins22</t>
  </si>
  <si>
    <t>Ins23</t>
  </si>
  <si>
    <t>Ins24</t>
  </si>
  <si>
    <t>Ins25</t>
  </si>
  <si>
    <t>Ins26</t>
  </si>
  <si>
    <t>Ins27</t>
  </si>
  <si>
    <t>Ins28</t>
  </si>
  <si>
    <t>Ins29</t>
  </si>
  <si>
    <t>Ins30</t>
  </si>
  <si>
    <t>Ins31</t>
  </si>
  <si>
    <t>Ins32</t>
  </si>
  <si>
    <t>Ins33</t>
  </si>
  <si>
    <t>Ins34</t>
  </si>
  <si>
    <t>Ins35</t>
  </si>
  <si>
    <t>Ins36</t>
  </si>
  <si>
    <t>Ins37</t>
  </si>
  <si>
    <t>Ins38</t>
  </si>
  <si>
    <t>Ins39</t>
  </si>
  <si>
    <t>Ins40</t>
  </si>
  <si>
    <t>Ins41</t>
  </si>
  <si>
    <t>Ins42</t>
  </si>
  <si>
    <t>Ins43</t>
  </si>
  <si>
    <t>Ins44</t>
  </si>
  <si>
    <t>Ins45</t>
  </si>
  <si>
    <t>Ins46</t>
  </si>
  <si>
    <t>Ins47</t>
  </si>
  <si>
    <t>Ins48</t>
  </si>
  <si>
    <t>Ins49</t>
  </si>
  <si>
    <t>Ins50</t>
  </si>
  <si>
    <t>Ins51</t>
  </si>
  <si>
    <t>Ins52</t>
  </si>
  <si>
    <t>Ins53</t>
  </si>
  <si>
    <t>Ins54</t>
  </si>
  <si>
    <t>Ins55</t>
  </si>
  <si>
    <t>Ins56</t>
  </si>
  <si>
    <t>Ins57</t>
  </si>
  <si>
    <t>Ins58</t>
  </si>
  <si>
    <t>Ins59</t>
  </si>
  <si>
    <t>Ins60</t>
  </si>
  <si>
    <t>Ins61</t>
  </si>
  <si>
    <t>Ins62</t>
  </si>
  <si>
    <t>Ins63</t>
  </si>
  <si>
    <t>Ins64</t>
  </si>
  <si>
    <t>Ins65</t>
  </si>
  <si>
    <t>Ins66</t>
  </si>
  <si>
    <t>Ins67</t>
  </si>
  <si>
    <t>Ins68</t>
  </si>
  <si>
    <t>Ins69</t>
  </si>
  <si>
    <t>Ins70</t>
  </si>
  <si>
    <t>Ins71</t>
  </si>
  <si>
    <t>Ins72</t>
  </si>
  <si>
    <t>Ins73</t>
  </si>
  <si>
    <t>Ins74</t>
  </si>
  <si>
    <t>Ins75</t>
  </si>
  <si>
    <t>Ins76</t>
  </si>
  <si>
    <t>Ins77</t>
  </si>
  <si>
    <t>Ins78</t>
  </si>
  <si>
    <t>Ins79</t>
  </si>
  <si>
    <t>Ins80</t>
  </si>
  <si>
    <t>Ins81</t>
  </si>
  <si>
    <t>Ins82</t>
  </si>
  <si>
    <t>Ins83</t>
  </si>
  <si>
    <t>Ins84</t>
  </si>
  <si>
    <t>Concentration</t>
  </si>
  <si>
    <t>MeanValue</t>
  </si>
  <si>
    <t>Std.Dev.</t>
  </si>
  <si>
    <t>CV%</t>
  </si>
  <si>
    <t>Std01</t>
  </si>
  <si>
    <t>A3</t>
  </si>
  <si>
    <t>A4</t>
  </si>
  <si>
    <t>Std02</t>
  </si>
  <si>
    <t>A5</t>
  </si>
  <si>
    <t>A6</t>
  </si>
  <si>
    <t>Std03</t>
  </si>
  <si>
    <t>A7</t>
  </si>
  <si>
    <t>A8</t>
  </si>
  <si>
    <t>Std04</t>
  </si>
  <si>
    <t>A9</t>
  </si>
  <si>
    <t>A10</t>
  </si>
  <si>
    <t>Std05</t>
  </si>
  <si>
    <t>A11</t>
  </si>
  <si>
    <t>A12</t>
  </si>
  <si>
    <t>SEM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</si>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</sst>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219076</xdr:colOff>
      <xdr:row>48</xdr:row>
      <xdr:rowOff>114300</xdr:rowOff>
    </xdr:from>
    <xdr:to>
      <xdr:col>20</xdr:col>
      <xdr:colOff>352425</xdr:colOff>
      <xdr:row>75</xdr:row>
      <xdr:rowOff>47046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4276" y="9258300"/>
          <a:ext cx="6200774" cy="5076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35"/>
  <sheetViews>
    <sheetView topLeftCell="A61" zoomScaleNormal="100" workbookViewId="0">
      <selection activeCell="O92" sqref="O92"/>
    </sheetView>
  </sheetViews>
  <sheetFormatPr defaultRowHeight="15" x14ac:dyDescent="0.25"/>
  <cols>
    <col min="15" max="15" width="17.85546875" customWidth="1"/>
    <col min="18" max="18" width="18.28515625" customWidth="1"/>
  </cols>
  <sheetData>
    <row r="3" spans="2:3" x14ac:dyDescent="0.25">
      <c r="B3" s="1" t="s">
        <v>0</v>
      </c>
      <c r="C3" s="1" t="s">
        <v>1</v>
      </c>
    </row>
    <row r="4" spans="2:3" x14ac:dyDescent="0.25">
      <c r="B4" s="1" t="s">
        <v>2</v>
      </c>
      <c r="C4" s="1">
        <v>1.175</v>
      </c>
    </row>
    <row r="5" spans="2:3" x14ac:dyDescent="0.25">
      <c r="B5" s="1" t="s">
        <v>3</v>
      </c>
      <c r="C5" s="1">
        <v>0.379</v>
      </c>
    </row>
    <row r="6" spans="2:3" x14ac:dyDescent="0.25">
      <c r="B6" s="1" t="s">
        <v>4</v>
      </c>
      <c r="C6" s="1">
        <v>0.48799999999999999</v>
      </c>
    </row>
    <row r="7" spans="2:3" x14ac:dyDescent="0.25">
      <c r="B7" s="1" t="s">
        <v>5</v>
      </c>
      <c r="C7" s="1">
        <v>0.52300000000000002</v>
      </c>
    </row>
    <row r="8" spans="2:3" x14ac:dyDescent="0.25">
      <c r="B8" s="1" t="s">
        <v>6</v>
      </c>
      <c r="C8" s="1">
        <v>0.45800000000000002</v>
      </c>
    </row>
    <row r="9" spans="2:3" x14ac:dyDescent="0.25">
      <c r="B9" s="1" t="s">
        <v>7</v>
      </c>
      <c r="C9" s="1">
        <v>1.117</v>
      </c>
    </row>
    <row r="10" spans="2:3" x14ac:dyDescent="0.25">
      <c r="B10" s="1" t="s">
        <v>8</v>
      </c>
      <c r="C10" s="1">
        <v>0.48</v>
      </c>
    </row>
    <row r="11" spans="2:3" x14ac:dyDescent="0.25">
      <c r="B11" s="1" t="s">
        <v>9</v>
      </c>
      <c r="C11" s="1">
        <v>0.55200000000000005</v>
      </c>
    </row>
    <row r="12" spans="2:3" x14ac:dyDescent="0.25">
      <c r="B12" s="1" t="s">
        <v>10</v>
      </c>
      <c r="C12" s="1">
        <v>0.49</v>
      </c>
    </row>
    <row r="13" spans="2:3" x14ac:dyDescent="0.25">
      <c r="B13" s="1" t="s">
        <v>11</v>
      </c>
      <c r="C13" s="1">
        <v>0.27800000000000002</v>
      </c>
    </row>
    <row r="14" spans="2:3" x14ac:dyDescent="0.25">
      <c r="B14" s="1" t="s">
        <v>12</v>
      </c>
      <c r="C14" s="1">
        <v>0.876</v>
      </c>
    </row>
    <row r="15" spans="2:3" x14ac:dyDescent="0.25">
      <c r="B15" s="1" t="s">
        <v>13</v>
      </c>
      <c r="C15" s="1">
        <v>0.84899999999999998</v>
      </c>
    </row>
    <row r="16" spans="2:3" x14ac:dyDescent="0.25">
      <c r="B16" s="1" t="s">
        <v>14</v>
      </c>
      <c r="C16" s="1">
        <v>1.272</v>
      </c>
    </row>
    <row r="17" spans="2:3" x14ac:dyDescent="0.25">
      <c r="B17" s="1" t="s">
        <v>15</v>
      </c>
      <c r="C17" s="1">
        <v>0.69599999999999995</v>
      </c>
    </row>
    <row r="18" spans="2:3" x14ac:dyDescent="0.25">
      <c r="B18" s="1" t="s">
        <v>16</v>
      </c>
      <c r="C18" s="1">
        <v>1.4</v>
      </c>
    </row>
    <row r="19" spans="2:3" x14ac:dyDescent="0.25">
      <c r="B19" s="1" t="s">
        <v>17</v>
      </c>
      <c r="C19" s="1">
        <v>0.63700000000000001</v>
      </c>
    </row>
    <row r="20" spans="2:3" x14ac:dyDescent="0.25">
      <c r="B20" s="1" t="s">
        <v>18</v>
      </c>
      <c r="C20" s="1">
        <v>1.1339999999999999</v>
      </c>
    </row>
    <row r="21" spans="2:3" x14ac:dyDescent="0.25">
      <c r="B21" s="1" t="s">
        <v>19</v>
      </c>
      <c r="C21" s="1">
        <v>0.88600000000000001</v>
      </c>
    </row>
    <row r="22" spans="2:3" x14ac:dyDescent="0.25">
      <c r="B22" s="1" t="s">
        <v>20</v>
      </c>
      <c r="C22" s="1">
        <v>0.98299999999999998</v>
      </c>
    </row>
    <row r="23" spans="2:3" x14ac:dyDescent="0.25">
      <c r="B23" s="1" t="s">
        <v>21</v>
      </c>
      <c r="C23" s="1">
        <v>0.86</v>
      </c>
    </row>
    <row r="24" spans="2:3" x14ac:dyDescent="0.25">
      <c r="B24" s="1" t="s">
        <v>22</v>
      </c>
      <c r="C24" s="1">
        <v>0.57999999999999996</v>
      </c>
    </row>
    <row r="25" spans="2:3" x14ac:dyDescent="0.25">
      <c r="B25" s="1" t="s">
        <v>23</v>
      </c>
      <c r="C25" s="1">
        <v>0.71899999999999997</v>
      </c>
    </row>
    <row r="26" spans="2:3" x14ac:dyDescent="0.25">
      <c r="B26" s="1" t="s">
        <v>24</v>
      </c>
      <c r="C26" s="1">
        <v>1.2390000000000001</v>
      </c>
    </row>
    <row r="27" spans="2:3" x14ac:dyDescent="0.25">
      <c r="B27" s="1" t="s">
        <v>25</v>
      </c>
      <c r="C27" s="1">
        <v>1.351</v>
      </c>
    </row>
    <row r="28" spans="2:3" x14ac:dyDescent="0.25">
      <c r="B28" s="1" t="s">
        <v>26</v>
      </c>
      <c r="C28" s="1">
        <v>1.3049999999999999</v>
      </c>
    </row>
    <row r="29" spans="2:3" x14ac:dyDescent="0.25">
      <c r="B29" s="1" t="s">
        <v>27</v>
      </c>
      <c r="C29" s="1">
        <v>0.745</v>
      </c>
    </row>
    <row r="30" spans="2:3" x14ac:dyDescent="0.25">
      <c r="B30" s="1" t="s">
        <v>28</v>
      </c>
      <c r="C30" s="1">
        <v>0.73</v>
      </c>
    </row>
    <row r="31" spans="2:3" x14ac:dyDescent="0.25">
      <c r="B31" s="1" t="s">
        <v>29</v>
      </c>
      <c r="C31" s="1">
        <v>0.72199999999999998</v>
      </c>
    </row>
    <row r="32" spans="2:3" x14ac:dyDescent="0.25">
      <c r="B32" s="1" t="s">
        <v>30</v>
      </c>
      <c r="C32" s="1">
        <v>0.441</v>
      </c>
    </row>
    <row r="33" spans="2:19" x14ac:dyDescent="0.25">
      <c r="B33" s="1" t="s">
        <v>31</v>
      </c>
      <c r="C33" s="1">
        <v>1.417</v>
      </c>
    </row>
    <row r="34" spans="2:19" x14ac:dyDescent="0.25">
      <c r="B34" s="1" t="s">
        <v>32</v>
      </c>
      <c r="C34" s="1">
        <v>0.59499999999999997</v>
      </c>
    </row>
    <row r="35" spans="2:19" x14ac:dyDescent="0.25">
      <c r="B35" s="1" t="s">
        <v>33</v>
      </c>
      <c r="C35" s="1">
        <v>0.26100000000000001</v>
      </c>
    </row>
    <row r="36" spans="2:19" x14ac:dyDescent="0.25">
      <c r="B36" s="1" t="s">
        <v>34</v>
      </c>
      <c r="C36" s="1">
        <v>0.60399999999999998</v>
      </c>
    </row>
    <row r="37" spans="2:19" x14ac:dyDescent="0.25">
      <c r="B37" s="1" t="s">
        <v>35</v>
      </c>
      <c r="C37" s="1">
        <v>0.69799999999999995</v>
      </c>
      <c r="G37" t="s">
        <v>96</v>
      </c>
      <c r="H37">
        <v>1</v>
      </c>
      <c r="I37">
        <v>2</v>
      </c>
      <c r="J37">
        <v>3</v>
      </c>
      <c r="K37">
        <v>4</v>
      </c>
      <c r="L37">
        <v>5</v>
      </c>
      <c r="M37">
        <v>6</v>
      </c>
      <c r="N37">
        <v>7</v>
      </c>
      <c r="O37">
        <v>8</v>
      </c>
      <c r="P37">
        <v>9</v>
      </c>
      <c r="Q37">
        <v>10</v>
      </c>
      <c r="R37">
        <v>11</v>
      </c>
      <c r="S37">
        <v>12</v>
      </c>
    </row>
    <row r="38" spans="2:19" x14ac:dyDescent="0.25">
      <c r="B38" s="1" t="s">
        <v>36</v>
      </c>
      <c r="C38" s="1">
        <v>0.64500000000000002</v>
      </c>
      <c r="G38">
        <v>24.9</v>
      </c>
      <c r="H38">
        <v>1.65E-3</v>
      </c>
      <c r="I38">
        <v>-1.65000000000001E-3</v>
      </c>
      <c r="J38">
        <v>3.65E-3</v>
      </c>
      <c r="K38">
        <v>3.8499999999999901E-3</v>
      </c>
      <c r="L38">
        <v>1.7749999999999998E-2</v>
      </c>
      <c r="M38">
        <v>2.8750000000000001E-2</v>
      </c>
      <c r="N38">
        <v>0.15004999999999999</v>
      </c>
      <c r="O38">
        <v>0.16855000000000001</v>
      </c>
      <c r="P38">
        <v>0.47815000000000002</v>
      </c>
      <c r="Q38">
        <v>0.48404999999999998</v>
      </c>
      <c r="R38">
        <v>1.51095</v>
      </c>
      <c r="S38">
        <v>1.54755</v>
      </c>
    </row>
    <row r="39" spans="2:19" x14ac:dyDescent="0.25">
      <c r="B39" s="1" t="s">
        <v>37</v>
      </c>
      <c r="C39" s="1">
        <v>0.63400000000000001</v>
      </c>
      <c r="H39">
        <v>9.1050000000000006E-2</v>
      </c>
      <c r="I39">
        <v>1.285E-2</v>
      </c>
      <c r="J39">
        <v>1.9949999999999999E-2</v>
      </c>
      <c r="K39">
        <v>2.2450000000000001E-2</v>
      </c>
      <c r="L39">
        <v>1.7850000000000001E-2</v>
      </c>
      <c r="M39">
        <v>8.3449999999999996E-2</v>
      </c>
      <c r="N39">
        <v>1.9349999999999999E-2</v>
      </c>
      <c r="O39">
        <v>2.4649999999999998E-2</v>
      </c>
      <c r="P39">
        <v>2.0049999999999998E-2</v>
      </c>
      <c r="Q39">
        <v>7.5500000000000003E-3</v>
      </c>
      <c r="R39">
        <v>5.475E-2</v>
      </c>
      <c r="S39">
        <v>5.185E-2</v>
      </c>
    </row>
    <row r="40" spans="2:19" x14ac:dyDescent="0.25">
      <c r="B40" s="1" t="s">
        <v>38</v>
      </c>
      <c r="C40" s="1">
        <v>0.90500000000000003</v>
      </c>
      <c r="H40">
        <v>0.10435</v>
      </c>
      <c r="I40">
        <v>3.6850000000000001E-2</v>
      </c>
      <c r="J40">
        <v>0.12315</v>
      </c>
      <c r="K40">
        <v>3.1550000000000002E-2</v>
      </c>
      <c r="L40">
        <v>8.5650000000000004E-2</v>
      </c>
      <c r="M40">
        <v>5.5849999999999997E-2</v>
      </c>
      <c r="N40">
        <v>6.6850000000000007E-2</v>
      </c>
      <c r="O40">
        <v>5.305E-2</v>
      </c>
      <c r="P40">
        <v>2.6849999999999999E-2</v>
      </c>
      <c r="Q40">
        <v>3.8949999999999999E-2</v>
      </c>
      <c r="R40">
        <v>9.9750000000000005E-2</v>
      </c>
      <c r="S40">
        <v>0.11584999999999999</v>
      </c>
    </row>
    <row r="41" spans="2:19" x14ac:dyDescent="0.25">
      <c r="B41" s="1" t="s">
        <v>39</v>
      </c>
      <c r="C41" s="1">
        <v>1.278</v>
      </c>
      <c r="H41">
        <v>0.10904999999999999</v>
      </c>
      <c r="I41">
        <v>4.1450000000000001E-2</v>
      </c>
      <c r="J41">
        <v>3.9949999999999999E-2</v>
      </c>
      <c r="K41">
        <v>3.925E-2</v>
      </c>
      <c r="L41">
        <v>1.6750000000000001E-2</v>
      </c>
      <c r="M41">
        <v>0.12584999999999999</v>
      </c>
      <c r="N41">
        <v>2.8049999999999999E-2</v>
      </c>
      <c r="O41">
        <v>6.7499999999999904E-3</v>
      </c>
      <c r="P41">
        <v>2.8850000000000001E-2</v>
      </c>
      <c r="Q41">
        <v>3.6949999999999997E-2</v>
      </c>
      <c r="R41">
        <v>3.2250000000000001E-2</v>
      </c>
      <c r="S41">
        <v>3.1350000000000003E-2</v>
      </c>
    </row>
    <row r="42" spans="2:19" x14ac:dyDescent="0.25">
      <c r="B42" s="1" t="s">
        <v>40</v>
      </c>
      <c r="C42" s="1">
        <v>0.66800000000000004</v>
      </c>
      <c r="H42">
        <v>5.7950000000000002E-2</v>
      </c>
      <c r="I42">
        <v>0.10525</v>
      </c>
      <c r="J42">
        <v>3.4250000000000003E-2</v>
      </c>
      <c r="K42">
        <v>0.10625</v>
      </c>
      <c r="L42">
        <v>9.9349999999999994E-2</v>
      </c>
      <c r="M42">
        <v>2.5649999999999999E-2</v>
      </c>
      <c r="N42">
        <v>8.2449999999999996E-2</v>
      </c>
      <c r="O42">
        <v>1.7649999999999999E-2</v>
      </c>
      <c r="P42">
        <v>5.2949999999999997E-2</v>
      </c>
      <c r="Q42">
        <v>2.11145</v>
      </c>
      <c r="R42">
        <v>3.6850000000000001E-2</v>
      </c>
      <c r="S42">
        <v>4.9950000000000001E-2</v>
      </c>
    </row>
    <row r="43" spans="2:19" x14ac:dyDescent="0.25">
      <c r="B43" s="1" t="s">
        <v>41</v>
      </c>
      <c r="C43" s="1">
        <v>1.2849999999999999</v>
      </c>
      <c r="H43">
        <v>1.975E-2</v>
      </c>
      <c r="I43">
        <v>0.22205</v>
      </c>
      <c r="J43">
        <v>8.6550000000000002E-2</v>
      </c>
      <c r="K43">
        <v>7.6550000000000007E-2</v>
      </c>
      <c r="L43">
        <v>2.0150000000000001E-2</v>
      </c>
      <c r="M43">
        <v>6.3450000000000006E-2</v>
      </c>
      <c r="N43">
        <v>4.4650000000000002E-2</v>
      </c>
      <c r="O43">
        <v>0.86324999999999996</v>
      </c>
      <c r="P43">
        <v>4.15E-3</v>
      </c>
      <c r="Q43">
        <v>4.7550000000000002E-2</v>
      </c>
      <c r="R43">
        <v>5.0349999999999999E-2</v>
      </c>
      <c r="S43">
        <v>2.9250000000000002E-2</v>
      </c>
    </row>
    <row r="44" spans="2:19" x14ac:dyDescent="0.25">
      <c r="B44" s="1" t="s">
        <v>42</v>
      </c>
      <c r="C44" s="1">
        <v>1.236</v>
      </c>
      <c r="H44">
        <v>3.5349999999999999E-2</v>
      </c>
      <c r="I44">
        <v>4.4850000000000001E-2</v>
      </c>
      <c r="J44">
        <v>2.0049999999999998E-2</v>
      </c>
      <c r="K44">
        <v>0.16005</v>
      </c>
      <c r="L44">
        <v>3.7150000000000002E-2</v>
      </c>
      <c r="M44">
        <v>2.7150000000000001E-2</v>
      </c>
      <c r="N44">
        <v>3.9949999999999999E-2</v>
      </c>
      <c r="O44">
        <v>5.4550000000000001E-2</v>
      </c>
      <c r="P44">
        <v>6.5449999999999994E-2</v>
      </c>
      <c r="Q44">
        <v>0.17115</v>
      </c>
      <c r="R44">
        <v>0.34865000000000002</v>
      </c>
      <c r="S44">
        <v>5.305E-2</v>
      </c>
    </row>
    <row r="45" spans="2:19" x14ac:dyDescent="0.25">
      <c r="B45" s="1" t="s">
        <v>43</v>
      </c>
      <c r="C45" s="1">
        <v>0.56499999999999995</v>
      </c>
      <c r="H45">
        <v>3.6749999999999998E-2</v>
      </c>
      <c r="I45">
        <v>5.0549999999999998E-2</v>
      </c>
      <c r="J45">
        <v>0.10904999999999999</v>
      </c>
      <c r="K45">
        <v>2.9149999999999999E-2</v>
      </c>
      <c r="L45">
        <v>0.10775</v>
      </c>
      <c r="M45">
        <v>0.32095000000000001</v>
      </c>
      <c r="N45">
        <v>9.0249999999999997E-2</v>
      </c>
      <c r="O45">
        <v>0.10485</v>
      </c>
      <c r="P45">
        <v>5.8450000000000002E-2</v>
      </c>
      <c r="Q45">
        <v>7.4550000000000005E-2</v>
      </c>
      <c r="R45">
        <v>0.15454999999999999</v>
      </c>
      <c r="S45">
        <v>9.7850000000000006E-2</v>
      </c>
    </row>
    <row r="46" spans="2:19" x14ac:dyDescent="0.25">
      <c r="B46" s="1" t="s">
        <v>44</v>
      </c>
      <c r="C46" s="1">
        <v>1.1100000000000001</v>
      </c>
    </row>
    <row r="47" spans="2:19" x14ac:dyDescent="0.25">
      <c r="B47" s="1" t="s">
        <v>45</v>
      </c>
      <c r="C47" s="1">
        <v>0.45500000000000002</v>
      </c>
    </row>
    <row r="48" spans="2:19" x14ac:dyDescent="0.25">
      <c r="B48" s="1" t="s">
        <v>46</v>
      </c>
      <c r="C48" s="1">
        <v>0.85899999999999999</v>
      </c>
    </row>
    <row r="49" spans="2:11" x14ac:dyDescent="0.25">
      <c r="B49" s="1" t="s">
        <v>47</v>
      </c>
      <c r="C49" s="1">
        <v>7.2439999999999998</v>
      </c>
    </row>
    <row r="50" spans="2:11" x14ac:dyDescent="0.25">
      <c r="B50" s="1" t="s">
        <v>48</v>
      </c>
      <c r="C50" s="1">
        <v>0.69599999999999995</v>
      </c>
      <c r="G50" s="1" t="s">
        <v>97</v>
      </c>
      <c r="H50" s="1" t="s">
        <v>0</v>
      </c>
      <c r="I50" s="1" t="s">
        <v>98</v>
      </c>
      <c r="J50" s="1" t="s">
        <v>99</v>
      </c>
      <c r="K50" s="1" t="s">
        <v>1</v>
      </c>
    </row>
    <row r="51" spans="2:11" x14ac:dyDescent="0.25">
      <c r="B51" s="1" t="s">
        <v>49</v>
      </c>
      <c r="C51" s="1">
        <v>0.83</v>
      </c>
      <c r="G51" s="1" t="s">
        <v>100</v>
      </c>
      <c r="H51" s="1" t="s">
        <v>2</v>
      </c>
      <c r="I51" s="1">
        <v>9.0999999999999998E-2</v>
      </c>
      <c r="J51" s="1"/>
      <c r="K51" s="1">
        <v>1.175</v>
      </c>
    </row>
    <row r="52" spans="2:11" x14ac:dyDescent="0.25">
      <c r="B52" s="1" t="s">
        <v>50</v>
      </c>
      <c r="C52" s="1">
        <v>0.48499999999999999</v>
      </c>
      <c r="G52" s="1" t="s">
        <v>101</v>
      </c>
      <c r="H52" s="1" t="s">
        <v>3</v>
      </c>
      <c r="I52" s="1">
        <v>1.2999999999999999E-2</v>
      </c>
      <c r="J52" s="1"/>
      <c r="K52" s="1">
        <v>0.379</v>
      </c>
    </row>
    <row r="53" spans="2:11" x14ac:dyDescent="0.25">
      <c r="B53" s="1" t="s">
        <v>51</v>
      </c>
      <c r="C53" s="1">
        <v>1.968</v>
      </c>
      <c r="G53" s="1" t="s">
        <v>102</v>
      </c>
      <c r="H53" s="1" t="s">
        <v>4</v>
      </c>
      <c r="I53" s="1">
        <v>0.02</v>
      </c>
      <c r="J53" s="1"/>
      <c r="K53" s="1">
        <v>0.48799999999999999</v>
      </c>
    </row>
    <row r="54" spans="2:11" x14ac:dyDescent="0.25">
      <c r="B54" s="1" t="s">
        <v>52</v>
      </c>
      <c r="C54" s="1">
        <v>1.141</v>
      </c>
      <c r="G54" s="1" t="s">
        <v>103</v>
      </c>
      <c r="H54" s="1" t="s">
        <v>5</v>
      </c>
      <c r="I54" s="1">
        <v>2.1999999999999999E-2</v>
      </c>
      <c r="J54" s="1"/>
      <c r="K54" s="1">
        <v>0.52300000000000002</v>
      </c>
    </row>
    <row r="55" spans="2:11" x14ac:dyDescent="0.25">
      <c r="B55" s="1" t="s">
        <v>53</v>
      </c>
      <c r="C55" s="1">
        <v>1.0629999999999999</v>
      </c>
      <c r="G55" s="1" t="s">
        <v>104</v>
      </c>
      <c r="H55" s="1" t="s">
        <v>6</v>
      </c>
      <c r="I55" s="1">
        <v>1.7999999999999999E-2</v>
      </c>
      <c r="J55" s="1"/>
      <c r="K55" s="1">
        <v>0.45800000000000002</v>
      </c>
    </row>
    <row r="56" spans="2:11" x14ac:dyDescent="0.25">
      <c r="B56" s="1" t="s">
        <v>54</v>
      </c>
      <c r="C56" s="1">
        <v>0.49099999999999999</v>
      </c>
      <c r="G56" s="1" t="s">
        <v>105</v>
      </c>
      <c r="H56" s="1" t="s">
        <v>7</v>
      </c>
      <c r="I56" s="1">
        <v>8.3000000000000004E-2</v>
      </c>
      <c r="J56" s="1"/>
      <c r="K56" s="1">
        <v>1.117</v>
      </c>
    </row>
    <row r="57" spans="2:11" x14ac:dyDescent="0.25">
      <c r="B57" s="1" t="s">
        <v>55</v>
      </c>
      <c r="C57" s="1">
        <v>0.95399999999999996</v>
      </c>
      <c r="G57" s="1" t="s">
        <v>106</v>
      </c>
      <c r="H57" s="1" t="s">
        <v>8</v>
      </c>
      <c r="I57" s="1">
        <v>1.9E-2</v>
      </c>
      <c r="J57" s="1"/>
      <c r="K57" s="1">
        <v>0.48</v>
      </c>
    </row>
    <row r="58" spans="2:11" x14ac:dyDescent="0.25">
      <c r="B58" s="1" t="s">
        <v>56</v>
      </c>
      <c r="C58" s="1">
        <v>0.77800000000000002</v>
      </c>
      <c r="G58" s="1" t="s">
        <v>107</v>
      </c>
      <c r="H58" s="1" t="s">
        <v>9</v>
      </c>
      <c r="I58" s="1">
        <v>2.5000000000000001E-2</v>
      </c>
      <c r="J58" s="1"/>
      <c r="K58" s="1">
        <v>0.55200000000000005</v>
      </c>
    </row>
    <row r="59" spans="2:11" x14ac:dyDescent="0.25">
      <c r="B59" s="1" t="s">
        <v>57</v>
      </c>
      <c r="C59" s="1">
        <v>4.3179999999999996</v>
      </c>
      <c r="G59" s="1" t="s">
        <v>108</v>
      </c>
      <c r="H59" s="1" t="s">
        <v>10</v>
      </c>
      <c r="I59" s="1">
        <v>0.02</v>
      </c>
      <c r="J59" s="1"/>
      <c r="K59" s="1">
        <v>0.49</v>
      </c>
    </row>
    <row r="60" spans="2:11" x14ac:dyDescent="0.25">
      <c r="B60" s="1" t="s">
        <v>58</v>
      </c>
      <c r="C60" s="1">
        <v>0.19700000000000001</v>
      </c>
      <c r="G60" s="1" t="s">
        <v>109</v>
      </c>
      <c r="H60" s="1" t="s">
        <v>11</v>
      </c>
      <c r="I60" s="1">
        <v>8.0000000000000002E-3</v>
      </c>
      <c r="J60" s="1"/>
      <c r="K60" s="1">
        <v>0.27800000000000002</v>
      </c>
    </row>
    <row r="61" spans="2:11" x14ac:dyDescent="0.25">
      <c r="B61" s="1" t="s">
        <v>59</v>
      </c>
      <c r="C61" s="1">
        <v>0.80700000000000005</v>
      </c>
      <c r="G61" s="1" t="s">
        <v>110</v>
      </c>
      <c r="H61" s="1" t="s">
        <v>12</v>
      </c>
      <c r="I61" s="1">
        <v>5.5E-2</v>
      </c>
      <c r="J61" s="1"/>
      <c r="K61" s="1">
        <v>0.876</v>
      </c>
    </row>
    <row r="62" spans="2:11" x14ac:dyDescent="0.25">
      <c r="B62" s="1" t="s">
        <v>60</v>
      </c>
      <c r="C62" s="1">
        <v>0.83399999999999996</v>
      </c>
      <c r="G62" s="1" t="s">
        <v>111</v>
      </c>
      <c r="H62" s="1" t="s">
        <v>13</v>
      </c>
      <c r="I62" s="1">
        <v>5.1999999999999998E-2</v>
      </c>
      <c r="J62" s="1"/>
      <c r="K62" s="1">
        <v>0.84899999999999998</v>
      </c>
    </row>
    <row r="63" spans="2:11" x14ac:dyDescent="0.25">
      <c r="B63" s="1" t="s">
        <v>61</v>
      </c>
      <c r="C63" s="1">
        <v>0.60899999999999999</v>
      </c>
      <c r="G63" s="1" t="s">
        <v>112</v>
      </c>
      <c r="H63" s="1" t="s">
        <v>14</v>
      </c>
      <c r="I63" s="1">
        <v>0.104</v>
      </c>
      <c r="J63" s="1"/>
      <c r="K63" s="1">
        <v>1.272</v>
      </c>
    </row>
    <row r="64" spans="2:11" x14ac:dyDescent="0.25">
      <c r="B64" s="1" t="s">
        <v>62</v>
      </c>
      <c r="C64" s="1">
        <v>0.68</v>
      </c>
      <c r="G64" s="1" t="s">
        <v>113</v>
      </c>
      <c r="H64" s="1" t="s">
        <v>15</v>
      </c>
      <c r="I64" s="1">
        <v>3.6999999999999998E-2</v>
      </c>
      <c r="J64" s="1"/>
      <c r="K64" s="1">
        <v>0.69599999999999995</v>
      </c>
    </row>
    <row r="65" spans="2:20" x14ac:dyDescent="0.25">
      <c r="B65" s="1" t="s">
        <v>63</v>
      </c>
      <c r="C65" s="1">
        <v>0.78</v>
      </c>
      <c r="G65" s="1" t="s">
        <v>114</v>
      </c>
      <c r="H65" s="1" t="s">
        <v>16</v>
      </c>
      <c r="I65" s="1">
        <v>0.123</v>
      </c>
      <c r="J65" s="1"/>
      <c r="K65" s="1">
        <v>1.4</v>
      </c>
    </row>
    <row r="66" spans="2:20" x14ac:dyDescent="0.25">
      <c r="B66" s="1" t="s">
        <v>64</v>
      </c>
      <c r="C66" s="1">
        <v>0.49</v>
      </c>
      <c r="G66" s="1" t="s">
        <v>115</v>
      </c>
      <c r="H66" s="1" t="s">
        <v>17</v>
      </c>
      <c r="I66" s="1">
        <v>3.2000000000000001E-2</v>
      </c>
      <c r="J66" s="1"/>
      <c r="K66" s="1">
        <v>0.63700000000000001</v>
      </c>
    </row>
    <row r="67" spans="2:20" x14ac:dyDescent="0.25">
      <c r="B67" s="1" t="s">
        <v>65</v>
      </c>
      <c r="C67" s="1">
        <v>1.629</v>
      </c>
      <c r="G67" s="1" t="s">
        <v>116</v>
      </c>
      <c r="H67" s="1" t="s">
        <v>18</v>
      </c>
      <c r="I67" s="1">
        <v>8.5999999999999993E-2</v>
      </c>
      <c r="J67" s="1"/>
      <c r="K67" s="1">
        <v>1.1339999999999999</v>
      </c>
    </row>
    <row r="68" spans="2:20" x14ac:dyDescent="0.25">
      <c r="B68" s="1" t="s">
        <v>66</v>
      </c>
      <c r="C68" s="1">
        <v>0.7</v>
      </c>
      <c r="G68" s="1" t="s">
        <v>117</v>
      </c>
      <c r="H68" s="1" t="s">
        <v>19</v>
      </c>
      <c r="I68" s="1">
        <v>5.6000000000000001E-2</v>
      </c>
      <c r="J68" s="1"/>
      <c r="K68" s="1">
        <v>0.88600000000000001</v>
      </c>
    </row>
    <row r="69" spans="2:20" x14ac:dyDescent="0.25">
      <c r="B69" s="1" t="s">
        <v>67</v>
      </c>
      <c r="C69" s="1">
        <v>0.58399999999999996</v>
      </c>
      <c r="G69" s="1" t="s">
        <v>118</v>
      </c>
      <c r="H69" s="1" t="s">
        <v>20</v>
      </c>
      <c r="I69" s="1">
        <v>6.7000000000000004E-2</v>
      </c>
      <c r="J69" s="1"/>
      <c r="K69" s="1">
        <v>0.98299999999999998</v>
      </c>
    </row>
    <row r="70" spans="2:20" x14ac:dyDescent="0.25">
      <c r="B70" s="1" t="s">
        <v>68</v>
      </c>
      <c r="C70" s="1">
        <v>0.73</v>
      </c>
      <c r="G70" s="1" t="s">
        <v>119</v>
      </c>
      <c r="H70" s="1" t="s">
        <v>21</v>
      </c>
      <c r="I70" s="1">
        <v>5.2999999999999999E-2</v>
      </c>
      <c r="J70" s="1"/>
      <c r="K70" s="1">
        <v>0.86</v>
      </c>
    </row>
    <row r="71" spans="2:20" x14ac:dyDescent="0.25">
      <c r="B71" s="1" t="s">
        <v>69</v>
      </c>
      <c r="C71" s="1">
        <v>0.874</v>
      </c>
      <c r="G71" s="1" t="s">
        <v>120</v>
      </c>
      <c r="H71" s="1" t="s">
        <v>22</v>
      </c>
      <c r="I71" s="1">
        <v>2.7E-2</v>
      </c>
      <c r="J71" s="1"/>
      <c r="K71" s="1">
        <v>0.57999999999999996</v>
      </c>
    </row>
    <row r="72" spans="2:20" x14ac:dyDescent="0.25">
      <c r="B72" s="1" t="s">
        <v>70</v>
      </c>
      <c r="C72" s="1">
        <v>0.97099999999999997</v>
      </c>
      <c r="G72" s="1" t="s">
        <v>121</v>
      </c>
      <c r="H72" s="1" t="s">
        <v>23</v>
      </c>
      <c r="I72" s="1">
        <v>3.9E-2</v>
      </c>
      <c r="J72" s="1"/>
      <c r="K72" s="1">
        <v>0.71899999999999997</v>
      </c>
    </row>
    <row r="73" spans="2:20" x14ac:dyDescent="0.25">
      <c r="B73" s="1" t="s">
        <v>71</v>
      </c>
      <c r="C73" s="1">
        <v>1.6930000000000001</v>
      </c>
      <c r="G73" s="1" t="s">
        <v>122</v>
      </c>
      <c r="H73" s="1" t="s">
        <v>24</v>
      </c>
      <c r="I73" s="1">
        <v>0.1</v>
      </c>
      <c r="J73" s="1"/>
      <c r="K73" s="1">
        <v>1.2390000000000001</v>
      </c>
    </row>
    <row r="74" spans="2:20" x14ac:dyDescent="0.25">
      <c r="B74" s="1" t="s">
        <v>72</v>
      </c>
      <c r="C74" s="1">
        <v>2.5550000000000002</v>
      </c>
      <c r="G74" s="1" t="s">
        <v>123</v>
      </c>
      <c r="H74" s="1" t="s">
        <v>25</v>
      </c>
      <c r="I74" s="1">
        <v>0.11600000000000001</v>
      </c>
      <c r="J74" s="1"/>
      <c r="K74" s="1">
        <v>1.351</v>
      </c>
    </row>
    <row r="75" spans="2:20" x14ac:dyDescent="0.25">
      <c r="B75" s="1" t="s">
        <v>73</v>
      </c>
      <c r="C75" s="1">
        <v>0.86</v>
      </c>
      <c r="G75" s="1" t="s">
        <v>124</v>
      </c>
      <c r="H75" s="1" t="s">
        <v>26</v>
      </c>
      <c r="I75" s="1">
        <v>0.109</v>
      </c>
      <c r="J75" s="1"/>
      <c r="K75" s="1">
        <v>1.3049999999999999</v>
      </c>
    </row>
    <row r="76" spans="2:20" x14ac:dyDescent="0.25">
      <c r="B76" s="1" t="s">
        <v>74</v>
      </c>
      <c r="C76" s="1">
        <v>0.69499999999999995</v>
      </c>
      <c r="G76" s="1" t="s">
        <v>125</v>
      </c>
      <c r="H76" s="1" t="s">
        <v>27</v>
      </c>
      <c r="I76" s="1">
        <v>4.1000000000000002E-2</v>
      </c>
      <c r="J76" s="1"/>
      <c r="K76" s="1">
        <v>0.745</v>
      </c>
    </row>
    <row r="77" spans="2:20" ht="15" customHeight="1" x14ac:dyDescent="0.25">
      <c r="B77" s="1" t="s">
        <v>75</v>
      </c>
      <c r="C77" s="1">
        <v>0.83599999999999997</v>
      </c>
      <c r="G77" s="1" t="s">
        <v>126</v>
      </c>
      <c r="H77" s="1" t="s">
        <v>28</v>
      </c>
      <c r="I77" s="1">
        <v>0.04</v>
      </c>
      <c r="J77" s="1"/>
      <c r="K77" s="1">
        <v>0.73</v>
      </c>
      <c r="N77" s="1" t="s">
        <v>97</v>
      </c>
      <c r="O77" s="1" t="s">
        <v>184</v>
      </c>
      <c r="P77" s="1" t="s">
        <v>0</v>
      </c>
      <c r="Q77" s="1" t="s">
        <v>98</v>
      </c>
      <c r="R77" s="1" t="s">
        <v>185</v>
      </c>
      <c r="S77" s="1" t="s">
        <v>186</v>
      </c>
      <c r="T77" s="1" t="s">
        <v>187</v>
      </c>
    </row>
    <row r="78" spans="2:20" x14ac:dyDescent="0.25">
      <c r="B78" s="1" t="s">
        <v>76</v>
      </c>
      <c r="C78" s="1">
        <v>1.3049999999999999</v>
      </c>
      <c r="G78" s="1" t="s">
        <v>127</v>
      </c>
      <c r="H78" s="1" t="s">
        <v>29</v>
      </c>
      <c r="I78" s="1">
        <v>3.9E-2</v>
      </c>
      <c r="J78" s="1"/>
      <c r="K78" s="1">
        <v>0.72199999999999998</v>
      </c>
      <c r="N78" s="46" t="s">
        <v>188</v>
      </c>
      <c r="O78" s="46">
        <v>0.2</v>
      </c>
      <c r="P78" s="1" t="s">
        <v>189</v>
      </c>
      <c r="Q78" s="1">
        <v>4.0000000000000001E-3</v>
      </c>
      <c r="R78" s="46">
        <v>4.0000000000000001E-3</v>
      </c>
      <c r="S78" s="46">
        <v>0</v>
      </c>
      <c r="T78" s="46">
        <v>3.8</v>
      </c>
    </row>
    <row r="79" spans="2:20" x14ac:dyDescent="0.25">
      <c r="B79" s="1" t="s">
        <v>77</v>
      </c>
      <c r="C79" s="1">
        <v>0.60799999999999998</v>
      </c>
      <c r="G79" s="1" t="s">
        <v>128</v>
      </c>
      <c r="H79" s="1" t="s">
        <v>30</v>
      </c>
      <c r="I79" s="1">
        <v>1.7000000000000001E-2</v>
      </c>
      <c r="J79" s="1"/>
      <c r="K79" s="1">
        <v>0.441</v>
      </c>
      <c r="N79" s="46"/>
      <c r="O79" s="46"/>
      <c r="P79" s="1" t="s">
        <v>190</v>
      </c>
      <c r="Q79" s="1">
        <v>4.0000000000000001E-3</v>
      </c>
      <c r="R79" s="46"/>
      <c r="S79" s="46"/>
      <c r="T79" s="46"/>
    </row>
    <row r="80" spans="2:20" x14ac:dyDescent="0.25">
      <c r="B80" s="1" t="s">
        <v>78</v>
      </c>
      <c r="C80" s="1">
        <v>1.296</v>
      </c>
      <c r="G80" s="1" t="s">
        <v>129</v>
      </c>
      <c r="H80" s="1" t="s">
        <v>31</v>
      </c>
      <c r="I80" s="1">
        <v>0.126</v>
      </c>
      <c r="J80" s="1"/>
      <c r="K80" s="1">
        <v>1.417</v>
      </c>
      <c r="N80" s="46" t="s">
        <v>191</v>
      </c>
      <c r="O80" s="46">
        <v>0.5</v>
      </c>
      <c r="P80" s="1" t="s">
        <v>192</v>
      </c>
      <c r="Q80" s="1">
        <v>1.7999999999999999E-2</v>
      </c>
      <c r="R80" s="46">
        <v>2.3E-2</v>
      </c>
      <c r="S80" s="46">
        <v>8.0000000000000002E-3</v>
      </c>
      <c r="T80" s="46">
        <v>33.5</v>
      </c>
    </row>
    <row r="81" spans="2:20" x14ac:dyDescent="0.25">
      <c r="B81" s="1" t="s">
        <v>79</v>
      </c>
      <c r="C81" s="1">
        <v>2.4359999999999999</v>
      </c>
      <c r="G81" s="1" t="s">
        <v>130</v>
      </c>
      <c r="H81" s="1" t="s">
        <v>32</v>
      </c>
      <c r="I81" s="1">
        <v>2.8000000000000001E-2</v>
      </c>
      <c r="J81" s="1"/>
      <c r="K81" s="1">
        <v>0.59499999999999997</v>
      </c>
      <c r="N81" s="46"/>
      <c r="O81" s="46"/>
      <c r="P81" s="1" t="s">
        <v>193</v>
      </c>
      <c r="Q81" s="1">
        <v>2.9000000000000001E-2</v>
      </c>
      <c r="R81" s="46"/>
      <c r="S81" s="46"/>
      <c r="T81" s="46"/>
    </row>
    <row r="82" spans="2:20" x14ac:dyDescent="0.25">
      <c r="B82" s="1" t="s">
        <v>80</v>
      </c>
      <c r="C82" s="1">
        <v>1.169</v>
      </c>
      <c r="G82" s="1" t="s">
        <v>131</v>
      </c>
      <c r="H82" s="1" t="s">
        <v>33</v>
      </c>
      <c r="I82" s="1">
        <v>7.0000000000000001E-3</v>
      </c>
      <c r="J82" s="1"/>
      <c r="K82" s="1">
        <v>0.26100000000000001</v>
      </c>
      <c r="N82" s="46" t="s">
        <v>194</v>
      </c>
      <c r="O82" s="46">
        <v>1.5</v>
      </c>
      <c r="P82" s="1" t="s">
        <v>195</v>
      </c>
      <c r="Q82" s="1">
        <v>0.15</v>
      </c>
      <c r="R82" s="46">
        <v>0.159</v>
      </c>
      <c r="S82" s="46">
        <v>1.2999999999999999E-2</v>
      </c>
      <c r="T82" s="46">
        <v>8.1999999999999993</v>
      </c>
    </row>
    <row r="83" spans="2:20" x14ac:dyDescent="0.25">
      <c r="B83" s="1" t="s">
        <v>81</v>
      </c>
      <c r="C83" s="1">
        <v>1.2749999999999999</v>
      </c>
      <c r="G83" s="1" t="s">
        <v>132</v>
      </c>
      <c r="H83" s="1" t="s">
        <v>34</v>
      </c>
      <c r="I83" s="1">
        <v>2.9000000000000001E-2</v>
      </c>
      <c r="J83" s="1"/>
      <c r="K83" s="1">
        <v>0.60399999999999998</v>
      </c>
      <c r="N83" s="46"/>
      <c r="O83" s="46"/>
      <c r="P83" s="1" t="s">
        <v>196</v>
      </c>
      <c r="Q83" s="1">
        <v>0.16900000000000001</v>
      </c>
      <c r="R83" s="46"/>
      <c r="S83" s="46"/>
      <c r="T83" s="46"/>
    </row>
    <row r="84" spans="2:20" x14ac:dyDescent="0.25">
      <c r="B84" s="1" t="s">
        <v>82</v>
      </c>
      <c r="C84" s="1">
        <v>0.90900000000000003</v>
      </c>
      <c r="G84" s="1" t="s">
        <v>133</v>
      </c>
      <c r="H84" s="1" t="s">
        <v>35</v>
      </c>
      <c r="I84" s="1">
        <v>3.6999999999999998E-2</v>
      </c>
      <c r="J84" s="1"/>
      <c r="K84" s="1">
        <v>0.69799999999999995</v>
      </c>
      <c r="N84" s="46" t="s">
        <v>197</v>
      </c>
      <c r="O84" s="46">
        <v>3</v>
      </c>
      <c r="P84" s="1" t="s">
        <v>198</v>
      </c>
      <c r="Q84" s="1">
        <v>0.47799999999999998</v>
      </c>
      <c r="R84" s="46">
        <v>0.48099999999999998</v>
      </c>
      <c r="S84" s="46">
        <v>4.0000000000000001E-3</v>
      </c>
      <c r="T84" s="46">
        <v>0.9</v>
      </c>
    </row>
    <row r="85" spans="2:20" x14ac:dyDescent="0.25">
      <c r="B85" s="1" t="s">
        <v>83</v>
      </c>
      <c r="C85" s="1">
        <v>1.0469999999999999</v>
      </c>
      <c r="G85" s="1" t="s">
        <v>134</v>
      </c>
      <c r="H85" s="1" t="s">
        <v>36</v>
      </c>
      <c r="I85" s="1">
        <v>3.2000000000000001E-2</v>
      </c>
      <c r="J85" s="1"/>
      <c r="K85" s="1">
        <v>0.64500000000000002</v>
      </c>
      <c r="N85" s="46"/>
      <c r="O85" s="46"/>
      <c r="P85" s="1" t="s">
        <v>199</v>
      </c>
      <c r="Q85" s="1">
        <v>0.48399999999999999</v>
      </c>
      <c r="R85" s="46"/>
      <c r="S85" s="46"/>
      <c r="T85" s="46"/>
    </row>
    <row r="86" spans="2:20" x14ac:dyDescent="0.25">
      <c r="B86" s="1" t="s">
        <v>84</v>
      </c>
      <c r="C86" s="1">
        <v>1.5960000000000001</v>
      </c>
      <c r="G86" s="1" t="s">
        <v>135</v>
      </c>
      <c r="H86" s="1" t="s">
        <v>37</v>
      </c>
      <c r="I86" s="1">
        <v>3.1E-2</v>
      </c>
      <c r="J86" s="1"/>
      <c r="K86" s="1">
        <v>0.63400000000000001</v>
      </c>
      <c r="N86" s="46" t="s">
        <v>200</v>
      </c>
      <c r="O86" s="46">
        <v>6.5</v>
      </c>
      <c r="P86" s="1" t="s">
        <v>201</v>
      </c>
      <c r="Q86" s="1">
        <v>1.5109999999999999</v>
      </c>
      <c r="R86" s="46">
        <v>1.5289999999999999</v>
      </c>
      <c r="S86" s="46">
        <v>2.5999999999999999E-2</v>
      </c>
      <c r="T86" s="46">
        <v>1.7</v>
      </c>
    </row>
    <row r="87" spans="2:20" x14ac:dyDescent="0.25">
      <c r="B87" s="1" t="s">
        <v>85</v>
      </c>
      <c r="C87" s="1">
        <v>1.2250000000000001</v>
      </c>
      <c r="G87" s="1" t="s">
        <v>136</v>
      </c>
      <c r="H87" s="1" t="s">
        <v>38</v>
      </c>
      <c r="I87" s="1">
        <v>5.8000000000000003E-2</v>
      </c>
      <c r="J87" s="1"/>
      <c r="K87" s="1">
        <v>0.90500000000000003</v>
      </c>
      <c r="N87" s="46"/>
      <c r="O87" s="46"/>
      <c r="P87" s="1" t="s">
        <v>202</v>
      </c>
      <c r="Q87" s="1">
        <v>1.548</v>
      </c>
      <c r="R87" s="46"/>
      <c r="S87" s="46"/>
      <c r="T87" s="46"/>
    </row>
    <row r="88" spans="2:20" x14ac:dyDescent="0.25">
      <c r="B88" s="1"/>
      <c r="C88" s="1"/>
      <c r="G88" s="1" t="s">
        <v>137</v>
      </c>
      <c r="H88" s="1" t="s">
        <v>39</v>
      </c>
      <c r="I88" s="1">
        <v>0.105</v>
      </c>
      <c r="J88" s="1"/>
      <c r="K88" s="1">
        <v>1.278</v>
      </c>
      <c r="N88" s="1"/>
      <c r="O88" s="1"/>
      <c r="P88" s="1"/>
      <c r="Q88" s="1"/>
      <c r="R88" s="1"/>
      <c r="S88" s="1"/>
      <c r="T88" s="1"/>
    </row>
    <row r="89" spans="2:20" x14ac:dyDescent="0.25">
      <c r="G89" s="1" t="s">
        <v>138</v>
      </c>
      <c r="H89" s="1" t="s">
        <v>40</v>
      </c>
      <c r="I89" s="1">
        <v>3.4000000000000002E-2</v>
      </c>
      <c r="J89" s="1"/>
      <c r="K89" s="1">
        <v>0.66800000000000004</v>
      </c>
    </row>
    <row r="90" spans="2:20" x14ac:dyDescent="0.25">
      <c r="G90" s="1" t="s">
        <v>139</v>
      </c>
      <c r="H90" s="1" t="s">
        <v>41</v>
      </c>
      <c r="I90" s="1">
        <v>0.106</v>
      </c>
      <c r="J90" s="1"/>
      <c r="K90" s="1">
        <v>1.2849999999999999</v>
      </c>
    </row>
    <row r="91" spans="2:20" x14ac:dyDescent="0.25">
      <c r="G91" s="1" t="s">
        <v>140</v>
      </c>
      <c r="H91" s="1" t="s">
        <v>42</v>
      </c>
      <c r="I91" s="1">
        <v>9.9000000000000005E-2</v>
      </c>
      <c r="J91" s="1"/>
      <c r="K91" s="1">
        <v>1.236</v>
      </c>
    </row>
    <row r="92" spans="2:20" x14ac:dyDescent="0.25">
      <c r="G92" s="1" t="s">
        <v>141</v>
      </c>
      <c r="H92" s="1" t="s">
        <v>43</v>
      </c>
      <c r="I92" s="1">
        <v>2.5999999999999999E-2</v>
      </c>
      <c r="J92" s="1"/>
      <c r="K92" s="1">
        <v>0.56499999999999995</v>
      </c>
    </row>
    <row r="93" spans="2:20" x14ac:dyDescent="0.25">
      <c r="G93" s="1" t="s">
        <v>142</v>
      </c>
      <c r="H93" s="1" t="s">
        <v>44</v>
      </c>
      <c r="I93" s="1">
        <v>8.2000000000000003E-2</v>
      </c>
      <c r="J93" s="1"/>
      <c r="K93" s="1">
        <v>1.1100000000000001</v>
      </c>
    </row>
    <row r="94" spans="2:20" x14ac:dyDescent="0.25">
      <c r="G94" s="1" t="s">
        <v>143</v>
      </c>
      <c r="H94" s="1" t="s">
        <v>45</v>
      </c>
      <c r="I94" s="1">
        <v>1.7999999999999999E-2</v>
      </c>
      <c r="J94" s="1"/>
      <c r="K94" s="1">
        <v>0.45500000000000002</v>
      </c>
    </row>
    <row r="95" spans="2:20" x14ac:dyDescent="0.25">
      <c r="G95" s="1" t="s">
        <v>144</v>
      </c>
      <c r="H95" s="1" t="s">
        <v>46</v>
      </c>
      <c r="I95" s="1">
        <v>5.2999999999999999E-2</v>
      </c>
      <c r="J95" s="1"/>
      <c r="K95" s="1">
        <v>0.85899999999999999</v>
      </c>
    </row>
    <row r="96" spans="2:20" x14ac:dyDescent="0.25">
      <c r="G96" s="1" t="s">
        <v>145</v>
      </c>
      <c r="H96" s="1" t="s">
        <v>47</v>
      </c>
      <c r="I96" s="1">
        <v>2.1110000000000002</v>
      </c>
      <c r="J96" s="1" t="s">
        <v>99</v>
      </c>
      <c r="K96" s="1">
        <v>7.2439999999999998</v>
      </c>
    </row>
    <row r="97" spans="7:11" x14ac:dyDescent="0.25">
      <c r="G97" s="1" t="s">
        <v>146</v>
      </c>
      <c r="H97" s="1" t="s">
        <v>48</v>
      </c>
      <c r="I97" s="1">
        <v>3.6999999999999998E-2</v>
      </c>
      <c r="J97" s="1"/>
      <c r="K97" s="1">
        <v>0.69599999999999995</v>
      </c>
    </row>
    <row r="98" spans="7:11" x14ac:dyDescent="0.25">
      <c r="G98" s="1" t="s">
        <v>147</v>
      </c>
      <c r="H98" s="1" t="s">
        <v>49</v>
      </c>
      <c r="I98" s="1">
        <v>0.05</v>
      </c>
      <c r="J98" s="1"/>
      <c r="K98" s="1">
        <v>0.83</v>
      </c>
    </row>
    <row r="99" spans="7:11" x14ac:dyDescent="0.25">
      <c r="G99" s="1" t="s">
        <v>148</v>
      </c>
      <c r="H99" s="1" t="s">
        <v>50</v>
      </c>
      <c r="I99" s="1">
        <v>0.02</v>
      </c>
      <c r="J99" s="1"/>
      <c r="K99" s="1">
        <v>0.48499999999999999</v>
      </c>
    </row>
    <row r="100" spans="7:11" x14ac:dyDescent="0.25">
      <c r="G100" s="1" t="s">
        <v>149</v>
      </c>
      <c r="H100" s="1" t="s">
        <v>51</v>
      </c>
      <c r="I100" s="1">
        <v>0.222</v>
      </c>
      <c r="J100" s="1"/>
      <c r="K100" s="1">
        <v>1.968</v>
      </c>
    </row>
    <row r="101" spans="7:11" x14ac:dyDescent="0.25">
      <c r="G101" s="1" t="s">
        <v>150</v>
      </c>
      <c r="H101" s="1" t="s">
        <v>52</v>
      </c>
      <c r="I101" s="1">
        <v>8.6999999999999994E-2</v>
      </c>
      <c r="J101" s="1"/>
      <c r="K101" s="1">
        <v>1.141</v>
      </c>
    </row>
    <row r="102" spans="7:11" x14ac:dyDescent="0.25">
      <c r="G102" s="1" t="s">
        <v>151</v>
      </c>
      <c r="H102" s="1" t="s">
        <v>53</v>
      </c>
      <c r="I102" s="1">
        <v>7.6999999999999999E-2</v>
      </c>
      <c r="J102" s="1"/>
      <c r="K102" s="1">
        <v>1.0629999999999999</v>
      </c>
    </row>
    <row r="103" spans="7:11" x14ac:dyDescent="0.25">
      <c r="G103" s="1" t="s">
        <v>152</v>
      </c>
      <c r="H103" s="1" t="s">
        <v>54</v>
      </c>
      <c r="I103" s="1">
        <v>0.02</v>
      </c>
      <c r="J103" s="1"/>
      <c r="K103" s="1">
        <v>0.49099999999999999</v>
      </c>
    </row>
    <row r="104" spans="7:11" x14ac:dyDescent="0.25">
      <c r="G104" s="1" t="s">
        <v>153</v>
      </c>
      <c r="H104" s="1" t="s">
        <v>55</v>
      </c>
      <c r="I104" s="1">
        <v>6.3E-2</v>
      </c>
      <c r="J104" s="1"/>
      <c r="K104" s="1">
        <v>0.95399999999999996</v>
      </c>
    </row>
    <row r="105" spans="7:11" x14ac:dyDescent="0.25">
      <c r="G105" s="1" t="s">
        <v>154</v>
      </c>
      <c r="H105" s="1" t="s">
        <v>56</v>
      </c>
      <c r="I105" s="1">
        <v>4.4999999999999998E-2</v>
      </c>
      <c r="J105" s="1"/>
      <c r="K105" s="1">
        <v>0.77800000000000002</v>
      </c>
    </row>
    <row r="106" spans="7:11" x14ac:dyDescent="0.25">
      <c r="G106" s="1" t="s">
        <v>155</v>
      </c>
      <c r="H106" s="1" t="s">
        <v>57</v>
      </c>
      <c r="I106" s="1">
        <v>0.86299999999999999</v>
      </c>
      <c r="J106" s="1"/>
      <c r="K106" s="1">
        <v>4.3179999999999996</v>
      </c>
    </row>
    <row r="107" spans="7:11" x14ac:dyDescent="0.25">
      <c r="G107" s="1" t="s">
        <v>156</v>
      </c>
      <c r="H107" s="1" t="s">
        <v>58</v>
      </c>
      <c r="I107" s="1">
        <v>4.0000000000000001E-3</v>
      </c>
      <c r="J107" s="1"/>
      <c r="K107" s="1">
        <v>0.19700000000000001</v>
      </c>
    </row>
    <row r="108" spans="7:11" x14ac:dyDescent="0.25">
      <c r="G108" s="1" t="s">
        <v>157</v>
      </c>
      <c r="H108" s="1" t="s">
        <v>59</v>
      </c>
      <c r="I108" s="1">
        <v>4.8000000000000001E-2</v>
      </c>
      <c r="J108" s="1"/>
      <c r="K108" s="1">
        <v>0.80700000000000005</v>
      </c>
    </row>
    <row r="109" spans="7:11" x14ac:dyDescent="0.25">
      <c r="G109" s="1" t="s">
        <v>158</v>
      </c>
      <c r="H109" s="1" t="s">
        <v>60</v>
      </c>
      <c r="I109" s="1">
        <v>0.05</v>
      </c>
      <c r="J109" s="1"/>
      <c r="K109" s="1">
        <v>0.83399999999999996</v>
      </c>
    </row>
    <row r="110" spans="7:11" x14ac:dyDescent="0.25">
      <c r="G110" s="1" t="s">
        <v>159</v>
      </c>
      <c r="H110" s="1" t="s">
        <v>61</v>
      </c>
      <c r="I110" s="1">
        <v>2.9000000000000001E-2</v>
      </c>
      <c r="J110" s="1"/>
      <c r="K110" s="1">
        <v>0.60899999999999999</v>
      </c>
    </row>
    <row r="111" spans="7:11" x14ac:dyDescent="0.25">
      <c r="G111" s="1" t="s">
        <v>160</v>
      </c>
      <c r="H111" s="1" t="s">
        <v>62</v>
      </c>
      <c r="I111" s="1">
        <v>3.5000000000000003E-2</v>
      </c>
      <c r="J111" s="1"/>
      <c r="K111" s="1">
        <v>0.68</v>
      </c>
    </row>
    <row r="112" spans="7:11" x14ac:dyDescent="0.25">
      <c r="G112" s="1" t="s">
        <v>161</v>
      </c>
      <c r="H112" s="1" t="s">
        <v>63</v>
      </c>
      <c r="I112" s="1">
        <v>4.4999999999999998E-2</v>
      </c>
      <c r="J112" s="1"/>
      <c r="K112" s="1">
        <v>0.78</v>
      </c>
    </row>
    <row r="113" spans="7:11" x14ac:dyDescent="0.25">
      <c r="G113" s="1" t="s">
        <v>162</v>
      </c>
      <c r="H113" s="1" t="s">
        <v>64</v>
      </c>
      <c r="I113" s="1">
        <v>0.02</v>
      </c>
      <c r="J113" s="1"/>
      <c r="K113" s="1">
        <v>0.49</v>
      </c>
    </row>
    <row r="114" spans="7:11" x14ac:dyDescent="0.25">
      <c r="G114" s="1" t="s">
        <v>163</v>
      </c>
      <c r="H114" s="1" t="s">
        <v>65</v>
      </c>
      <c r="I114" s="1">
        <v>0.16</v>
      </c>
      <c r="J114" s="1"/>
      <c r="K114" s="1">
        <v>1.629</v>
      </c>
    </row>
    <row r="115" spans="7:11" x14ac:dyDescent="0.25">
      <c r="G115" s="1" t="s">
        <v>164</v>
      </c>
      <c r="H115" s="1" t="s">
        <v>66</v>
      </c>
      <c r="I115" s="1">
        <v>3.6999999999999998E-2</v>
      </c>
      <c r="J115" s="1"/>
      <c r="K115" s="1">
        <v>0.7</v>
      </c>
    </row>
    <row r="116" spans="7:11" x14ac:dyDescent="0.25">
      <c r="G116" s="1" t="s">
        <v>165</v>
      </c>
      <c r="H116" s="1" t="s">
        <v>67</v>
      </c>
      <c r="I116" s="1">
        <v>2.7E-2</v>
      </c>
      <c r="J116" s="1"/>
      <c r="K116" s="1">
        <v>0.58399999999999996</v>
      </c>
    </row>
    <row r="117" spans="7:11" x14ac:dyDescent="0.25">
      <c r="G117" s="1" t="s">
        <v>166</v>
      </c>
      <c r="H117" s="1" t="s">
        <v>68</v>
      </c>
      <c r="I117" s="1">
        <v>0.04</v>
      </c>
      <c r="J117" s="1"/>
      <c r="K117" s="1">
        <v>0.73</v>
      </c>
    </row>
    <row r="118" spans="7:11" x14ac:dyDescent="0.25">
      <c r="G118" s="1" t="s">
        <v>167</v>
      </c>
      <c r="H118" s="1" t="s">
        <v>69</v>
      </c>
      <c r="I118" s="1">
        <v>5.5E-2</v>
      </c>
      <c r="J118" s="1"/>
      <c r="K118" s="1">
        <v>0.874</v>
      </c>
    </row>
    <row r="119" spans="7:11" x14ac:dyDescent="0.25">
      <c r="G119" s="1" t="s">
        <v>168</v>
      </c>
      <c r="H119" s="1" t="s">
        <v>70</v>
      </c>
      <c r="I119" s="1">
        <v>6.5000000000000002E-2</v>
      </c>
      <c r="J119" s="1"/>
      <c r="K119" s="1">
        <v>0.97099999999999997</v>
      </c>
    </row>
    <row r="120" spans="7:11" x14ac:dyDescent="0.25">
      <c r="G120" s="1" t="s">
        <v>169</v>
      </c>
      <c r="H120" s="1" t="s">
        <v>71</v>
      </c>
      <c r="I120" s="1">
        <v>0.17100000000000001</v>
      </c>
      <c r="J120" s="1"/>
      <c r="K120" s="1">
        <v>1.6930000000000001</v>
      </c>
    </row>
    <row r="121" spans="7:11" x14ac:dyDescent="0.25">
      <c r="G121" s="1" t="s">
        <v>170</v>
      </c>
      <c r="H121" s="1" t="s">
        <v>72</v>
      </c>
      <c r="I121" s="1">
        <v>0.34899999999999998</v>
      </c>
      <c r="J121" s="1"/>
      <c r="K121" s="1">
        <v>2.5550000000000002</v>
      </c>
    </row>
    <row r="122" spans="7:11" x14ac:dyDescent="0.25">
      <c r="G122" s="1" t="s">
        <v>171</v>
      </c>
      <c r="H122" s="1" t="s">
        <v>73</v>
      </c>
      <c r="I122" s="1">
        <v>5.2999999999999999E-2</v>
      </c>
      <c r="J122" s="1"/>
      <c r="K122" s="1">
        <v>0.86</v>
      </c>
    </row>
    <row r="123" spans="7:11" x14ac:dyDescent="0.25">
      <c r="G123" s="1" t="s">
        <v>172</v>
      </c>
      <c r="H123" s="1" t="s">
        <v>74</v>
      </c>
      <c r="I123" s="1">
        <v>3.6999999999999998E-2</v>
      </c>
      <c r="J123" s="1"/>
      <c r="K123" s="1">
        <v>0.69499999999999995</v>
      </c>
    </row>
    <row r="124" spans="7:11" x14ac:dyDescent="0.25">
      <c r="G124" s="1" t="s">
        <v>173</v>
      </c>
      <c r="H124" s="1" t="s">
        <v>75</v>
      </c>
      <c r="I124" s="1">
        <v>5.0999999999999997E-2</v>
      </c>
      <c r="J124" s="1"/>
      <c r="K124" s="1">
        <v>0.83599999999999997</v>
      </c>
    </row>
    <row r="125" spans="7:11" x14ac:dyDescent="0.25">
      <c r="G125" s="1" t="s">
        <v>174</v>
      </c>
      <c r="H125" s="1" t="s">
        <v>76</v>
      </c>
      <c r="I125" s="1">
        <v>0.109</v>
      </c>
      <c r="J125" s="1"/>
      <c r="K125" s="1">
        <v>1.3049999999999999</v>
      </c>
    </row>
    <row r="126" spans="7:11" x14ac:dyDescent="0.25">
      <c r="G126" s="1" t="s">
        <v>175</v>
      </c>
      <c r="H126" s="1" t="s">
        <v>77</v>
      </c>
      <c r="I126" s="1">
        <v>2.9000000000000001E-2</v>
      </c>
      <c r="J126" s="1"/>
      <c r="K126" s="1">
        <v>0.60799999999999998</v>
      </c>
    </row>
    <row r="127" spans="7:11" x14ac:dyDescent="0.25">
      <c r="G127" s="1" t="s">
        <v>176</v>
      </c>
      <c r="H127" s="1" t="s">
        <v>78</v>
      </c>
      <c r="I127" s="1">
        <v>0.108</v>
      </c>
      <c r="J127" s="1"/>
      <c r="K127" s="1">
        <v>1.296</v>
      </c>
    </row>
    <row r="128" spans="7:11" x14ac:dyDescent="0.25">
      <c r="G128" s="1" t="s">
        <v>177</v>
      </c>
      <c r="H128" s="1" t="s">
        <v>79</v>
      </c>
      <c r="I128" s="1">
        <v>0.32100000000000001</v>
      </c>
      <c r="J128" s="1"/>
      <c r="K128" s="1">
        <v>2.4359999999999999</v>
      </c>
    </row>
    <row r="129" spans="7:11" x14ac:dyDescent="0.25">
      <c r="G129" s="1" t="s">
        <v>178</v>
      </c>
      <c r="H129" s="1" t="s">
        <v>80</v>
      </c>
      <c r="I129" s="1">
        <v>0.09</v>
      </c>
      <c r="J129" s="1"/>
      <c r="K129" s="1">
        <v>1.169</v>
      </c>
    </row>
    <row r="130" spans="7:11" x14ac:dyDescent="0.25">
      <c r="G130" s="1" t="s">
        <v>179</v>
      </c>
      <c r="H130" s="1" t="s">
        <v>81</v>
      </c>
      <c r="I130" s="1">
        <v>0.105</v>
      </c>
      <c r="J130" s="1"/>
      <c r="K130" s="1">
        <v>1.2749999999999999</v>
      </c>
    </row>
    <row r="131" spans="7:11" x14ac:dyDescent="0.25">
      <c r="G131" s="1" t="s">
        <v>180</v>
      </c>
      <c r="H131" s="1" t="s">
        <v>82</v>
      </c>
      <c r="I131" s="1">
        <v>5.8000000000000003E-2</v>
      </c>
      <c r="J131" s="1"/>
      <c r="K131" s="1">
        <v>0.90900000000000003</v>
      </c>
    </row>
    <row r="132" spans="7:11" x14ac:dyDescent="0.25">
      <c r="G132" s="1" t="s">
        <v>181</v>
      </c>
      <c r="H132" s="1" t="s">
        <v>83</v>
      </c>
      <c r="I132" s="1">
        <v>7.4999999999999997E-2</v>
      </c>
      <c r="J132" s="1"/>
      <c r="K132" s="1">
        <v>1.0469999999999999</v>
      </c>
    </row>
    <row r="133" spans="7:11" x14ac:dyDescent="0.25">
      <c r="G133" s="1" t="s">
        <v>182</v>
      </c>
      <c r="H133" s="1" t="s">
        <v>84</v>
      </c>
      <c r="I133" s="1">
        <v>0.155</v>
      </c>
      <c r="J133" s="1"/>
      <c r="K133" s="1">
        <v>1.5960000000000001</v>
      </c>
    </row>
    <row r="134" spans="7:11" x14ac:dyDescent="0.25">
      <c r="G134" s="1" t="s">
        <v>183</v>
      </c>
      <c r="H134" s="1" t="s">
        <v>85</v>
      </c>
      <c r="I134" s="1">
        <v>9.8000000000000004E-2</v>
      </c>
      <c r="J134" s="1"/>
      <c r="K134" s="1">
        <v>1.2250000000000001</v>
      </c>
    </row>
    <row r="135" spans="7:11" x14ac:dyDescent="0.25">
      <c r="G135" s="1"/>
      <c r="H135" s="1"/>
      <c r="I135" s="1"/>
      <c r="J135" s="1"/>
      <c r="K135" s="1"/>
    </row>
  </sheetData>
  <mergeCells count="25">
    <mergeCell ref="N84:N85"/>
    <mergeCell ref="O84:O85"/>
    <mergeCell ref="R84:R85"/>
    <mergeCell ref="S84:S85"/>
    <mergeCell ref="T84:T85"/>
    <mergeCell ref="N86:N87"/>
    <mergeCell ref="O86:O87"/>
    <mergeCell ref="R86:R87"/>
    <mergeCell ref="S86:S87"/>
    <mergeCell ref="T86:T87"/>
    <mergeCell ref="N80:N81"/>
    <mergeCell ref="O80:O81"/>
    <mergeCell ref="R80:R81"/>
    <mergeCell ref="S80:S81"/>
    <mergeCell ref="T80:T81"/>
    <mergeCell ref="N82:N83"/>
    <mergeCell ref="O82:O83"/>
    <mergeCell ref="R82:R83"/>
    <mergeCell ref="S82:S83"/>
    <mergeCell ref="T82:T83"/>
    <mergeCell ref="N78:N79"/>
    <mergeCell ref="O78:O79"/>
    <mergeCell ref="R78:R79"/>
    <mergeCell ref="S78:S79"/>
    <mergeCell ref="T78:T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workbookViewId="0">
      <selection activeCell="C37" sqref="C37"/>
    </sheetView>
  </sheetViews>
  <sheetFormatPr defaultRowHeight="15" x14ac:dyDescent="0.25"/>
  <cols>
    <col min="1" max="2" width="9.140625" style="4"/>
    <col min="3" max="3" width="9.140625" style="4" customWidth="1"/>
    <col min="4" max="16384" width="9.140625" style="4"/>
  </cols>
  <sheetData>
    <row r="1" spans="1:29" x14ac:dyDescent="0.25">
      <c r="A1" s="51" t="s">
        <v>90</v>
      </c>
      <c r="B1" s="47" t="s">
        <v>89</v>
      </c>
      <c r="C1" s="47"/>
      <c r="D1" s="47"/>
      <c r="E1" s="47"/>
      <c r="F1" s="47"/>
      <c r="G1" s="47"/>
      <c r="H1" s="47"/>
      <c r="I1" s="47"/>
      <c r="J1" s="48"/>
      <c r="L1" s="54" t="s">
        <v>91</v>
      </c>
      <c r="M1" s="49" t="s">
        <v>89</v>
      </c>
      <c r="N1" s="49"/>
      <c r="O1" s="49"/>
      <c r="P1" s="49"/>
      <c r="Q1" s="49"/>
      <c r="R1" s="49"/>
      <c r="S1" s="49"/>
      <c r="T1" s="49"/>
      <c r="U1" s="50"/>
      <c r="W1" s="54" t="s">
        <v>92</v>
      </c>
      <c r="X1" s="57" t="s">
        <v>89</v>
      </c>
      <c r="Y1" s="57"/>
      <c r="Z1" s="57"/>
      <c r="AA1" s="57"/>
      <c r="AB1" s="57"/>
      <c r="AC1" s="58"/>
    </row>
    <row r="2" spans="1:29" x14ac:dyDescent="0.25">
      <c r="A2" s="52"/>
      <c r="B2" s="26"/>
      <c r="C2" s="26">
        <v>0</v>
      </c>
      <c r="D2" s="27">
        <v>0.3</v>
      </c>
      <c r="E2" s="27">
        <v>1</v>
      </c>
      <c r="F2" s="27">
        <v>3</v>
      </c>
      <c r="G2" s="27">
        <v>9</v>
      </c>
      <c r="H2" s="27">
        <v>0</v>
      </c>
      <c r="I2" s="27">
        <v>0</v>
      </c>
      <c r="J2" s="28">
        <v>3</v>
      </c>
      <c r="L2" s="55"/>
      <c r="M2" s="23"/>
      <c r="N2" s="23">
        <v>0</v>
      </c>
      <c r="O2" s="24">
        <v>0.3</v>
      </c>
      <c r="P2" s="24">
        <v>1</v>
      </c>
      <c r="Q2" s="24">
        <v>3</v>
      </c>
      <c r="R2" s="24">
        <v>9</v>
      </c>
      <c r="S2" s="24">
        <v>0</v>
      </c>
      <c r="T2" s="24">
        <v>0</v>
      </c>
      <c r="U2" s="25">
        <v>3</v>
      </c>
      <c r="W2" s="55"/>
      <c r="X2" s="5"/>
      <c r="Y2" s="5">
        <v>0</v>
      </c>
      <c r="Z2" s="6">
        <v>0.3</v>
      </c>
      <c r="AA2" s="6">
        <v>1</v>
      </c>
      <c r="AB2" s="6">
        <v>3</v>
      </c>
      <c r="AC2" s="7">
        <v>9</v>
      </c>
    </row>
    <row r="3" spans="1:29" x14ac:dyDescent="0.25">
      <c r="A3" s="52"/>
      <c r="B3" s="8"/>
      <c r="C3" s="8">
        <v>1.175</v>
      </c>
      <c r="D3" s="9">
        <v>0.48</v>
      </c>
      <c r="E3" s="8">
        <v>1.272</v>
      </c>
      <c r="F3" s="8">
        <v>0.98299999999999998</v>
      </c>
      <c r="G3" s="9">
        <v>1.3049999999999999</v>
      </c>
      <c r="H3" s="8">
        <v>0.59499999999999997</v>
      </c>
      <c r="I3" s="8">
        <v>0.90500000000000003</v>
      </c>
      <c r="J3" s="11">
        <v>1.1100000000000001</v>
      </c>
      <c r="L3" s="55"/>
      <c r="M3" s="8"/>
      <c r="N3" s="8">
        <v>1.175</v>
      </c>
      <c r="O3" s="9"/>
      <c r="P3" s="8">
        <v>1.272</v>
      </c>
      <c r="Q3" s="8">
        <v>0.98299999999999998</v>
      </c>
      <c r="R3" s="9"/>
      <c r="S3" s="8">
        <v>0.59499999999999997</v>
      </c>
      <c r="T3" s="8">
        <v>0.90500000000000003</v>
      </c>
      <c r="U3" s="11">
        <v>1.1100000000000001</v>
      </c>
      <c r="W3" s="55"/>
      <c r="X3" s="8"/>
      <c r="Y3" s="8">
        <v>1.175</v>
      </c>
      <c r="Z3" s="9"/>
      <c r="AA3" s="8">
        <v>1.272</v>
      </c>
      <c r="AB3" s="8">
        <v>0.98299999999999998</v>
      </c>
      <c r="AC3" s="10"/>
    </row>
    <row r="4" spans="1:29" x14ac:dyDescent="0.25">
      <c r="A4" s="52"/>
      <c r="B4" s="8"/>
      <c r="C4" s="8">
        <v>0.379</v>
      </c>
      <c r="D4" s="8">
        <v>0.55200000000000005</v>
      </c>
      <c r="E4" s="9">
        <v>0.69599999999999995</v>
      </c>
      <c r="F4" s="8">
        <v>0.86</v>
      </c>
      <c r="G4" s="9">
        <v>0.745</v>
      </c>
      <c r="H4" s="8">
        <v>0.26100000000000001</v>
      </c>
      <c r="I4" s="8">
        <v>1.278</v>
      </c>
      <c r="J4" s="10">
        <v>0.45500000000000002</v>
      </c>
      <c r="L4" s="55"/>
      <c r="M4" s="8"/>
      <c r="N4" s="8">
        <v>0.379</v>
      </c>
      <c r="O4" s="8">
        <v>0.55200000000000005</v>
      </c>
      <c r="P4" s="9"/>
      <c r="Q4" s="8">
        <v>0.86</v>
      </c>
      <c r="R4" s="9"/>
      <c r="S4" s="8">
        <v>0.26100000000000001</v>
      </c>
      <c r="T4" s="8">
        <v>1.278</v>
      </c>
      <c r="U4" s="10"/>
      <c r="W4" s="55"/>
      <c r="X4" s="8"/>
      <c r="Y4" s="8">
        <v>0.379</v>
      </c>
      <c r="Z4" s="8">
        <v>0.55200000000000005</v>
      </c>
      <c r="AA4" s="9"/>
      <c r="AB4" s="8">
        <v>0.86</v>
      </c>
      <c r="AC4" s="10"/>
    </row>
    <row r="5" spans="1:29" x14ac:dyDescent="0.25">
      <c r="A5" s="52"/>
      <c r="B5" s="8"/>
      <c r="C5" s="9">
        <v>0.48799999999999999</v>
      </c>
      <c r="D5" s="9">
        <v>0.49</v>
      </c>
      <c r="E5" s="8">
        <v>1.4</v>
      </c>
      <c r="F5" s="9">
        <v>0.57999999999999996</v>
      </c>
      <c r="G5" s="8">
        <v>0.73</v>
      </c>
      <c r="H5" s="9">
        <v>0.60399999999999998</v>
      </c>
      <c r="I5" s="9">
        <v>0.66800000000000004</v>
      </c>
      <c r="J5" s="13"/>
      <c r="L5" s="55"/>
      <c r="M5" s="8"/>
      <c r="N5" s="9"/>
      <c r="O5" s="9"/>
      <c r="P5" s="8">
        <v>1.4</v>
      </c>
      <c r="Q5" s="9"/>
      <c r="R5" s="8">
        <v>0.73</v>
      </c>
      <c r="S5" s="9"/>
      <c r="T5" s="9"/>
      <c r="U5" s="13"/>
      <c r="W5" s="55"/>
      <c r="X5" s="8"/>
      <c r="Y5" s="8">
        <v>0.52300000000000002</v>
      </c>
      <c r="Z5" s="9"/>
      <c r="AA5" s="8">
        <v>1.4</v>
      </c>
      <c r="AB5" s="9"/>
      <c r="AC5" s="11">
        <v>0.73</v>
      </c>
    </row>
    <row r="6" spans="1:29" x14ac:dyDescent="0.25">
      <c r="A6" s="52"/>
      <c r="B6" s="8"/>
      <c r="C6" s="8">
        <v>0.52300000000000002</v>
      </c>
      <c r="D6" s="9">
        <v>0.27800000000000002</v>
      </c>
      <c r="E6" s="9">
        <v>0.63700000000000001</v>
      </c>
      <c r="F6" s="8">
        <v>0.71899999999999997</v>
      </c>
      <c r="G6" s="8">
        <v>0.72199999999999998</v>
      </c>
      <c r="H6" s="9">
        <v>0.69799999999999995</v>
      </c>
      <c r="I6" s="8">
        <v>1.2849999999999999</v>
      </c>
      <c r="J6" s="13"/>
      <c r="L6" s="55"/>
      <c r="M6" s="8"/>
      <c r="N6" s="8">
        <v>0.52300000000000002</v>
      </c>
      <c r="O6" s="9"/>
      <c r="P6" s="9"/>
      <c r="Q6" s="8">
        <v>0.71899999999999997</v>
      </c>
      <c r="R6" s="8">
        <v>0.72199999999999998</v>
      </c>
      <c r="S6" s="9"/>
      <c r="T6" s="8">
        <v>1.2849999999999999</v>
      </c>
      <c r="U6" s="13"/>
      <c r="W6" s="55"/>
      <c r="X6" s="8"/>
      <c r="Y6" s="8">
        <v>0.45800000000000002</v>
      </c>
      <c r="Z6" s="9"/>
      <c r="AA6" s="9"/>
      <c r="AB6" s="8">
        <v>0.71899999999999997</v>
      </c>
      <c r="AC6" s="11">
        <v>0.72199999999999998</v>
      </c>
    </row>
    <row r="7" spans="1:29" x14ac:dyDescent="0.25">
      <c r="A7" s="52"/>
      <c r="B7" s="8"/>
      <c r="C7" s="8">
        <v>0.45800000000000002</v>
      </c>
      <c r="D7" s="8">
        <v>0.876</v>
      </c>
      <c r="E7" s="8">
        <v>1.1339999999999999</v>
      </c>
      <c r="F7" s="8">
        <v>1.2390000000000001</v>
      </c>
      <c r="G7" s="8">
        <v>0.441</v>
      </c>
      <c r="H7" s="8">
        <v>0.64500000000000002</v>
      </c>
      <c r="I7" s="8">
        <v>1.236</v>
      </c>
      <c r="J7" s="13"/>
      <c r="L7" s="55"/>
      <c r="M7" s="8"/>
      <c r="N7" s="8">
        <v>0.45800000000000002</v>
      </c>
      <c r="O7" s="8">
        <v>0.876</v>
      </c>
      <c r="P7" s="8">
        <v>1.1339999999999999</v>
      </c>
      <c r="Q7" s="8">
        <v>1.2390000000000001</v>
      </c>
      <c r="R7" s="8">
        <v>0.441</v>
      </c>
      <c r="S7" s="8">
        <v>0.64500000000000002</v>
      </c>
      <c r="T7" s="8">
        <v>1.236</v>
      </c>
      <c r="U7" s="13"/>
      <c r="W7" s="55"/>
      <c r="X7" s="8"/>
      <c r="Y7" s="8">
        <v>1.117</v>
      </c>
      <c r="Z7" s="8">
        <v>0.876</v>
      </c>
      <c r="AA7" s="8">
        <v>1.1339999999999999</v>
      </c>
      <c r="AB7" s="8">
        <v>1.2390000000000001</v>
      </c>
      <c r="AC7" s="11">
        <v>0.441</v>
      </c>
    </row>
    <row r="8" spans="1:29" x14ac:dyDescent="0.25">
      <c r="A8" s="52"/>
      <c r="B8" s="8"/>
      <c r="C8" s="8">
        <v>1.117</v>
      </c>
      <c r="D8" s="8">
        <v>0.84899999999999998</v>
      </c>
      <c r="E8" s="8">
        <v>0.88600000000000001</v>
      </c>
      <c r="F8" s="8">
        <v>1.351</v>
      </c>
      <c r="G8" s="8">
        <v>1.417</v>
      </c>
      <c r="H8" s="9">
        <v>0.63400000000000001</v>
      </c>
      <c r="I8" s="8">
        <v>0.56499999999999995</v>
      </c>
      <c r="J8" s="13"/>
      <c r="L8" s="55"/>
      <c r="M8" s="8"/>
      <c r="N8" s="8">
        <v>1.117</v>
      </c>
      <c r="O8" s="8">
        <v>0.84899999999999998</v>
      </c>
      <c r="P8" s="8">
        <v>0.88600000000000001</v>
      </c>
      <c r="Q8" s="8">
        <v>1.351</v>
      </c>
      <c r="R8" s="8">
        <v>1.417</v>
      </c>
      <c r="S8" s="9"/>
      <c r="T8" s="8">
        <v>0.56499999999999995</v>
      </c>
      <c r="U8" s="13"/>
      <c r="W8" s="55"/>
      <c r="X8" s="8"/>
      <c r="Y8" s="8">
        <v>0.59499999999999997</v>
      </c>
      <c r="Z8" s="8">
        <v>0.84899999999999998</v>
      </c>
      <c r="AA8" s="8">
        <v>0.88600000000000001</v>
      </c>
      <c r="AB8" s="8">
        <v>1.351</v>
      </c>
      <c r="AC8" s="11">
        <v>1.417</v>
      </c>
    </row>
    <row r="9" spans="1:29" x14ac:dyDescent="0.25">
      <c r="A9" s="52"/>
      <c r="B9" s="8"/>
      <c r="C9" s="8"/>
      <c r="D9" s="8"/>
      <c r="E9" s="8"/>
      <c r="F9" s="8"/>
      <c r="G9" s="8"/>
      <c r="H9" s="9"/>
      <c r="I9" s="8"/>
      <c r="J9" s="13"/>
      <c r="L9" s="55"/>
      <c r="M9" s="8"/>
      <c r="N9" s="8"/>
      <c r="O9" s="8"/>
      <c r="P9" s="8"/>
      <c r="Q9" s="8"/>
      <c r="R9" s="8"/>
      <c r="S9" s="9"/>
      <c r="T9" s="8"/>
      <c r="U9" s="13"/>
      <c r="W9" s="55"/>
      <c r="X9" s="8"/>
      <c r="Y9" s="8">
        <v>0.26100000000000001</v>
      </c>
      <c r="Z9" s="8"/>
      <c r="AA9" s="8"/>
      <c r="AB9" s="8">
        <v>1.1100000000000001</v>
      </c>
      <c r="AC9" s="11"/>
    </row>
    <row r="10" spans="1:29" x14ac:dyDescent="0.25">
      <c r="A10" s="52"/>
      <c r="B10" s="14" t="s">
        <v>86</v>
      </c>
      <c r="C10" s="15">
        <f>AVERAGE(C3:C8)</f>
        <v>0.69000000000000006</v>
      </c>
      <c r="D10" s="15">
        <f t="shared" ref="D10:J10" si="0">AVERAGE(D3:D8)</f>
        <v>0.58750000000000002</v>
      </c>
      <c r="E10" s="15">
        <f t="shared" si="0"/>
        <v>1.0041666666666667</v>
      </c>
      <c r="F10" s="15">
        <f t="shared" si="0"/>
        <v>0.95533333333333337</v>
      </c>
      <c r="G10" s="15">
        <f t="shared" si="0"/>
        <v>0.8933333333333332</v>
      </c>
      <c r="H10" s="15">
        <f t="shared" si="0"/>
        <v>0.57283333333333331</v>
      </c>
      <c r="I10" s="15">
        <f t="shared" si="0"/>
        <v>0.98949999999999994</v>
      </c>
      <c r="J10" s="16">
        <f t="shared" si="0"/>
        <v>0.78250000000000008</v>
      </c>
      <c r="L10" s="55"/>
      <c r="M10" s="14" t="s">
        <v>86</v>
      </c>
      <c r="N10" s="15">
        <f>AVERAGE(N3:N8)</f>
        <v>0.73040000000000005</v>
      </c>
      <c r="O10" s="15">
        <f t="shared" ref="O10:U10" si="1">AVERAGE(O3:O8)</f>
        <v>0.75900000000000001</v>
      </c>
      <c r="P10" s="15">
        <f t="shared" si="1"/>
        <v>1.1729999999999998</v>
      </c>
      <c r="Q10" s="15">
        <f t="shared" si="1"/>
        <v>1.0304</v>
      </c>
      <c r="R10" s="15">
        <f t="shared" si="1"/>
        <v>0.82750000000000001</v>
      </c>
      <c r="S10" s="15">
        <f t="shared" si="1"/>
        <v>0.5003333333333333</v>
      </c>
      <c r="T10" s="15">
        <f t="shared" si="1"/>
        <v>1.0538000000000001</v>
      </c>
      <c r="U10" s="16">
        <f t="shared" si="1"/>
        <v>1.1100000000000001</v>
      </c>
      <c r="W10" s="55"/>
      <c r="X10" s="12"/>
      <c r="Y10" s="8">
        <v>0.64500000000000002</v>
      </c>
      <c r="Z10" s="12"/>
      <c r="AA10" s="12"/>
      <c r="AB10" s="12"/>
      <c r="AC10" s="13"/>
    </row>
    <row r="11" spans="1:29" x14ac:dyDescent="0.25">
      <c r="A11" s="52"/>
      <c r="B11" s="17" t="s">
        <v>87</v>
      </c>
      <c r="C11" s="18">
        <f>_xlfn.STDEV.P(C3:C8)</f>
        <v>0.32577906623968317</v>
      </c>
      <c r="D11" s="18">
        <f t="shared" ref="D11:J11" si="2">_xlfn.STDEV.P(D3:D8)</f>
        <v>0.21202495922257197</v>
      </c>
      <c r="E11" s="18">
        <f t="shared" si="2"/>
        <v>0.28548696214635705</v>
      </c>
      <c r="F11" s="18">
        <f t="shared" si="2"/>
        <v>0.27190725543014732</v>
      </c>
      <c r="G11" s="18">
        <f t="shared" si="2"/>
        <v>0.34793134699567174</v>
      </c>
      <c r="H11" s="18">
        <f t="shared" si="2"/>
        <v>0.14336365958250691</v>
      </c>
      <c r="I11" s="18">
        <f t="shared" si="2"/>
        <v>0.29496256824666234</v>
      </c>
      <c r="J11" s="19">
        <f t="shared" si="2"/>
        <v>0.3274999999999999</v>
      </c>
      <c r="L11" s="55"/>
      <c r="M11" s="17" t="s">
        <v>87</v>
      </c>
      <c r="N11" s="18">
        <f>_xlfn.STDEV.P(N3:N8)</f>
        <v>0.34287817078373478</v>
      </c>
      <c r="O11" s="18">
        <f t="shared" ref="O11:U11" si="3">_xlfn.STDEV.P(O3:O8)</f>
        <v>0.14678555787270062</v>
      </c>
      <c r="P11" s="18">
        <f t="shared" si="3"/>
        <v>0.19053870997778968</v>
      </c>
      <c r="Q11" s="18">
        <f t="shared" si="3"/>
        <v>0.23432934088585655</v>
      </c>
      <c r="R11" s="18">
        <f t="shared" si="3"/>
        <v>0.35969744230394513</v>
      </c>
      <c r="S11" s="18">
        <f t="shared" si="3"/>
        <v>0.17046081335277299</v>
      </c>
      <c r="T11" s="18">
        <f t="shared" si="3"/>
        <v>0.28212862314908749</v>
      </c>
      <c r="U11" s="19">
        <f t="shared" si="3"/>
        <v>0</v>
      </c>
      <c r="W11" s="55"/>
      <c r="X11" s="12"/>
      <c r="Y11" s="8">
        <v>0.90500000000000003</v>
      </c>
      <c r="Z11" s="12"/>
      <c r="AA11" s="12"/>
      <c r="AB11" s="12"/>
      <c r="AC11" s="13"/>
    </row>
    <row r="12" spans="1:29" ht="15.75" thickBot="1" x14ac:dyDescent="0.3">
      <c r="A12" s="53"/>
      <c r="B12" s="20" t="s">
        <v>88</v>
      </c>
      <c r="C12" s="21">
        <f>C11/C10</f>
        <v>0.47214357426041037</v>
      </c>
      <c r="D12" s="21">
        <f t="shared" ref="D12:J12" si="4">D11/D10</f>
        <v>0.36089354761288844</v>
      </c>
      <c r="E12" s="21">
        <f t="shared" si="4"/>
        <v>0.28430236894243027</v>
      </c>
      <c r="F12" s="21">
        <f t="shared" si="4"/>
        <v>0.28462029528626726</v>
      </c>
      <c r="G12" s="21">
        <f t="shared" si="4"/>
        <v>0.38947538842799079</v>
      </c>
      <c r="H12" s="21">
        <f t="shared" si="4"/>
        <v>0.2502711543482809</v>
      </c>
      <c r="I12" s="21">
        <f t="shared" si="4"/>
        <v>0.298092539915778</v>
      </c>
      <c r="J12" s="22">
        <f t="shared" si="4"/>
        <v>0.41853035143769951</v>
      </c>
      <c r="L12" s="56"/>
      <c r="M12" s="20" t="s">
        <v>88</v>
      </c>
      <c r="N12" s="21">
        <f>N11/N10</f>
        <v>0.46943889756809248</v>
      </c>
      <c r="O12" s="21">
        <f t="shared" ref="O12" si="5">O11/O10</f>
        <v>0.19339335688102849</v>
      </c>
      <c r="P12" s="21">
        <f t="shared" ref="P12" si="6">P11/P10</f>
        <v>0.16243709290519157</v>
      </c>
      <c r="Q12" s="21">
        <f t="shared" ref="Q12" si="7">Q11/Q10</f>
        <v>0.22741589759885147</v>
      </c>
      <c r="R12" s="21">
        <f t="shared" ref="R12" si="8">R11/R10</f>
        <v>0.43467968858482792</v>
      </c>
      <c r="S12" s="21">
        <f t="shared" ref="S12" si="9">S11/S10</f>
        <v>0.34069449704085208</v>
      </c>
      <c r="T12" s="21">
        <f t="shared" ref="T12" si="10">T11/T10</f>
        <v>0.26772501722251613</v>
      </c>
      <c r="U12" s="22">
        <f t="shared" ref="U12" si="11">U11/U10</f>
        <v>0</v>
      </c>
      <c r="W12" s="55"/>
      <c r="X12" s="12"/>
      <c r="Y12" s="8">
        <v>1.278</v>
      </c>
      <c r="Z12" s="12"/>
      <c r="AA12" s="12"/>
      <c r="AB12" s="12"/>
      <c r="AC12" s="13"/>
    </row>
    <row r="13" spans="1:29" x14ac:dyDescent="0.25">
      <c r="B13" s="2"/>
      <c r="C13" s="2"/>
      <c r="D13" s="2"/>
      <c r="E13" s="2"/>
      <c r="F13" s="2"/>
      <c r="G13" s="2"/>
      <c r="H13" s="3"/>
      <c r="I13" s="2"/>
      <c r="W13" s="55"/>
      <c r="X13" s="12"/>
      <c r="Y13" s="8">
        <v>1.2849999999999999</v>
      </c>
      <c r="Z13" s="12"/>
      <c r="AA13" s="12"/>
      <c r="AB13" s="12"/>
      <c r="AC13" s="13"/>
    </row>
    <row r="14" spans="1:29" x14ac:dyDescent="0.25">
      <c r="B14" s="2"/>
      <c r="C14" s="2"/>
      <c r="D14" s="2"/>
      <c r="E14" s="2"/>
      <c r="F14" s="2"/>
      <c r="G14" s="2"/>
      <c r="H14" s="3"/>
      <c r="I14" s="2"/>
      <c r="W14" s="55"/>
      <c r="X14" s="12"/>
      <c r="Y14" s="8">
        <v>1.236</v>
      </c>
      <c r="Z14" s="12"/>
      <c r="AA14" s="12"/>
      <c r="AB14" s="12"/>
      <c r="AC14" s="13"/>
    </row>
    <row r="15" spans="1:29" ht="15.75" thickBot="1" x14ac:dyDescent="0.3">
      <c r="B15" s="2"/>
      <c r="C15" s="2"/>
      <c r="D15" s="2"/>
      <c r="E15" s="2"/>
      <c r="F15" s="2"/>
      <c r="G15" s="2"/>
      <c r="H15" s="3"/>
      <c r="I15" s="2"/>
      <c r="W15" s="55"/>
      <c r="X15" s="12"/>
      <c r="Y15" s="8">
        <v>0.56499999999999995</v>
      </c>
      <c r="Z15" s="12"/>
      <c r="AA15" s="12"/>
      <c r="AB15" s="12"/>
      <c r="AC15" s="13"/>
    </row>
    <row r="16" spans="1:29" x14ac:dyDescent="0.25">
      <c r="A16" s="51"/>
      <c r="B16" s="59" t="s">
        <v>93</v>
      </c>
      <c r="C16" s="59"/>
      <c r="D16" s="59"/>
      <c r="E16" s="59"/>
      <c r="F16" s="59"/>
      <c r="G16" s="60"/>
      <c r="W16" s="55"/>
      <c r="X16" s="12"/>
      <c r="Y16" s="12"/>
      <c r="Z16" s="12"/>
      <c r="AA16" s="12"/>
      <c r="AB16" s="12"/>
      <c r="AC16" s="13"/>
    </row>
    <row r="17" spans="1:29" x14ac:dyDescent="0.25">
      <c r="A17" s="52"/>
      <c r="B17" s="30"/>
      <c r="C17" s="30">
        <v>0</v>
      </c>
      <c r="D17" s="30">
        <v>0.3</v>
      </c>
      <c r="E17" s="30">
        <v>1</v>
      </c>
      <c r="F17" s="30">
        <v>3</v>
      </c>
      <c r="G17" s="31">
        <v>9</v>
      </c>
      <c r="W17" s="55"/>
      <c r="X17" s="12"/>
      <c r="Y17" s="12"/>
      <c r="Z17" s="12"/>
      <c r="AA17" s="12"/>
      <c r="AB17" s="12"/>
      <c r="AC17" s="13"/>
    </row>
    <row r="18" spans="1:29" x14ac:dyDescent="0.25">
      <c r="A18" s="52"/>
      <c r="B18" s="12"/>
      <c r="C18" s="32">
        <v>0.85899999999999999</v>
      </c>
      <c r="D18" s="32">
        <v>1.141</v>
      </c>
      <c r="E18" s="32">
        <v>0.19700000000000001</v>
      </c>
      <c r="F18" s="32">
        <v>0.49</v>
      </c>
      <c r="G18" s="33">
        <v>0.97099999999999997</v>
      </c>
      <c r="W18" s="55"/>
      <c r="X18" s="14" t="s">
        <v>86</v>
      </c>
      <c r="Y18" s="15">
        <f>AVERAGE(Y3:Y15)</f>
        <v>0.8016923076923077</v>
      </c>
      <c r="Z18" s="15">
        <f t="shared" ref="Z18:AC18" si="12">AVERAGE(Z3:Z15)</f>
        <v>0.75900000000000001</v>
      </c>
      <c r="AA18" s="15">
        <f t="shared" si="12"/>
        <v>1.1729999999999998</v>
      </c>
      <c r="AB18" s="15">
        <f t="shared" si="12"/>
        <v>1.0436666666666667</v>
      </c>
      <c r="AC18" s="16">
        <f t="shared" si="12"/>
        <v>0.82750000000000001</v>
      </c>
    </row>
    <row r="19" spans="1:29" x14ac:dyDescent="0.25">
      <c r="A19" s="52"/>
      <c r="B19" s="12"/>
      <c r="C19" s="32">
        <v>7.2439999999999998</v>
      </c>
      <c r="D19" s="32">
        <v>1.0629999999999999</v>
      </c>
      <c r="E19" s="32">
        <v>0.80700000000000005</v>
      </c>
      <c r="F19" s="32">
        <v>1.629</v>
      </c>
      <c r="G19" s="33">
        <v>1.6930000000000001</v>
      </c>
      <c r="W19" s="55"/>
      <c r="X19" s="17" t="s">
        <v>87</v>
      </c>
      <c r="Y19" s="18">
        <f>_xlfn.STDEV.P(Y3:Y15)</f>
        <v>0.36040967813680369</v>
      </c>
      <c r="Z19" s="18">
        <f t="shared" ref="Z19:AC19" si="13">_xlfn.STDEV.P(Z3:Z15)</f>
        <v>0.14678555787270062</v>
      </c>
      <c r="AA19" s="18">
        <f t="shared" si="13"/>
        <v>0.19053870997778968</v>
      </c>
      <c r="AB19" s="18">
        <f t="shared" si="13"/>
        <v>0.21595961556632634</v>
      </c>
      <c r="AC19" s="19">
        <f t="shared" si="13"/>
        <v>0.35969744230394513</v>
      </c>
    </row>
    <row r="20" spans="1:29" ht="15.75" thickBot="1" x14ac:dyDescent="0.3">
      <c r="A20" s="52"/>
      <c r="B20" s="12"/>
      <c r="C20" s="32">
        <v>0.69599999999999995</v>
      </c>
      <c r="D20" s="32">
        <v>0.49099999999999999</v>
      </c>
      <c r="E20" s="32">
        <v>0.83399999999999996</v>
      </c>
      <c r="F20" s="32">
        <v>0.7</v>
      </c>
      <c r="G20" s="33">
        <v>2.5550000000000002</v>
      </c>
      <c r="W20" s="56"/>
      <c r="X20" s="20" t="s">
        <v>88</v>
      </c>
      <c r="Y20" s="21">
        <f>Y19/Y18</f>
        <v>0.44956110302997965</v>
      </c>
      <c r="Z20" s="21">
        <f t="shared" ref="Z20:AC20" si="14">Z19/Z18</f>
        <v>0.19339335688102849</v>
      </c>
      <c r="AA20" s="21">
        <f t="shared" si="14"/>
        <v>0.16243709290519157</v>
      </c>
      <c r="AB20" s="21">
        <f t="shared" si="14"/>
        <v>0.20692393698466272</v>
      </c>
      <c r="AC20" s="22">
        <f t="shared" si="14"/>
        <v>0.43467968858482792</v>
      </c>
    </row>
    <row r="21" spans="1:29" x14ac:dyDescent="0.25">
      <c r="A21" s="52"/>
      <c r="B21" s="12"/>
      <c r="C21" s="32">
        <v>0.83</v>
      </c>
      <c r="D21" s="32">
        <v>0.95399999999999996</v>
      </c>
      <c r="E21" s="32">
        <v>0.60899999999999999</v>
      </c>
      <c r="F21" s="32">
        <v>0.58399999999999996</v>
      </c>
      <c r="G21" s="33">
        <v>0.86</v>
      </c>
    </row>
    <row r="22" spans="1:29" x14ac:dyDescent="0.25">
      <c r="A22" s="52"/>
      <c r="B22" s="12"/>
      <c r="C22" s="32">
        <v>0.48499999999999999</v>
      </c>
      <c r="D22" s="32">
        <v>0.77800000000000002</v>
      </c>
      <c r="E22" s="32">
        <v>0.68</v>
      </c>
      <c r="F22" s="32">
        <v>0.73</v>
      </c>
      <c r="G22" s="33">
        <v>0.69499999999999995</v>
      </c>
      <c r="X22" s="4" t="s">
        <v>95</v>
      </c>
      <c r="Y22" s="4">
        <f>TTEST($Y3:$Y15,Y3:Y15,2,2)</f>
        <v>1</v>
      </c>
      <c r="Z22" s="29">
        <f>TTEST($Y3:$Y15,Z3:Z15,2,2)</f>
        <v>0.85330673037169447</v>
      </c>
      <c r="AA22" s="29">
        <f t="shared" ref="AA22:AC22" si="15">TTEST($Y3:$Y15,AA3:AA15,2,2)</f>
        <v>8.3017117128019152E-2</v>
      </c>
      <c r="AB22" s="29">
        <f t="shared" si="15"/>
        <v>0.16780968774056895</v>
      </c>
      <c r="AC22" s="29">
        <f t="shared" si="15"/>
        <v>0.90787192938343475</v>
      </c>
    </row>
    <row r="23" spans="1:29" x14ac:dyDescent="0.25">
      <c r="A23" s="52"/>
      <c r="B23" s="12"/>
      <c r="C23" s="32">
        <v>1.968</v>
      </c>
      <c r="D23" s="32">
        <v>4.3179999999999996</v>
      </c>
      <c r="E23" s="32">
        <v>0.78</v>
      </c>
      <c r="F23" s="32">
        <v>0.874</v>
      </c>
      <c r="G23" s="33">
        <v>0.83599999999999997</v>
      </c>
    </row>
    <row r="24" spans="1:29" x14ac:dyDescent="0.25">
      <c r="A24" s="52"/>
      <c r="B24" s="12"/>
      <c r="C24" s="32">
        <v>1.3049999999999999</v>
      </c>
      <c r="D24" s="34"/>
      <c r="E24" s="34"/>
      <c r="F24" s="32">
        <v>1.296</v>
      </c>
      <c r="G24" s="35"/>
    </row>
    <row r="25" spans="1:29" x14ac:dyDescent="0.25">
      <c r="A25" s="52"/>
      <c r="B25" s="12"/>
      <c r="C25" s="32">
        <v>0.60799999999999998</v>
      </c>
      <c r="D25" s="34"/>
      <c r="E25" s="34"/>
      <c r="F25" s="32">
        <v>2.4359999999999999</v>
      </c>
      <c r="G25" s="35"/>
    </row>
    <row r="26" spans="1:29" x14ac:dyDescent="0.25">
      <c r="A26" s="52"/>
      <c r="B26" s="12"/>
      <c r="C26" s="12"/>
      <c r="D26" s="12"/>
      <c r="E26" s="12"/>
      <c r="F26" s="12"/>
      <c r="G26" s="13"/>
    </row>
    <row r="27" spans="1:29" x14ac:dyDescent="0.25">
      <c r="A27" s="52"/>
      <c r="B27" s="14" t="s">
        <v>86</v>
      </c>
      <c r="C27" s="36">
        <f>AVERAGE(C18:C25)</f>
        <v>1.7493749999999999</v>
      </c>
      <c r="D27" s="36">
        <f t="shared" ref="D27:G27" si="16">AVERAGE(D18:D25)</f>
        <v>1.4574999999999998</v>
      </c>
      <c r="E27" s="36">
        <f t="shared" si="16"/>
        <v>0.65116666666666667</v>
      </c>
      <c r="F27" s="36">
        <f t="shared" si="16"/>
        <v>1.0923750000000001</v>
      </c>
      <c r="G27" s="37">
        <f t="shared" si="16"/>
        <v>1.2683333333333335</v>
      </c>
    </row>
    <row r="28" spans="1:29" x14ac:dyDescent="0.25">
      <c r="A28" s="52"/>
      <c r="B28" s="17" t="s">
        <v>87</v>
      </c>
      <c r="C28" s="38">
        <f>_xlfn.STDEV.P(C18:C25)</f>
        <v>2.1238281437948316</v>
      </c>
      <c r="D28" s="38">
        <f t="shared" ref="D28:G28" si="17">_xlfn.STDEV.P(D18:D25)</f>
        <v>1.2966377995929832</v>
      </c>
      <c r="E28" s="38">
        <f t="shared" si="17"/>
        <v>0.21725055939066198</v>
      </c>
      <c r="F28" s="38">
        <f t="shared" si="17"/>
        <v>0.62139157089149488</v>
      </c>
      <c r="G28" s="39">
        <f t="shared" si="17"/>
        <v>0.65911801337511267</v>
      </c>
    </row>
    <row r="29" spans="1:29" ht="15.75" thickBot="1" x14ac:dyDescent="0.3">
      <c r="A29" s="53"/>
      <c r="B29" s="20" t="s">
        <v>88</v>
      </c>
      <c r="C29" s="40">
        <f>C28/C27</f>
        <v>1.2140496713368099</v>
      </c>
      <c r="D29" s="40">
        <f t="shared" ref="D29:G29" si="18">D28/D27</f>
        <v>0.88963142339141221</v>
      </c>
      <c r="E29" s="40">
        <f t="shared" si="18"/>
        <v>0.33363280172612542</v>
      </c>
      <c r="F29" s="40">
        <f t="shared" si="18"/>
        <v>0.5688445551129373</v>
      </c>
      <c r="G29" s="41">
        <f t="shared" si="18"/>
        <v>0.51967254668208607</v>
      </c>
    </row>
    <row r="31" spans="1:29" x14ac:dyDescent="0.25">
      <c r="C31" s="42">
        <v>1.5960000000000001</v>
      </c>
      <c r="D31" s="42">
        <v>1.169</v>
      </c>
      <c r="E31" s="42">
        <v>1.2749999999999999</v>
      </c>
      <c r="F31" s="42">
        <v>0.90900000000000003</v>
      </c>
      <c r="G31" s="42">
        <v>1.0469999999999999</v>
      </c>
      <c r="H31" s="4" t="s">
        <v>94</v>
      </c>
    </row>
    <row r="32" spans="1:29" x14ac:dyDescent="0.25">
      <c r="F32" s="42">
        <v>1.2250000000000001</v>
      </c>
    </row>
    <row r="33" spans="2:7" x14ac:dyDescent="0.25">
      <c r="B33" s="4" t="s">
        <v>95</v>
      </c>
      <c r="C33" s="4">
        <f>TTEST($C18:$C25,C18:C25,2,2)</f>
        <v>1</v>
      </c>
      <c r="D33" s="29">
        <f t="shared" ref="D33:G33" si="19">TTEST($C18:$C25,D18:D25,2,2)</f>
        <v>0.78760470345295919</v>
      </c>
      <c r="E33" s="29">
        <f t="shared" si="19"/>
        <v>0.26546088188311528</v>
      </c>
      <c r="F33" s="29">
        <f t="shared" si="19"/>
        <v>0.44523787952008509</v>
      </c>
      <c r="G33" s="29">
        <f t="shared" si="19"/>
        <v>0.62882371818048433</v>
      </c>
    </row>
    <row r="95" spans="2:3" x14ac:dyDescent="0.25">
      <c r="B95" s="2"/>
      <c r="C95" s="2"/>
    </row>
  </sheetData>
  <mergeCells count="8">
    <mergeCell ref="B1:J1"/>
    <mergeCell ref="M1:U1"/>
    <mergeCell ref="A1:A12"/>
    <mergeCell ref="L1:L12"/>
    <mergeCell ref="X1:AC1"/>
    <mergeCell ref="W1:W20"/>
    <mergeCell ref="A16:A29"/>
    <mergeCell ref="B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topLeftCell="A4" workbookViewId="0">
      <selection activeCell="M38" sqref="M38:O42"/>
    </sheetView>
  </sheetViews>
  <sheetFormatPr defaultRowHeight="15" x14ac:dyDescent="0.25"/>
  <cols>
    <col min="1" max="2" width="9.140625" style="4"/>
    <col min="3" max="3" width="9.140625" style="4" customWidth="1"/>
    <col min="4" max="16384" width="9.140625" style="4"/>
  </cols>
  <sheetData>
    <row r="1" spans="1:29" ht="15" customHeight="1" x14ac:dyDescent="0.25">
      <c r="A1" s="51" t="s">
        <v>90</v>
      </c>
      <c r="B1" s="47" t="s">
        <v>89</v>
      </c>
      <c r="C1" s="47"/>
      <c r="D1" s="47"/>
      <c r="E1" s="47"/>
      <c r="F1" s="47"/>
      <c r="G1" s="47"/>
      <c r="H1" s="47"/>
      <c r="I1" s="47"/>
      <c r="J1" s="48"/>
      <c r="L1" s="54" t="s">
        <v>91</v>
      </c>
      <c r="M1" s="49" t="s">
        <v>89</v>
      </c>
      <c r="N1" s="49"/>
      <c r="O1" s="49"/>
      <c r="P1" s="49"/>
      <c r="Q1" s="49"/>
      <c r="R1" s="49"/>
      <c r="S1" s="49"/>
      <c r="T1" s="49"/>
      <c r="U1" s="50"/>
      <c r="W1" s="43" t="s">
        <v>92</v>
      </c>
      <c r="X1" s="57" t="s">
        <v>89</v>
      </c>
      <c r="Y1" s="57"/>
      <c r="Z1" s="57"/>
      <c r="AA1" s="57"/>
      <c r="AB1" s="57"/>
      <c r="AC1" s="58"/>
    </row>
    <row r="2" spans="1:29" x14ac:dyDescent="0.25">
      <c r="A2" s="52"/>
      <c r="B2" s="26"/>
      <c r="C2" s="26">
        <v>0</v>
      </c>
      <c r="D2" s="27">
        <v>0.3</v>
      </c>
      <c r="E2" s="27">
        <v>1</v>
      </c>
      <c r="F2" s="27">
        <v>3</v>
      </c>
      <c r="G2" s="27">
        <v>9</v>
      </c>
      <c r="H2" s="27">
        <v>0</v>
      </c>
      <c r="I2" s="27">
        <v>0</v>
      </c>
      <c r="J2" s="28">
        <v>3</v>
      </c>
      <c r="L2" s="55"/>
      <c r="M2" s="23"/>
      <c r="N2" s="23">
        <v>0</v>
      </c>
      <c r="O2" s="24">
        <v>0.3</v>
      </c>
      <c r="P2" s="24">
        <v>1</v>
      </c>
      <c r="Q2" s="24">
        <v>3</v>
      </c>
      <c r="R2" s="24">
        <v>9</v>
      </c>
      <c r="S2" s="24">
        <v>0</v>
      </c>
      <c r="T2" s="24">
        <v>0</v>
      </c>
      <c r="U2" s="25">
        <v>3</v>
      </c>
      <c r="W2" s="44"/>
      <c r="X2" s="5"/>
      <c r="Y2" s="5">
        <v>0</v>
      </c>
      <c r="Z2" s="6">
        <v>0.3</v>
      </c>
      <c r="AA2" s="6">
        <v>1</v>
      </c>
      <c r="AB2" s="6">
        <v>3</v>
      </c>
      <c r="AC2" s="7">
        <v>9</v>
      </c>
    </row>
    <row r="3" spans="1:29" x14ac:dyDescent="0.25">
      <c r="A3" s="52"/>
      <c r="B3" s="8"/>
      <c r="C3" s="8">
        <v>1.175</v>
      </c>
      <c r="D3" s="9">
        <v>0.48</v>
      </c>
      <c r="E3" s="8">
        <v>1.272</v>
      </c>
      <c r="F3" s="8">
        <v>0.98299999999999998</v>
      </c>
      <c r="G3" s="9">
        <v>1.3049999999999999</v>
      </c>
      <c r="H3" s="8">
        <v>0.59499999999999997</v>
      </c>
      <c r="I3" s="8">
        <v>0.90500000000000003</v>
      </c>
      <c r="J3" s="11">
        <v>1.1100000000000001</v>
      </c>
      <c r="L3" s="55"/>
      <c r="M3" s="8"/>
      <c r="N3" s="8">
        <v>1.175</v>
      </c>
      <c r="O3" s="9"/>
      <c r="P3" s="8">
        <v>1.272</v>
      </c>
      <c r="Q3" s="8">
        <v>0.98299999999999998</v>
      </c>
      <c r="R3" s="9"/>
      <c r="S3" s="8">
        <v>0.59499999999999997</v>
      </c>
      <c r="T3" s="8">
        <v>0.90500000000000003</v>
      </c>
      <c r="U3" s="11">
        <v>1.1100000000000001</v>
      </c>
      <c r="W3" s="44"/>
      <c r="X3" s="8"/>
      <c r="Y3" s="8">
        <v>1.175</v>
      </c>
      <c r="Z3" s="9"/>
      <c r="AA3" s="8">
        <v>1.272</v>
      </c>
      <c r="AB3" s="8">
        <v>0.98299999999999998</v>
      </c>
      <c r="AC3" s="10"/>
    </row>
    <row r="4" spans="1:29" x14ac:dyDescent="0.25">
      <c r="A4" s="52"/>
      <c r="B4" s="8"/>
      <c r="C4" s="8">
        <v>0.379</v>
      </c>
      <c r="D4" s="8">
        <v>0.55200000000000005</v>
      </c>
      <c r="E4" s="9">
        <v>0.69599999999999995</v>
      </c>
      <c r="F4" s="8">
        <v>0.86</v>
      </c>
      <c r="G4" s="9">
        <v>0.745</v>
      </c>
      <c r="H4" s="8">
        <v>0.26100000000000001</v>
      </c>
      <c r="I4" s="8">
        <v>1.278</v>
      </c>
      <c r="J4" s="10">
        <v>0.45500000000000002</v>
      </c>
      <c r="L4" s="55"/>
      <c r="M4" s="8"/>
      <c r="N4" s="8">
        <v>0.379</v>
      </c>
      <c r="O4" s="8">
        <v>0.55200000000000005</v>
      </c>
      <c r="P4" s="9"/>
      <c r="Q4" s="8">
        <v>0.86</v>
      </c>
      <c r="R4" s="9"/>
      <c r="S4" s="8">
        <v>0.26100000000000001</v>
      </c>
      <c r="T4" s="8">
        <v>1.278</v>
      </c>
      <c r="U4" s="10"/>
      <c r="W4" s="44"/>
      <c r="X4" s="8"/>
      <c r="Y4" s="8">
        <v>0.379</v>
      </c>
      <c r="Z4" s="8">
        <v>0.55200000000000005</v>
      </c>
      <c r="AA4" s="9"/>
      <c r="AB4" s="8">
        <v>0.86</v>
      </c>
      <c r="AC4" s="10"/>
    </row>
    <row r="5" spans="1:29" x14ac:dyDescent="0.25">
      <c r="A5" s="52"/>
      <c r="B5" s="8"/>
      <c r="C5" s="9">
        <v>0.48799999999999999</v>
      </c>
      <c r="D5" s="9">
        <v>0.49</v>
      </c>
      <c r="E5" s="8">
        <v>1.4</v>
      </c>
      <c r="F5" s="9">
        <v>0.57999999999999996</v>
      </c>
      <c r="G5" s="8">
        <v>0.73</v>
      </c>
      <c r="H5" s="9">
        <v>0.60399999999999998</v>
      </c>
      <c r="I5" s="9">
        <v>0.66800000000000004</v>
      </c>
      <c r="J5" s="13"/>
      <c r="L5" s="55"/>
      <c r="M5" s="8"/>
      <c r="N5" s="9"/>
      <c r="O5" s="9"/>
      <c r="P5" s="8">
        <v>1.4</v>
      </c>
      <c r="Q5" s="9"/>
      <c r="R5" s="8">
        <v>0.73</v>
      </c>
      <c r="S5" s="9"/>
      <c r="T5" s="9"/>
      <c r="U5" s="13"/>
      <c r="W5" s="44"/>
      <c r="X5" s="8"/>
      <c r="Y5" s="8">
        <v>0.52300000000000002</v>
      </c>
      <c r="Z5" s="9"/>
      <c r="AA5" s="8">
        <v>1.4</v>
      </c>
      <c r="AB5" s="9"/>
      <c r="AC5" s="11">
        <v>0.73</v>
      </c>
    </row>
    <row r="6" spans="1:29" x14ac:dyDescent="0.25">
      <c r="A6" s="52"/>
      <c r="B6" s="8"/>
      <c r="C6" s="8">
        <v>0.52300000000000002</v>
      </c>
      <c r="D6" s="9">
        <v>0.27800000000000002</v>
      </c>
      <c r="E6" s="9">
        <v>0.63700000000000001</v>
      </c>
      <c r="F6" s="8">
        <v>0.71899999999999997</v>
      </c>
      <c r="G6" s="8">
        <v>0.72199999999999998</v>
      </c>
      <c r="H6" s="9">
        <v>0.69799999999999995</v>
      </c>
      <c r="I6" s="8">
        <v>1.2849999999999999</v>
      </c>
      <c r="J6" s="13"/>
      <c r="L6" s="55"/>
      <c r="M6" s="8"/>
      <c r="N6" s="8">
        <v>0.52300000000000002</v>
      </c>
      <c r="O6" s="9"/>
      <c r="P6" s="9"/>
      <c r="Q6" s="8">
        <v>0.71899999999999997</v>
      </c>
      <c r="R6" s="8">
        <v>0.72199999999999998</v>
      </c>
      <c r="S6" s="9"/>
      <c r="T6" s="8">
        <v>1.2849999999999999</v>
      </c>
      <c r="U6" s="13"/>
      <c r="W6" s="44"/>
      <c r="X6" s="8"/>
      <c r="Y6" s="8">
        <v>0.45800000000000002</v>
      </c>
      <c r="Z6" s="9"/>
      <c r="AA6" s="9"/>
      <c r="AB6" s="8">
        <v>0.71899999999999997</v>
      </c>
      <c r="AC6" s="11">
        <v>0.72199999999999998</v>
      </c>
    </row>
    <row r="7" spans="1:29" x14ac:dyDescent="0.25">
      <c r="A7" s="52"/>
      <c r="B7" s="8"/>
      <c r="C7" s="8">
        <v>0.45800000000000002</v>
      </c>
      <c r="D7" s="8">
        <v>0.876</v>
      </c>
      <c r="E7" s="8">
        <v>1.1339999999999999</v>
      </c>
      <c r="F7" s="8">
        <v>1.2390000000000001</v>
      </c>
      <c r="G7" s="8">
        <v>0.441</v>
      </c>
      <c r="H7" s="8">
        <v>0.64500000000000002</v>
      </c>
      <c r="I7" s="8">
        <v>1.236</v>
      </c>
      <c r="J7" s="13"/>
      <c r="L7" s="55"/>
      <c r="M7" s="8"/>
      <c r="N7" s="8">
        <v>0.45800000000000002</v>
      </c>
      <c r="O7" s="8">
        <v>0.876</v>
      </c>
      <c r="P7" s="8">
        <v>1.1339999999999999</v>
      </c>
      <c r="Q7" s="8">
        <v>1.2390000000000001</v>
      </c>
      <c r="R7" s="8">
        <v>0.441</v>
      </c>
      <c r="S7" s="8">
        <v>0.64500000000000002</v>
      </c>
      <c r="T7" s="8">
        <v>1.236</v>
      </c>
      <c r="U7" s="13"/>
      <c r="W7" s="44"/>
      <c r="X7" s="8"/>
      <c r="Y7" s="8">
        <v>1.117</v>
      </c>
      <c r="Z7" s="8">
        <v>0.876</v>
      </c>
      <c r="AA7" s="8">
        <v>1.1339999999999999</v>
      </c>
      <c r="AB7" s="8">
        <v>1.2390000000000001</v>
      </c>
      <c r="AC7" s="11">
        <v>0.441</v>
      </c>
    </row>
    <row r="8" spans="1:29" x14ac:dyDescent="0.25">
      <c r="A8" s="52"/>
      <c r="B8" s="8"/>
      <c r="C8" s="8">
        <v>1.117</v>
      </c>
      <c r="D8" s="8">
        <v>0.84899999999999998</v>
      </c>
      <c r="E8" s="8">
        <v>0.88600000000000001</v>
      </c>
      <c r="F8" s="8">
        <v>1.351</v>
      </c>
      <c r="G8" s="8">
        <v>1.417</v>
      </c>
      <c r="H8" s="9">
        <v>0.63400000000000001</v>
      </c>
      <c r="I8" s="8">
        <v>0.56499999999999995</v>
      </c>
      <c r="J8" s="13"/>
      <c r="L8" s="55"/>
      <c r="M8" s="8"/>
      <c r="N8" s="8">
        <v>1.117</v>
      </c>
      <c r="O8" s="8">
        <v>0.84899999999999998</v>
      </c>
      <c r="P8" s="8">
        <v>0.88600000000000001</v>
      </c>
      <c r="Q8" s="8">
        <v>1.351</v>
      </c>
      <c r="R8" s="8">
        <v>1.417</v>
      </c>
      <c r="S8" s="9"/>
      <c r="T8" s="8">
        <v>0.56499999999999995</v>
      </c>
      <c r="U8" s="13"/>
      <c r="W8" s="44"/>
      <c r="X8" s="8"/>
      <c r="Y8" s="8"/>
      <c r="Z8" s="8">
        <v>0.84899999999999998</v>
      </c>
      <c r="AA8" s="8">
        <v>0.88600000000000001</v>
      </c>
      <c r="AB8" s="8">
        <v>1.351</v>
      </c>
      <c r="AC8" s="11">
        <v>1.417</v>
      </c>
    </row>
    <row r="9" spans="1:29" x14ac:dyDescent="0.25">
      <c r="A9" s="52"/>
      <c r="B9" s="8"/>
      <c r="C9" s="8"/>
      <c r="D9" s="8"/>
      <c r="E9" s="8"/>
      <c r="F9" s="8"/>
      <c r="G9" s="8"/>
      <c r="H9" s="9"/>
      <c r="I9" s="8"/>
      <c r="J9" s="13"/>
      <c r="L9" s="55"/>
      <c r="M9" s="8"/>
      <c r="N9" s="8"/>
      <c r="O9" s="8"/>
      <c r="P9" s="8"/>
      <c r="Q9" s="8"/>
      <c r="R9" s="8"/>
      <c r="S9" s="9"/>
      <c r="T9" s="8"/>
      <c r="U9" s="13"/>
      <c r="W9" s="44"/>
      <c r="X9" s="8"/>
      <c r="Y9" s="8"/>
      <c r="Z9" s="8"/>
      <c r="AA9" s="8"/>
      <c r="AB9" s="8"/>
      <c r="AC9" s="11"/>
    </row>
    <row r="10" spans="1:29" x14ac:dyDescent="0.25">
      <c r="A10" s="52"/>
      <c r="B10" s="14" t="s">
        <v>86</v>
      </c>
      <c r="C10" s="15">
        <f>AVERAGE(C3:C8)</f>
        <v>0.69000000000000006</v>
      </c>
      <c r="D10" s="15">
        <f t="shared" ref="D10:J10" si="0">AVERAGE(D3:D8)</f>
        <v>0.58750000000000002</v>
      </c>
      <c r="E10" s="15">
        <f t="shared" si="0"/>
        <v>1.0041666666666667</v>
      </c>
      <c r="F10" s="15">
        <f t="shared" si="0"/>
        <v>0.95533333333333337</v>
      </c>
      <c r="G10" s="15">
        <f t="shared" si="0"/>
        <v>0.8933333333333332</v>
      </c>
      <c r="H10" s="15">
        <f t="shared" si="0"/>
        <v>0.57283333333333331</v>
      </c>
      <c r="I10" s="15">
        <f t="shared" si="0"/>
        <v>0.98949999999999994</v>
      </c>
      <c r="J10" s="16">
        <f t="shared" si="0"/>
        <v>0.78250000000000008</v>
      </c>
      <c r="L10" s="55"/>
      <c r="M10" s="14" t="s">
        <v>86</v>
      </c>
      <c r="N10" s="15">
        <f>AVERAGE(N3:N8)</f>
        <v>0.73040000000000005</v>
      </c>
      <c r="O10" s="15">
        <f t="shared" ref="O10:U10" si="1">AVERAGE(O3:O8)</f>
        <v>0.75900000000000001</v>
      </c>
      <c r="P10" s="15">
        <f t="shared" si="1"/>
        <v>1.1729999999999998</v>
      </c>
      <c r="Q10" s="15">
        <f t="shared" si="1"/>
        <v>1.0304</v>
      </c>
      <c r="R10" s="15">
        <f t="shared" si="1"/>
        <v>0.82750000000000001</v>
      </c>
      <c r="S10" s="15">
        <f t="shared" si="1"/>
        <v>0.5003333333333333</v>
      </c>
      <c r="T10" s="15">
        <f t="shared" si="1"/>
        <v>1.0538000000000001</v>
      </c>
      <c r="U10" s="16">
        <f t="shared" si="1"/>
        <v>1.1100000000000001</v>
      </c>
      <c r="W10" s="44"/>
      <c r="X10" s="12"/>
      <c r="Y10" s="12"/>
      <c r="Z10" s="12"/>
      <c r="AA10" s="12"/>
      <c r="AB10" s="12"/>
      <c r="AC10" s="13"/>
    </row>
    <row r="11" spans="1:29" x14ac:dyDescent="0.25">
      <c r="A11" s="52"/>
      <c r="B11" s="17" t="s">
        <v>87</v>
      </c>
      <c r="C11" s="18">
        <f>_xlfn.STDEV.P(C3:C8)</f>
        <v>0.32577906623968317</v>
      </c>
      <c r="D11" s="18">
        <f t="shared" ref="D11:J11" si="2">_xlfn.STDEV.P(D3:D8)</f>
        <v>0.21202495922257197</v>
      </c>
      <c r="E11" s="18">
        <f t="shared" si="2"/>
        <v>0.28548696214635705</v>
      </c>
      <c r="F11" s="18">
        <f t="shared" si="2"/>
        <v>0.27190725543014732</v>
      </c>
      <c r="G11" s="18">
        <f t="shared" si="2"/>
        <v>0.34793134699567174</v>
      </c>
      <c r="H11" s="18">
        <f t="shared" si="2"/>
        <v>0.14336365958250691</v>
      </c>
      <c r="I11" s="18">
        <f t="shared" si="2"/>
        <v>0.29496256824666234</v>
      </c>
      <c r="J11" s="19">
        <f t="shared" si="2"/>
        <v>0.3274999999999999</v>
      </c>
      <c r="L11" s="55"/>
      <c r="M11" s="17" t="s">
        <v>87</v>
      </c>
      <c r="N11" s="18">
        <f>_xlfn.STDEV.P(N3:N8)</f>
        <v>0.34287817078373478</v>
      </c>
      <c r="O11" s="18">
        <f t="shared" ref="O11:U11" si="3">_xlfn.STDEV.P(O3:O8)</f>
        <v>0.14678555787270062</v>
      </c>
      <c r="P11" s="18">
        <f t="shared" si="3"/>
        <v>0.19053870997778968</v>
      </c>
      <c r="Q11" s="18">
        <f t="shared" si="3"/>
        <v>0.23432934088585655</v>
      </c>
      <c r="R11" s="18">
        <f t="shared" si="3"/>
        <v>0.35969744230394513</v>
      </c>
      <c r="S11" s="18">
        <f t="shared" si="3"/>
        <v>0.17046081335277299</v>
      </c>
      <c r="T11" s="18">
        <f t="shared" si="3"/>
        <v>0.28212862314908749</v>
      </c>
      <c r="U11" s="19">
        <f t="shared" si="3"/>
        <v>0</v>
      </c>
      <c r="W11" s="44"/>
      <c r="X11" s="14" t="s">
        <v>86</v>
      </c>
      <c r="Y11" s="15">
        <f>AVERAGE(Y3:Y8)</f>
        <v>0.73040000000000005</v>
      </c>
      <c r="Z11" s="15">
        <f t="shared" ref="Z11:AC11" si="4">AVERAGE(Z3:Z8)</f>
        <v>0.75900000000000001</v>
      </c>
      <c r="AA11" s="15">
        <f t="shared" si="4"/>
        <v>1.1729999999999998</v>
      </c>
      <c r="AB11" s="15">
        <f t="shared" si="4"/>
        <v>1.0304</v>
      </c>
      <c r="AC11" s="15">
        <f t="shared" si="4"/>
        <v>0.82750000000000001</v>
      </c>
    </row>
    <row r="12" spans="1:29" ht="15.75" thickBot="1" x14ac:dyDescent="0.3">
      <c r="A12" s="53"/>
      <c r="B12" s="20" t="s">
        <v>88</v>
      </c>
      <c r="C12" s="21">
        <f>C11/C10</f>
        <v>0.47214357426041037</v>
      </c>
      <c r="D12" s="21">
        <f t="shared" ref="D12:J12" si="5">D11/D10</f>
        <v>0.36089354761288844</v>
      </c>
      <c r="E12" s="21">
        <f t="shared" si="5"/>
        <v>0.28430236894243027</v>
      </c>
      <c r="F12" s="21">
        <f t="shared" si="5"/>
        <v>0.28462029528626726</v>
      </c>
      <c r="G12" s="21">
        <f t="shared" si="5"/>
        <v>0.38947538842799079</v>
      </c>
      <c r="H12" s="21">
        <f t="shared" si="5"/>
        <v>0.2502711543482809</v>
      </c>
      <c r="I12" s="21">
        <f t="shared" si="5"/>
        <v>0.298092539915778</v>
      </c>
      <c r="J12" s="22">
        <f t="shared" si="5"/>
        <v>0.41853035143769951</v>
      </c>
      <c r="L12" s="56"/>
      <c r="M12" s="20" t="s">
        <v>88</v>
      </c>
      <c r="N12" s="21">
        <f>N11/N10</f>
        <v>0.46943889756809248</v>
      </c>
      <c r="O12" s="21">
        <f t="shared" ref="O12:U12" si="6">O11/O10</f>
        <v>0.19339335688102849</v>
      </c>
      <c r="P12" s="21">
        <f t="shared" si="6"/>
        <v>0.16243709290519157</v>
      </c>
      <c r="Q12" s="21">
        <f t="shared" si="6"/>
        <v>0.22741589759885147</v>
      </c>
      <c r="R12" s="21">
        <f t="shared" si="6"/>
        <v>0.43467968858482792</v>
      </c>
      <c r="S12" s="21">
        <f t="shared" si="6"/>
        <v>0.34069449704085208</v>
      </c>
      <c r="T12" s="21">
        <f t="shared" si="6"/>
        <v>0.26772501722251613</v>
      </c>
      <c r="U12" s="22">
        <f t="shared" si="6"/>
        <v>0</v>
      </c>
      <c r="W12" s="44"/>
      <c r="X12" s="17" t="s">
        <v>87</v>
      </c>
      <c r="Y12" s="18">
        <f>_xlfn.STDEV.P(Y3:Y8)</f>
        <v>0.34287817078373478</v>
      </c>
      <c r="Z12" s="18">
        <f t="shared" ref="Z12:AC12" si="7">_xlfn.STDEV.P(Z3:Z8)</f>
        <v>0.14678555787270062</v>
      </c>
      <c r="AA12" s="18">
        <f t="shared" si="7"/>
        <v>0.19053870997778968</v>
      </c>
      <c r="AB12" s="18">
        <f t="shared" si="7"/>
        <v>0.23432934088585655</v>
      </c>
      <c r="AC12" s="18">
        <f t="shared" si="7"/>
        <v>0.35969744230394513</v>
      </c>
    </row>
    <row r="13" spans="1:29" ht="15.75" thickBot="1" x14ac:dyDescent="0.3">
      <c r="B13" s="2"/>
      <c r="C13" s="2"/>
      <c r="D13" s="2"/>
      <c r="E13" s="2"/>
      <c r="F13" s="2"/>
      <c r="G13" s="2"/>
      <c r="H13" s="3"/>
      <c r="I13" s="2"/>
      <c r="W13" s="45"/>
      <c r="X13" s="20" t="s">
        <v>88</v>
      </c>
      <c r="Y13" s="21">
        <f>Y12/Y11</f>
        <v>0.46943889756809248</v>
      </c>
      <c r="Z13" s="21">
        <f t="shared" ref="Z13:AC13" si="8">Z12/Z11</f>
        <v>0.19339335688102849</v>
      </c>
      <c r="AA13" s="21">
        <f t="shared" si="8"/>
        <v>0.16243709290519157</v>
      </c>
      <c r="AB13" s="21">
        <f t="shared" si="8"/>
        <v>0.22741589759885147</v>
      </c>
      <c r="AC13" s="22">
        <f t="shared" si="8"/>
        <v>0.43467968858482792</v>
      </c>
    </row>
    <row r="14" spans="1:29" x14ac:dyDescent="0.25">
      <c r="B14" s="2"/>
      <c r="C14" s="2"/>
      <c r="D14" s="2"/>
      <c r="E14" s="2"/>
      <c r="F14" s="2"/>
      <c r="G14" s="2"/>
      <c r="H14" s="3"/>
      <c r="I14" s="2"/>
    </row>
    <row r="15" spans="1:29" x14ac:dyDescent="0.25">
      <c r="B15" s="2"/>
      <c r="C15" s="2"/>
      <c r="D15" s="2"/>
      <c r="E15" s="2"/>
      <c r="F15" s="2"/>
      <c r="G15" s="2"/>
      <c r="H15" s="3"/>
      <c r="I15" s="2"/>
      <c r="X15" s="4" t="s">
        <v>95</v>
      </c>
      <c r="Y15" s="29">
        <f>TTEST($Y3:$Y8,Y3:Y8,2,2)</f>
        <v>1</v>
      </c>
      <c r="Z15" s="29">
        <f t="shared" ref="Z15:AC15" si="9">TTEST($Y3:$Y8,Z3:Z8,2,2)</f>
        <v>0.90934319283978227</v>
      </c>
      <c r="AA15" s="29">
        <f t="shared" si="9"/>
        <v>8.0848334547685877E-2</v>
      </c>
      <c r="AB15" s="29">
        <f t="shared" si="9"/>
        <v>0.18653489597002787</v>
      </c>
      <c r="AC15" s="29">
        <f t="shared" si="9"/>
        <v>0.72641870303049505</v>
      </c>
    </row>
    <row r="16" spans="1:29" x14ac:dyDescent="0.25">
      <c r="A16" s="12"/>
      <c r="B16" s="30" t="s">
        <v>93</v>
      </c>
      <c r="C16" s="30"/>
      <c r="D16" s="30"/>
      <c r="E16" s="30"/>
      <c r="F16" s="30"/>
      <c r="G16" s="30"/>
      <c r="H16" s="12"/>
      <c r="I16" s="12"/>
      <c r="J16" s="12"/>
      <c r="K16" s="8" t="s">
        <v>91</v>
      </c>
      <c r="L16" s="24" t="s">
        <v>89</v>
      </c>
      <c r="M16" s="24"/>
      <c r="N16" s="24"/>
      <c r="O16" s="24"/>
      <c r="P16" s="24"/>
      <c r="Q16" s="24"/>
      <c r="R16" s="24"/>
      <c r="S16" s="24"/>
      <c r="T16" s="24"/>
      <c r="U16" s="12"/>
      <c r="V16" s="12"/>
      <c r="W16" s="12"/>
    </row>
    <row r="17" spans="1:23" x14ac:dyDescent="0.25">
      <c r="A17" s="12"/>
      <c r="B17" s="30"/>
      <c r="C17" s="30">
        <v>0</v>
      </c>
      <c r="D17" s="30">
        <v>0.3</v>
      </c>
      <c r="E17" s="30">
        <v>1</v>
      </c>
      <c r="F17" s="30">
        <v>3</v>
      </c>
      <c r="G17" s="30">
        <v>9</v>
      </c>
      <c r="H17" s="12"/>
      <c r="I17" s="12"/>
      <c r="J17" s="12"/>
      <c r="K17" s="8"/>
      <c r="L17" s="23"/>
      <c r="M17" s="23">
        <v>0</v>
      </c>
      <c r="N17" s="24">
        <v>0.3</v>
      </c>
      <c r="O17" s="24">
        <v>1</v>
      </c>
      <c r="P17" s="24">
        <v>3</v>
      </c>
      <c r="Q17" s="24">
        <v>9</v>
      </c>
      <c r="R17" s="24">
        <v>0</v>
      </c>
      <c r="S17" s="24">
        <v>0</v>
      </c>
      <c r="T17" s="24">
        <v>3</v>
      </c>
      <c r="U17" s="12"/>
      <c r="V17" s="12"/>
      <c r="W17" s="12"/>
    </row>
    <row r="18" spans="1:23" x14ac:dyDescent="0.25">
      <c r="A18" s="12"/>
      <c r="B18" s="12"/>
      <c r="C18" s="32">
        <v>0.85899999999999999</v>
      </c>
      <c r="D18" s="32">
        <v>1.141</v>
      </c>
      <c r="E18" s="32">
        <v>0.19700000000000001</v>
      </c>
      <c r="F18" s="32">
        <v>0.49</v>
      </c>
      <c r="G18" s="32">
        <v>0.97099999999999997</v>
      </c>
      <c r="H18" s="12"/>
      <c r="I18" s="12"/>
      <c r="J18" s="12"/>
      <c r="K18" s="8"/>
      <c r="L18" s="8"/>
      <c r="M18" s="8">
        <v>1.175</v>
      </c>
      <c r="N18" s="9"/>
      <c r="O18" s="8">
        <v>1.272</v>
      </c>
      <c r="P18" s="8">
        <v>0.98299999999999998</v>
      </c>
      <c r="Q18" s="9"/>
      <c r="U18" s="12"/>
      <c r="V18" s="12"/>
      <c r="W18" s="12"/>
    </row>
    <row r="19" spans="1:23" x14ac:dyDescent="0.25">
      <c r="A19" s="12"/>
      <c r="B19" s="12"/>
      <c r="C19" s="32"/>
      <c r="D19" s="32">
        <v>1.0629999999999999</v>
      </c>
      <c r="E19" s="32">
        <v>0.80700000000000005</v>
      </c>
      <c r="F19" s="32">
        <v>1.629</v>
      </c>
      <c r="G19" s="32">
        <v>1.6930000000000001</v>
      </c>
      <c r="H19" s="12"/>
      <c r="I19" s="12"/>
      <c r="J19" s="12"/>
      <c r="K19" s="8"/>
      <c r="L19" s="8"/>
      <c r="M19" s="8">
        <v>0.379</v>
      </c>
      <c r="N19" s="8">
        <v>0.55200000000000005</v>
      </c>
      <c r="O19" s="9"/>
      <c r="P19" s="8">
        <v>0.86</v>
      </c>
      <c r="Q19" s="9"/>
      <c r="T19" s="9"/>
      <c r="U19" s="12"/>
      <c r="V19" s="12"/>
      <c r="W19" s="12"/>
    </row>
    <row r="20" spans="1:23" x14ac:dyDescent="0.25">
      <c r="A20" s="12"/>
      <c r="B20" s="12"/>
      <c r="C20" s="32">
        <v>0.69599999999999995</v>
      </c>
      <c r="D20" s="32">
        <v>0.49099999999999999</v>
      </c>
      <c r="E20" s="32">
        <v>0.83399999999999996</v>
      </c>
      <c r="F20" s="32">
        <v>0.7</v>
      </c>
      <c r="G20" s="32">
        <v>2.5550000000000002</v>
      </c>
      <c r="H20" s="12"/>
      <c r="I20" s="12"/>
      <c r="J20" s="12"/>
      <c r="K20" s="8"/>
      <c r="L20" s="8"/>
      <c r="M20" s="8">
        <v>0.52300000000000002</v>
      </c>
      <c r="N20" s="9"/>
      <c r="O20" s="8">
        <v>1.4</v>
      </c>
      <c r="P20" s="9"/>
      <c r="Q20" s="8">
        <v>0.73</v>
      </c>
      <c r="T20" s="12"/>
      <c r="U20" s="12"/>
      <c r="V20" s="12"/>
      <c r="W20" s="12"/>
    </row>
    <row r="21" spans="1:23" x14ac:dyDescent="0.25">
      <c r="A21" s="12"/>
      <c r="B21" s="12"/>
      <c r="C21" s="32">
        <v>0.83</v>
      </c>
      <c r="D21" s="32">
        <v>0.95399999999999996</v>
      </c>
      <c r="E21" s="32">
        <v>0.60899999999999999</v>
      </c>
      <c r="F21" s="32">
        <v>0.58399999999999996</v>
      </c>
      <c r="G21" s="32">
        <v>0.86</v>
      </c>
      <c r="H21" s="12"/>
      <c r="I21" s="12"/>
      <c r="J21" s="12"/>
      <c r="K21" s="8"/>
      <c r="L21" s="8"/>
      <c r="M21" s="8">
        <v>0.45800000000000002</v>
      </c>
      <c r="N21" s="9"/>
      <c r="O21" s="9"/>
      <c r="P21" s="8">
        <v>0.71899999999999997</v>
      </c>
      <c r="Q21" s="8">
        <v>0.72199999999999998</v>
      </c>
      <c r="T21" s="12"/>
      <c r="U21" s="12"/>
      <c r="V21" s="12"/>
      <c r="W21" s="12"/>
    </row>
    <row r="22" spans="1:23" x14ac:dyDescent="0.25">
      <c r="A22" s="12"/>
      <c r="B22" s="12"/>
      <c r="C22" s="32">
        <v>0.48499999999999999</v>
      </c>
      <c r="D22" s="32">
        <v>0.77800000000000002</v>
      </c>
      <c r="E22" s="32">
        <v>0.68</v>
      </c>
      <c r="F22" s="32">
        <v>0.73</v>
      </c>
      <c r="G22" s="32">
        <v>0.69499999999999995</v>
      </c>
      <c r="H22" s="12"/>
      <c r="I22" s="12"/>
      <c r="J22" s="12"/>
      <c r="K22" s="8"/>
      <c r="L22" s="8"/>
      <c r="M22" s="8">
        <v>1.117</v>
      </c>
      <c r="N22" s="8">
        <v>0.876</v>
      </c>
      <c r="O22" s="8">
        <v>1.1339999999999999</v>
      </c>
      <c r="P22" s="8">
        <v>1.2390000000000001</v>
      </c>
      <c r="Q22" s="8">
        <v>0.441</v>
      </c>
      <c r="T22" s="12"/>
      <c r="U22" s="12"/>
      <c r="V22" s="12"/>
      <c r="W22" s="12"/>
    </row>
    <row r="23" spans="1:23" x14ac:dyDescent="0.25">
      <c r="A23" s="12"/>
      <c r="B23" s="12"/>
      <c r="C23" s="32">
        <v>1.968</v>
      </c>
      <c r="D23" s="32"/>
      <c r="E23" s="32">
        <v>0.78</v>
      </c>
      <c r="F23" s="32">
        <v>0.874</v>
      </c>
      <c r="G23" s="32">
        <v>0.83599999999999997</v>
      </c>
      <c r="H23" s="12"/>
      <c r="I23" s="12"/>
      <c r="J23" s="12"/>
      <c r="K23" s="8"/>
      <c r="L23" s="8"/>
      <c r="M23" s="8">
        <v>0.59499999999999997</v>
      </c>
      <c r="N23" s="8">
        <v>0.84899999999999998</v>
      </c>
      <c r="O23" s="8">
        <v>0.88600000000000001</v>
      </c>
      <c r="P23" s="8">
        <v>1.351</v>
      </c>
      <c r="Q23" s="8">
        <v>1.417</v>
      </c>
      <c r="R23" s="9"/>
      <c r="T23" s="12"/>
      <c r="U23" s="12"/>
      <c r="V23" s="12"/>
      <c r="W23" s="12"/>
    </row>
    <row r="24" spans="1:23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8"/>
      <c r="L24" s="8"/>
      <c r="M24" s="8">
        <v>0.26100000000000001</v>
      </c>
      <c r="N24" s="8"/>
      <c r="O24" s="8"/>
      <c r="P24" s="8">
        <v>1.1100000000000001</v>
      </c>
      <c r="Q24" s="8"/>
      <c r="R24" s="9"/>
      <c r="S24" s="8"/>
      <c r="T24" s="12"/>
      <c r="U24" s="12"/>
      <c r="V24" s="12"/>
      <c r="W24" s="12"/>
    </row>
    <row r="25" spans="1:23" x14ac:dyDescent="0.25">
      <c r="A25" s="12"/>
      <c r="B25" s="14"/>
      <c r="C25" s="36"/>
      <c r="D25" s="36"/>
      <c r="E25" s="36"/>
      <c r="F25" s="36"/>
      <c r="G25" s="36"/>
      <c r="H25" s="12"/>
      <c r="I25" s="12"/>
      <c r="J25" s="12"/>
      <c r="K25" s="8"/>
      <c r="L25" s="14"/>
      <c r="M25" s="8">
        <v>0.64500000000000002</v>
      </c>
      <c r="N25" s="15"/>
      <c r="O25" s="15"/>
      <c r="P25" s="15"/>
      <c r="Q25" s="15"/>
      <c r="R25" s="15"/>
      <c r="S25" s="15"/>
      <c r="T25" s="15"/>
      <c r="U25" s="12"/>
      <c r="V25" s="12"/>
      <c r="W25" s="12"/>
    </row>
    <row r="26" spans="1:23" x14ac:dyDescent="0.25">
      <c r="A26" s="12"/>
      <c r="B26" s="17"/>
      <c r="C26" s="38"/>
      <c r="D26" s="38"/>
      <c r="E26" s="38"/>
      <c r="F26" s="38"/>
      <c r="G26" s="38"/>
      <c r="H26" s="12"/>
      <c r="I26" s="12"/>
      <c r="J26" s="12"/>
      <c r="K26" s="8"/>
      <c r="L26" s="17"/>
      <c r="M26" s="8">
        <v>0.90500000000000003</v>
      </c>
      <c r="N26" s="18"/>
      <c r="O26" s="18"/>
      <c r="P26" s="18"/>
      <c r="Q26" s="18"/>
      <c r="R26" s="18"/>
      <c r="S26" s="18"/>
      <c r="T26" s="18"/>
      <c r="U26" s="12"/>
      <c r="V26" s="12"/>
      <c r="W26" s="12"/>
    </row>
    <row r="27" spans="1:23" x14ac:dyDescent="0.25">
      <c r="A27" s="12"/>
      <c r="B27" s="8"/>
      <c r="C27" s="61"/>
      <c r="D27" s="61"/>
      <c r="E27" s="61"/>
      <c r="F27" s="61"/>
      <c r="G27" s="61"/>
      <c r="H27" s="12"/>
      <c r="I27" s="12"/>
      <c r="J27" s="12"/>
      <c r="K27" s="8"/>
      <c r="L27" s="8"/>
      <c r="M27" s="8">
        <v>1.278</v>
      </c>
      <c r="N27" s="62"/>
      <c r="O27" s="62"/>
      <c r="P27" s="62"/>
      <c r="Q27" s="62"/>
      <c r="R27" s="62"/>
      <c r="S27" s="62"/>
      <c r="T27" s="62"/>
      <c r="U27" s="12"/>
      <c r="V27" s="12"/>
      <c r="W27" s="12"/>
    </row>
    <row r="28" spans="1:23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8">
        <v>1.2849999999999999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x14ac:dyDescent="0.25">
      <c r="A29" s="12"/>
      <c r="B29" s="34"/>
      <c r="C29" s="63"/>
      <c r="D29" s="63"/>
      <c r="E29" s="63"/>
      <c r="F29" s="63"/>
      <c r="G29" s="63"/>
      <c r="H29" s="34"/>
      <c r="I29" s="34"/>
      <c r="J29" s="34"/>
      <c r="K29" s="12"/>
      <c r="L29" s="12"/>
      <c r="M29" s="8">
        <v>1.236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x14ac:dyDescent="0.25">
      <c r="A30" s="12"/>
      <c r="B30" s="34"/>
      <c r="C30" s="34"/>
      <c r="D30" s="34"/>
      <c r="E30" s="34"/>
      <c r="F30" s="63"/>
      <c r="G30" s="34"/>
      <c r="H30" s="34"/>
      <c r="I30" s="34"/>
      <c r="J30" s="34"/>
      <c r="K30" s="12"/>
      <c r="L30" s="12"/>
      <c r="M30" s="8">
        <v>0.56499999999999995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x14ac:dyDescent="0.25">
      <c r="A31" s="12"/>
      <c r="B31" s="34"/>
      <c r="C31" s="34"/>
      <c r="D31" s="64"/>
      <c r="E31" s="64"/>
      <c r="F31" s="64"/>
      <c r="G31" s="64"/>
      <c r="H31" s="34"/>
      <c r="I31" s="34"/>
      <c r="J31" s="34"/>
      <c r="K31" s="12"/>
      <c r="L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x14ac:dyDescent="0.25">
      <c r="A32" s="12"/>
      <c r="B32" s="66" t="s">
        <v>86</v>
      </c>
      <c r="C32" s="70">
        <f>AVERAGE(C18:C30)</f>
        <v>0.96759999999999979</v>
      </c>
      <c r="D32" s="70">
        <f t="shared" ref="D32:G32" si="10">AVERAGE(D18:D30)</f>
        <v>0.88539999999999996</v>
      </c>
      <c r="E32" s="70">
        <f t="shared" si="10"/>
        <v>0.65116666666666667</v>
      </c>
      <c r="F32" s="70">
        <f t="shared" si="10"/>
        <v>0.83449999999999991</v>
      </c>
      <c r="G32" s="70">
        <f t="shared" si="10"/>
        <v>1.2683333333333335</v>
      </c>
      <c r="H32" s="34"/>
      <c r="I32" s="34"/>
      <c r="J32" s="34"/>
      <c r="K32" s="12"/>
      <c r="L32" s="66" t="s">
        <v>86</v>
      </c>
      <c r="M32" s="70">
        <f>AVERAGE(M18:M30)</f>
        <v>0.8016923076923077</v>
      </c>
      <c r="N32" s="70">
        <f t="shared" ref="N32:Q32" si="11">AVERAGE(N18:N30)</f>
        <v>0.75900000000000001</v>
      </c>
      <c r="O32" s="70">
        <f t="shared" si="11"/>
        <v>1.1729999999999998</v>
      </c>
      <c r="P32" s="70">
        <f t="shared" si="11"/>
        <v>1.0436666666666667</v>
      </c>
      <c r="Q32" s="70">
        <f t="shared" si="11"/>
        <v>0.82750000000000001</v>
      </c>
      <c r="R32" s="12"/>
      <c r="S32" s="12"/>
      <c r="T32" s="12"/>
      <c r="U32" s="12"/>
      <c r="V32" s="12"/>
      <c r="W32" s="12"/>
    </row>
    <row r="33" spans="1:23" x14ac:dyDescent="0.25">
      <c r="A33" s="12"/>
      <c r="B33" s="67" t="s">
        <v>203</v>
      </c>
      <c r="C33" s="71">
        <f>(_xlfn.STDEV.P(C18:C30))/SQRT(COUNT(C18:C30))</f>
        <v>0.2313609474392774</v>
      </c>
      <c r="D33" s="71">
        <f t="shared" ref="D33:G33" si="12">(_xlfn.STDEV.P(D18:D30))/SQRT(COUNT(D18:D30))</f>
        <v>0.10366584779955261</v>
      </c>
      <c r="E33" s="71">
        <f t="shared" si="12"/>
        <v>8.869216947355571E-2</v>
      </c>
      <c r="F33" s="71">
        <f t="shared" si="12"/>
        <v>0.15304606241985519</v>
      </c>
      <c r="G33" s="71">
        <f t="shared" si="12"/>
        <v>0.26908380217432737</v>
      </c>
      <c r="H33" s="34"/>
      <c r="I33" s="34"/>
      <c r="J33" s="34"/>
      <c r="K33" s="12"/>
      <c r="L33" s="67" t="s">
        <v>203</v>
      </c>
      <c r="M33" s="71">
        <f>(_xlfn.STDEV.P(M18:M30))/SQRT(COUNT(M18:M30))</f>
        <v>9.9959659591978348E-2</v>
      </c>
      <c r="N33" s="71">
        <f t="shared" ref="N33:Q33" si="13">(_xlfn.STDEV.P(N18:N30))/SQRT(COUNT(N18:N30))</f>
        <v>8.4746681350953104E-2</v>
      </c>
      <c r="O33" s="71">
        <f t="shared" si="13"/>
        <v>9.5269354988894842E-2</v>
      </c>
      <c r="P33" s="71">
        <f t="shared" si="13"/>
        <v>8.8165143864185794E-2</v>
      </c>
      <c r="Q33" s="71">
        <f t="shared" si="13"/>
        <v>0.17984872115197256</v>
      </c>
      <c r="R33" s="12"/>
      <c r="S33" s="12"/>
      <c r="T33" s="12"/>
      <c r="U33" s="12"/>
      <c r="V33" s="12"/>
      <c r="W33" s="12"/>
    </row>
    <row r="34" spans="1:23" x14ac:dyDescent="0.25">
      <c r="B34" s="65" t="s">
        <v>204</v>
      </c>
      <c r="C34" s="65">
        <f>COUNT(C18:C30)</f>
        <v>5</v>
      </c>
      <c r="D34" s="65">
        <f t="shared" ref="D34:G34" si="14">COUNT(D18:D30)</f>
        <v>5</v>
      </c>
      <c r="E34" s="65">
        <f t="shared" si="14"/>
        <v>6</v>
      </c>
      <c r="F34" s="65">
        <f t="shared" si="14"/>
        <v>6</v>
      </c>
      <c r="G34" s="65">
        <f t="shared" si="14"/>
        <v>6</v>
      </c>
      <c r="H34" s="65"/>
      <c r="I34" s="65"/>
      <c r="J34" s="65"/>
      <c r="L34" s="65" t="s">
        <v>204</v>
      </c>
      <c r="M34" s="65">
        <f>COUNT(M18:M30)</f>
        <v>13</v>
      </c>
      <c r="N34" s="65">
        <f t="shared" ref="N34:Q34" si="15">COUNT(N18:N30)</f>
        <v>3</v>
      </c>
      <c r="O34" s="65">
        <f t="shared" si="15"/>
        <v>4</v>
      </c>
      <c r="P34" s="65">
        <f t="shared" si="15"/>
        <v>6</v>
      </c>
      <c r="Q34" s="65">
        <f t="shared" si="15"/>
        <v>4</v>
      </c>
    </row>
    <row r="35" spans="1:23" x14ac:dyDescent="0.25">
      <c r="B35" s="68" t="s">
        <v>95</v>
      </c>
      <c r="C35" s="69">
        <f>TTEST($C18:$C23,C18:C23,2,2)</f>
        <v>1</v>
      </c>
      <c r="D35" s="69">
        <f t="shared" ref="D35:G35" si="16">TTEST($C18:$C23,D18:D23,2,2)</f>
        <v>0.77919116499652907</v>
      </c>
      <c r="E35" s="69">
        <f t="shared" si="16"/>
        <v>0.24945423935666283</v>
      </c>
      <c r="F35" s="69">
        <f t="shared" si="16"/>
        <v>0.66580620748676556</v>
      </c>
      <c r="G35" s="69">
        <f t="shared" si="16"/>
        <v>0.47231294507077126</v>
      </c>
      <c r="H35" s="65"/>
      <c r="I35" s="65"/>
      <c r="J35" s="65"/>
      <c r="L35" s="68" t="s">
        <v>95</v>
      </c>
      <c r="M35" s="69">
        <f>TTEST($C18:$C23,M18:M23,2,2)</f>
        <v>0.37975013948959602</v>
      </c>
      <c r="N35" s="69">
        <f t="shared" ref="N35:Q35" si="17">TTEST($C18:$C23,N18:N23,2,2)</f>
        <v>0.57626221808447731</v>
      </c>
      <c r="O35" s="69">
        <f t="shared" si="17"/>
        <v>0.52726152899143897</v>
      </c>
      <c r="P35" s="69">
        <f t="shared" si="17"/>
        <v>0.83051409916202545</v>
      </c>
      <c r="Q35" s="69">
        <f t="shared" si="17"/>
        <v>0.69713036428336628</v>
      </c>
    </row>
    <row r="36" spans="1:23" x14ac:dyDescent="0.25">
      <c r="B36" s="65"/>
      <c r="C36" s="65"/>
      <c r="D36" s="65"/>
      <c r="E36" s="65"/>
      <c r="F36" s="65"/>
      <c r="G36" s="65"/>
      <c r="H36" s="65"/>
      <c r="I36" s="65"/>
      <c r="J36" s="65"/>
    </row>
    <row r="37" spans="1:23" x14ac:dyDescent="0.25">
      <c r="C37" s="66" t="s">
        <v>86</v>
      </c>
      <c r="D37" s="67" t="s">
        <v>203</v>
      </c>
      <c r="E37" s="65" t="s">
        <v>204</v>
      </c>
      <c r="F37" s="68" t="s">
        <v>95</v>
      </c>
      <c r="M37" s="66" t="s">
        <v>86</v>
      </c>
      <c r="N37" s="67" t="s">
        <v>203</v>
      </c>
      <c r="O37" s="65" t="s">
        <v>204</v>
      </c>
      <c r="P37" s="68" t="s">
        <v>95</v>
      </c>
    </row>
    <row r="38" spans="1:23" x14ac:dyDescent="0.25">
      <c r="C38" s="70">
        <v>0.96759999999999979</v>
      </c>
      <c r="D38" s="71">
        <v>0.2313609474392774</v>
      </c>
      <c r="E38" s="65">
        <v>5</v>
      </c>
      <c r="F38" s="69">
        <v>1</v>
      </c>
      <c r="M38" s="70">
        <v>0.8016923076923077</v>
      </c>
      <c r="N38" s="71">
        <v>9.9959659591978348E-2</v>
      </c>
      <c r="O38" s="65">
        <v>13</v>
      </c>
      <c r="P38" s="69">
        <v>0.37975013948959602</v>
      </c>
    </row>
    <row r="39" spans="1:23" x14ac:dyDescent="0.25">
      <c r="C39" s="70">
        <v>0.88539999999999996</v>
      </c>
      <c r="D39" s="71">
        <v>0.10366584779955261</v>
      </c>
      <c r="E39" s="65">
        <v>5</v>
      </c>
      <c r="F39" s="69">
        <v>0.77919116499652907</v>
      </c>
      <c r="M39" s="70">
        <v>0.75900000000000001</v>
      </c>
      <c r="N39" s="71">
        <v>8.4746681350953104E-2</v>
      </c>
      <c r="O39" s="65">
        <v>3</v>
      </c>
      <c r="P39" s="69">
        <v>0.57626221808447731</v>
      </c>
    </row>
    <row r="40" spans="1:23" x14ac:dyDescent="0.25">
      <c r="C40" s="70">
        <v>0.65116666666666667</v>
      </c>
      <c r="D40" s="71">
        <v>8.869216947355571E-2</v>
      </c>
      <c r="E40" s="65">
        <v>6</v>
      </c>
      <c r="F40" s="69">
        <v>0.24945423935666283</v>
      </c>
      <c r="M40" s="70">
        <v>1.1729999999999998</v>
      </c>
      <c r="N40" s="71">
        <v>9.5269354988894842E-2</v>
      </c>
      <c r="O40" s="65">
        <v>4</v>
      </c>
      <c r="P40" s="69">
        <v>0.52726152899143897</v>
      </c>
    </row>
    <row r="41" spans="1:23" x14ac:dyDescent="0.25">
      <c r="C41" s="70">
        <v>0.83449999999999991</v>
      </c>
      <c r="D41" s="71">
        <v>0.15304606241985519</v>
      </c>
      <c r="E41" s="65">
        <v>6</v>
      </c>
      <c r="F41" s="69">
        <v>0.66580620748676556</v>
      </c>
      <c r="M41" s="70">
        <v>1.0436666666666667</v>
      </c>
      <c r="N41" s="71">
        <v>8.8165143864185794E-2</v>
      </c>
      <c r="O41" s="65">
        <v>6</v>
      </c>
      <c r="P41" s="69">
        <v>0.83051409916202545</v>
      </c>
    </row>
    <row r="42" spans="1:23" x14ac:dyDescent="0.25">
      <c r="C42" s="70">
        <v>1.2683333333333335</v>
      </c>
      <c r="D42" s="71">
        <v>0.26908380217432737</v>
      </c>
      <c r="E42" s="65">
        <v>6</v>
      </c>
      <c r="F42" s="69">
        <v>0.47231294507077126</v>
      </c>
      <c r="M42" s="70">
        <v>0.82750000000000001</v>
      </c>
      <c r="N42" s="71">
        <v>0.17984872115197256</v>
      </c>
      <c r="O42" s="65">
        <v>4</v>
      </c>
      <c r="P42" s="69">
        <v>0.69713036428336628</v>
      </c>
    </row>
    <row r="93" spans="2:3" x14ac:dyDescent="0.25">
      <c r="B93" s="2"/>
      <c r="C93" s="2"/>
    </row>
  </sheetData>
  <mergeCells count="5">
    <mergeCell ref="A1:A12"/>
    <mergeCell ref="B1:J1"/>
    <mergeCell ref="L1:L12"/>
    <mergeCell ref="M1:U1"/>
    <mergeCell ref="X1:AC1"/>
  </mergeCells>
  <conditionalFormatting sqref="C35:G35">
    <cfRule type="cellIs" dxfId="3" priority="4" operator="lessThan">
      <formula>0.051</formula>
    </cfRule>
  </conditionalFormatting>
  <conditionalFormatting sqref="M35:Q35">
    <cfRule type="cellIs" dxfId="2" priority="3" operator="lessThan">
      <formula>0.051</formula>
    </cfRule>
  </conditionalFormatting>
  <conditionalFormatting sqref="F38:F42">
    <cfRule type="cellIs" dxfId="1" priority="2" operator="lessThan">
      <formula>0.051</formula>
    </cfRule>
  </conditionalFormatting>
  <conditionalFormatting sqref="P38:P42">
    <cfRule type="cellIs" dxfId="0" priority="1" operator="lessThan">
      <formula>0.051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Copied</vt:lpstr>
      <vt:lpstr>Ordred</vt:lpstr>
      <vt:lpstr>OrdredNoOutliers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Ford</dc:creator>
  <cp:lastModifiedBy>Brian Ford</cp:lastModifiedBy>
  <dcterms:created xsi:type="dcterms:W3CDTF">2017-08-24T13:17:38Z</dcterms:created>
  <dcterms:modified xsi:type="dcterms:W3CDTF">2019-03-15T19:33:46Z</dcterms:modified>
</cp:coreProperties>
</file>