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Manuscripts\HepaticAdaptation\LORANNE EXCEL FILES\"/>
    </mc:Choice>
  </mc:AlternateContent>
  <bookViews>
    <workbookView xWindow="732" yWindow="468" windowWidth="32868" windowHeight="20532" activeTab="1"/>
  </bookViews>
  <sheets>
    <sheet name="Hepatocytes4A" sheetId="1" r:id="rId1"/>
    <sheet name="Sheet2" sheetId="4" r:id="rId2"/>
    <sheet name="LA EDITS" sheetId="3" r:id="rId3"/>
    <sheet name="4B" sheetId="2" r:id="rId4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T23" i="4" l="1"/>
  <c r="BQ23" i="4"/>
  <c r="BN23" i="4"/>
  <c r="BK23" i="4"/>
  <c r="BH23" i="4"/>
  <c r="BE23" i="4"/>
  <c r="BB23" i="4"/>
  <c r="AY23" i="4"/>
  <c r="AV23" i="4"/>
  <c r="AS23" i="4"/>
  <c r="AP23" i="4"/>
  <c r="AM23" i="4"/>
  <c r="AJ23" i="4"/>
  <c r="AG23" i="4"/>
  <c r="AD23" i="4"/>
  <c r="AA23" i="4"/>
  <c r="X23" i="4"/>
  <c r="U23" i="4"/>
  <c r="R23" i="4"/>
  <c r="F23" i="4"/>
  <c r="O23" i="4"/>
  <c r="L23" i="4"/>
  <c r="I23" i="4"/>
  <c r="AZ20" i="4"/>
  <c r="BJ18" i="4"/>
  <c r="BL22" i="4"/>
  <c r="BL21" i="4"/>
  <c r="BL20" i="4"/>
  <c r="BI22" i="4"/>
  <c r="BI21" i="4"/>
  <c r="BI20" i="4"/>
  <c r="BF22" i="4"/>
  <c r="BF21" i="4"/>
  <c r="BF20" i="4"/>
  <c r="BC22" i="4"/>
  <c r="BC21" i="4"/>
  <c r="BC20" i="4"/>
  <c r="AZ22" i="4"/>
  <c r="AZ21" i="4"/>
  <c r="AW22" i="4"/>
  <c r="AW21" i="4"/>
  <c r="AW20" i="4"/>
  <c r="AT22" i="4"/>
  <c r="AT21" i="4"/>
  <c r="AT20" i="4"/>
  <c r="AQ22" i="4"/>
  <c r="AQ21" i="4"/>
  <c r="AQ20" i="4"/>
  <c r="AN22" i="4"/>
  <c r="AN21" i="4"/>
  <c r="AN20" i="4"/>
  <c r="AK22" i="4"/>
  <c r="AK21" i="4"/>
  <c r="AK20" i="4"/>
  <c r="AH22" i="4"/>
  <c r="AH21" i="4"/>
  <c r="AH20" i="4"/>
  <c r="AE22" i="4"/>
  <c r="AE21" i="4"/>
  <c r="AE20" i="4"/>
  <c r="AB22" i="4"/>
  <c r="AB21" i="4"/>
  <c r="AB20" i="4"/>
  <c r="Y22" i="4"/>
  <c r="Y21" i="4"/>
  <c r="Y20" i="4"/>
  <c r="V22" i="4"/>
  <c r="V21" i="4"/>
  <c r="V20" i="4"/>
  <c r="S22" i="4"/>
  <c r="S21" i="4"/>
  <c r="S20" i="4"/>
  <c r="P22" i="4"/>
  <c r="P21" i="4"/>
  <c r="P20" i="4"/>
  <c r="M22" i="4"/>
  <c r="M21" i="4"/>
  <c r="M20" i="4"/>
  <c r="J22" i="4"/>
  <c r="J21" i="4"/>
  <c r="J20" i="4"/>
  <c r="H17" i="4"/>
  <c r="BD19" i="4" l="1"/>
  <c r="BD18" i="4"/>
  <c r="BD17" i="4"/>
  <c r="BJ19" i="4"/>
  <c r="BJ17" i="4"/>
  <c r="BG19" i="4"/>
  <c r="BG18" i="4"/>
  <c r="BG17" i="4"/>
  <c r="BA19" i="4"/>
  <c r="BA18" i="4"/>
  <c r="BA17" i="4"/>
  <c r="AX19" i="4"/>
  <c r="AX18" i="4"/>
  <c r="AX17" i="4"/>
  <c r="AU19" i="4"/>
  <c r="AU18" i="4"/>
  <c r="AU17" i="4"/>
  <c r="AR19" i="4"/>
  <c r="AR18" i="4"/>
  <c r="AR17" i="4"/>
  <c r="AO19" i="4"/>
  <c r="AO18" i="4"/>
  <c r="AO17" i="4"/>
  <c r="AL19" i="4"/>
  <c r="AL18" i="4"/>
  <c r="AL17" i="4"/>
  <c r="AI19" i="4"/>
  <c r="AI18" i="4"/>
  <c r="AI17" i="4"/>
  <c r="AF19" i="4"/>
  <c r="AF18" i="4"/>
  <c r="AF17" i="4"/>
  <c r="AC19" i="4"/>
  <c r="AC18" i="4"/>
  <c r="AC17" i="4"/>
  <c r="Z19" i="4"/>
  <c r="Z18" i="4"/>
  <c r="Z17" i="4"/>
  <c r="W19" i="4"/>
  <c r="W18" i="4"/>
  <c r="W17" i="4"/>
  <c r="T19" i="4"/>
  <c r="T18" i="4"/>
  <c r="T17" i="4"/>
  <c r="Q19" i="4"/>
  <c r="Q18" i="4"/>
  <c r="Q17" i="4"/>
  <c r="N19" i="4"/>
  <c r="N18" i="4"/>
  <c r="N17" i="4"/>
  <c r="K19" i="4"/>
  <c r="K18" i="4"/>
  <c r="K17" i="4"/>
  <c r="H19" i="4"/>
  <c r="H18" i="4"/>
  <c r="E19" i="4"/>
  <c r="E18" i="4"/>
  <c r="E17" i="4"/>
  <c r="BL19" i="4"/>
  <c r="BK19" i="4"/>
  <c r="BL18" i="4"/>
  <c r="BK18" i="4"/>
  <c r="BL17" i="4"/>
  <c r="BK17" i="4"/>
  <c r="BL16" i="4"/>
  <c r="BK16" i="4"/>
  <c r="BI19" i="4"/>
  <c r="BH19" i="4"/>
  <c r="BI18" i="4"/>
  <c r="BH18" i="4"/>
  <c r="BI17" i="4"/>
  <c r="BH17" i="4"/>
  <c r="BI16" i="4"/>
  <c r="BH16" i="4"/>
  <c r="BF19" i="4"/>
  <c r="BE19" i="4"/>
  <c r="BF18" i="4"/>
  <c r="BE18" i="4"/>
  <c r="BF17" i="4"/>
  <c r="BE17" i="4"/>
  <c r="BF16" i="4"/>
  <c r="BE16" i="4"/>
  <c r="BC19" i="4"/>
  <c r="BB19" i="4"/>
  <c r="BC18" i="4"/>
  <c r="BB18" i="4"/>
  <c r="BC17" i="4"/>
  <c r="BB17" i="4"/>
  <c r="BC16" i="4"/>
  <c r="BB16" i="4"/>
  <c r="AZ19" i="4"/>
  <c r="AY19" i="4"/>
  <c r="AZ18" i="4"/>
  <c r="AY18" i="4"/>
  <c r="AZ17" i="4"/>
  <c r="AY17" i="4"/>
  <c r="AZ16" i="4"/>
  <c r="AY16" i="4"/>
  <c r="AW19" i="4"/>
  <c r="AV19" i="4"/>
  <c r="AW18" i="4"/>
  <c r="AV18" i="4"/>
  <c r="AW17" i="4"/>
  <c r="AV17" i="4"/>
  <c r="AW16" i="4"/>
  <c r="AV16" i="4"/>
  <c r="AT19" i="4"/>
  <c r="AS19" i="4"/>
  <c r="AT18" i="4"/>
  <c r="AS18" i="4"/>
  <c r="AT17" i="4"/>
  <c r="AS17" i="4"/>
  <c r="AT16" i="4"/>
  <c r="AS16" i="4"/>
  <c r="AQ19" i="4"/>
  <c r="AP19" i="4"/>
  <c r="AQ18" i="4"/>
  <c r="AP18" i="4"/>
  <c r="AQ17" i="4"/>
  <c r="AP17" i="4"/>
  <c r="AQ16" i="4"/>
  <c r="AP16" i="4"/>
  <c r="AN19" i="4"/>
  <c r="AM19" i="4"/>
  <c r="AN18" i="4"/>
  <c r="AM18" i="4"/>
  <c r="AN17" i="4"/>
  <c r="AM17" i="4"/>
  <c r="AN16" i="4"/>
  <c r="AM16" i="4"/>
  <c r="AK19" i="4"/>
  <c r="AJ19" i="4"/>
  <c r="AK18" i="4"/>
  <c r="AJ18" i="4"/>
  <c r="AK17" i="4"/>
  <c r="AJ17" i="4"/>
  <c r="AK16" i="4"/>
  <c r="AJ16" i="4"/>
  <c r="AH19" i="4"/>
  <c r="AG19" i="4"/>
  <c r="AH18" i="4"/>
  <c r="AG18" i="4"/>
  <c r="AH17" i="4"/>
  <c r="AG17" i="4"/>
  <c r="AH16" i="4"/>
  <c r="AG16" i="4"/>
  <c r="AE19" i="4"/>
  <c r="AD19" i="4"/>
  <c r="AE18" i="4"/>
  <c r="AD18" i="4"/>
  <c r="AE17" i="4"/>
  <c r="AD17" i="4"/>
  <c r="AE16" i="4"/>
  <c r="AD16" i="4"/>
  <c r="AB19" i="4"/>
  <c r="AA19" i="4"/>
  <c r="AB18" i="4"/>
  <c r="AA18" i="4"/>
  <c r="AB17" i="4"/>
  <c r="AA17" i="4"/>
  <c r="AB16" i="4"/>
  <c r="AA16" i="4"/>
  <c r="Y19" i="4"/>
  <c r="X19" i="4"/>
  <c r="Y18" i="4"/>
  <c r="X18" i="4"/>
  <c r="Y17" i="4"/>
  <c r="X17" i="4"/>
  <c r="Y16" i="4"/>
  <c r="X16" i="4"/>
  <c r="V19" i="4"/>
  <c r="U19" i="4"/>
  <c r="V18" i="4"/>
  <c r="U18" i="4"/>
  <c r="V17" i="4"/>
  <c r="U17" i="4"/>
  <c r="V16" i="4"/>
  <c r="U16" i="4"/>
  <c r="S19" i="4"/>
  <c r="R19" i="4"/>
  <c r="S18" i="4"/>
  <c r="R18" i="4"/>
  <c r="S17" i="4"/>
  <c r="R17" i="4"/>
  <c r="S16" i="4"/>
  <c r="R16" i="4"/>
  <c r="P19" i="4"/>
  <c r="O19" i="4"/>
  <c r="P18" i="4"/>
  <c r="O18" i="4"/>
  <c r="P17" i="4"/>
  <c r="O17" i="4"/>
  <c r="P16" i="4"/>
  <c r="O16" i="4"/>
  <c r="M19" i="4"/>
  <c r="L19" i="4"/>
  <c r="M18" i="4"/>
  <c r="L18" i="4"/>
  <c r="M17" i="4"/>
  <c r="L17" i="4"/>
  <c r="M16" i="4"/>
  <c r="L16" i="4"/>
  <c r="I18" i="4"/>
  <c r="J19" i="4"/>
  <c r="I19" i="4"/>
  <c r="J18" i="4"/>
  <c r="J17" i="4"/>
  <c r="I17" i="4"/>
  <c r="J16" i="4"/>
  <c r="I16" i="4"/>
  <c r="G19" i="4"/>
  <c r="G18" i="4"/>
  <c r="G17" i="4"/>
  <c r="G16" i="4"/>
  <c r="F19" i="4"/>
  <c r="F18" i="4"/>
  <c r="F17" i="4"/>
  <c r="F16" i="4"/>
  <c r="W115" i="1" l="1"/>
  <c r="X115" i="1"/>
  <c r="Y115" i="1"/>
  <c r="Z115" i="1"/>
  <c r="AA115" i="1"/>
  <c r="AB115" i="1"/>
  <c r="W116" i="1"/>
  <c r="X116" i="1"/>
  <c r="Y116" i="1"/>
  <c r="Z116" i="1"/>
  <c r="AA116" i="1"/>
  <c r="AB116" i="1"/>
  <c r="W117" i="1"/>
  <c r="X117" i="1"/>
  <c r="Y117" i="1"/>
  <c r="Z117" i="1"/>
  <c r="AA117" i="1"/>
  <c r="AB117" i="1"/>
  <c r="W118" i="1"/>
  <c r="X118" i="1"/>
  <c r="Y118" i="1"/>
  <c r="Z118" i="1"/>
  <c r="AA118" i="1"/>
  <c r="AB118" i="1"/>
  <c r="W119" i="1"/>
  <c r="X119" i="1"/>
  <c r="Y119" i="1"/>
  <c r="Z119" i="1"/>
  <c r="AA119" i="1"/>
  <c r="AB119" i="1"/>
  <c r="W120" i="1"/>
  <c r="X120" i="1"/>
  <c r="Y120" i="1"/>
  <c r="Z120" i="1"/>
  <c r="AA120" i="1"/>
  <c r="AB120" i="1"/>
  <c r="W121" i="1"/>
  <c r="X121" i="1"/>
  <c r="Y121" i="1"/>
  <c r="Z121" i="1"/>
  <c r="AA121" i="1"/>
  <c r="AB121" i="1"/>
  <c r="W122" i="1"/>
  <c r="X122" i="1"/>
  <c r="Y122" i="1"/>
  <c r="Z122" i="1"/>
  <c r="AA122" i="1"/>
  <c r="AB122" i="1"/>
  <c r="W105" i="1"/>
  <c r="X105" i="1"/>
  <c r="Y105" i="1"/>
  <c r="Z105" i="1"/>
  <c r="AA105" i="1"/>
  <c r="AB105" i="1"/>
  <c r="W106" i="1"/>
  <c r="X106" i="1"/>
  <c r="Y106" i="1"/>
  <c r="Z106" i="1"/>
  <c r="AA106" i="1"/>
  <c r="AB106" i="1"/>
  <c r="W107" i="1"/>
  <c r="X107" i="1"/>
  <c r="Y107" i="1"/>
  <c r="Z107" i="1"/>
  <c r="AA107" i="1"/>
  <c r="AB107" i="1"/>
  <c r="W108" i="1"/>
  <c r="X108" i="1"/>
  <c r="Y108" i="1"/>
  <c r="Z108" i="1"/>
  <c r="AA108" i="1"/>
  <c r="AB108" i="1"/>
  <c r="W109" i="1"/>
  <c r="X109" i="1"/>
  <c r="Y109" i="1"/>
  <c r="Z109" i="1"/>
  <c r="AA109" i="1"/>
  <c r="AB109" i="1"/>
  <c r="W110" i="1"/>
  <c r="X110" i="1"/>
  <c r="Y110" i="1"/>
  <c r="Z110" i="1"/>
  <c r="AA110" i="1"/>
  <c r="AB110" i="1"/>
  <c r="W111" i="1"/>
  <c r="X111" i="1"/>
  <c r="Y111" i="1"/>
  <c r="Z111" i="1"/>
  <c r="AA111" i="1"/>
  <c r="AB111" i="1"/>
  <c r="W112" i="1"/>
  <c r="X112" i="1"/>
  <c r="Y112" i="1"/>
  <c r="Z112" i="1"/>
  <c r="AA112" i="1"/>
  <c r="AB112" i="1"/>
  <c r="W92" i="1"/>
  <c r="X92" i="1"/>
  <c r="Y92" i="1"/>
  <c r="Z92" i="1"/>
  <c r="AA92" i="1"/>
  <c r="AB92" i="1"/>
  <c r="W93" i="1"/>
  <c r="X93" i="1"/>
  <c r="Y93" i="1"/>
  <c r="Z93" i="1"/>
  <c r="AA93" i="1"/>
  <c r="AB93" i="1"/>
  <c r="W94" i="1"/>
  <c r="W95" i="1"/>
  <c r="X95" i="1"/>
  <c r="Y95" i="1"/>
  <c r="Z95" i="1"/>
  <c r="AA95" i="1"/>
  <c r="AB95" i="1"/>
  <c r="W96" i="1"/>
  <c r="X96" i="1"/>
  <c r="Y96" i="1"/>
  <c r="Z96" i="1"/>
  <c r="AA96" i="1"/>
  <c r="AB96" i="1"/>
  <c r="W97" i="1"/>
  <c r="X97" i="1"/>
  <c r="Y97" i="1"/>
  <c r="Z97" i="1"/>
  <c r="AA97" i="1"/>
  <c r="AB97" i="1"/>
  <c r="W98" i="1"/>
  <c r="X98" i="1"/>
  <c r="Y98" i="1"/>
  <c r="Z98" i="1"/>
  <c r="AA98" i="1"/>
  <c r="AB98" i="1"/>
  <c r="W99" i="1"/>
  <c r="X99" i="1"/>
  <c r="Y99" i="1"/>
  <c r="Z99" i="1"/>
  <c r="AA99" i="1"/>
  <c r="AB99" i="1"/>
  <c r="W100" i="1"/>
  <c r="X100" i="1"/>
  <c r="Y100" i="1"/>
  <c r="Z100" i="1"/>
  <c r="AA100" i="1"/>
  <c r="AB100" i="1"/>
  <c r="W101" i="1"/>
  <c r="X101" i="1"/>
  <c r="Y101" i="1"/>
  <c r="Z101" i="1"/>
  <c r="AA101" i="1"/>
  <c r="AB101" i="1"/>
  <c r="W102" i="1"/>
  <c r="X102" i="1"/>
  <c r="Y102" i="1"/>
  <c r="Z102" i="1"/>
  <c r="AA102" i="1"/>
  <c r="AB102" i="1"/>
  <c r="AB91" i="1"/>
  <c r="AA91" i="1"/>
  <c r="Z91" i="1"/>
  <c r="Y91" i="1"/>
  <c r="X91" i="1"/>
  <c r="W91" i="1"/>
  <c r="W86" i="1"/>
  <c r="W79" i="1"/>
  <c r="X79" i="1"/>
  <c r="Y79" i="1"/>
  <c r="Z79" i="1"/>
  <c r="AA79" i="1"/>
  <c r="AB79" i="1"/>
  <c r="W80" i="1"/>
  <c r="X80" i="1"/>
  <c r="Y80" i="1"/>
  <c r="Z80" i="1"/>
  <c r="AA80" i="1"/>
  <c r="AB80" i="1"/>
  <c r="W81" i="1"/>
  <c r="X81" i="1"/>
  <c r="Y81" i="1"/>
  <c r="Z81" i="1"/>
  <c r="AA81" i="1"/>
  <c r="AB81" i="1"/>
  <c r="W82" i="1"/>
  <c r="X82" i="1"/>
  <c r="Y82" i="1"/>
  <c r="Z82" i="1"/>
  <c r="AA82" i="1"/>
  <c r="AB82" i="1"/>
  <c r="W83" i="1"/>
  <c r="X83" i="1"/>
  <c r="Y83" i="1"/>
  <c r="Z83" i="1"/>
  <c r="AA83" i="1"/>
  <c r="AB83" i="1"/>
  <c r="W84" i="1"/>
  <c r="X84" i="1"/>
  <c r="Y84" i="1"/>
  <c r="Z84" i="1"/>
  <c r="AA84" i="1"/>
  <c r="AB84" i="1"/>
  <c r="W85" i="1"/>
  <c r="X85" i="1"/>
  <c r="Y85" i="1"/>
  <c r="Z85" i="1"/>
  <c r="AA85" i="1"/>
  <c r="AB85" i="1"/>
  <c r="X86" i="1"/>
  <c r="Y86" i="1"/>
  <c r="Z86" i="1"/>
  <c r="AA86" i="1"/>
  <c r="AB86" i="1"/>
  <c r="W87" i="1"/>
  <c r="X87" i="1"/>
  <c r="Y87" i="1"/>
  <c r="Z87" i="1"/>
  <c r="AA87" i="1"/>
  <c r="AB87" i="1"/>
  <c r="W88" i="1"/>
  <c r="X88" i="1"/>
  <c r="Y88" i="1"/>
  <c r="Z88" i="1"/>
  <c r="AA88" i="1"/>
  <c r="AB88" i="1"/>
  <c r="W89" i="1"/>
  <c r="X89" i="1"/>
  <c r="Y89" i="1"/>
  <c r="Z89" i="1"/>
  <c r="AA89" i="1"/>
  <c r="AB89" i="1"/>
  <c r="AB78" i="1"/>
  <c r="AA78" i="1"/>
  <c r="Z78" i="1"/>
  <c r="Y78" i="1"/>
  <c r="X78" i="1"/>
  <c r="W78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F119" i="1"/>
  <c r="F115" i="1"/>
  <c r="F122" i="1"/>
  <c r="F121" i="1"/>
  <c r="F120" i="1"/>
  <c r="F118" i="1"/>
  <c r="F117" i="1"/>
  <c r="F116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F106" i="1"/>
  <c r="F112" i="1"/>
  <c r="F111" i="1"/>
  <c r="F110" i="1"/>
  <c r="F109" i="1"/>
  <c r="F108" i="1"/>
  <c r="F107" i="1"/>
  <c r="F105" i="1"/>
  <c r="H99" i="1"/>
  <c r="K92" i="1"/>
  <c r="L92" i="1"/>
  <c r="M92" i="1"/>
  <c r="N92" i="1"/>
  <c r="O92" i="1"/>
  <c r="P92" i="1"/>
  <c r="Q92" i="1"/>
  <c r="R92" i="1"/>
  <c r="S92" i="1"/>
  <c r="T92" i="1"/>
  <c r="U92" i="1"/>
  <c r="V92" i="1"/>
  <c r="K93" i="1"/>
  <c r="L93" i="1"/>
  <c r="M93" i="1"/>
  <c r="N93" i="1"/>
  <c r="O93" i="1"/>
  <c r="P93" i="1"/>
  <c r="Q93" i="1"/>
  <c r="R93" i="1"/>
  <c r="S93" i="1"/>
  <c r="T93" i="1"/>
  <c r="U93" i="1"/>
  <c r="V93" i="1"/>
  <c r="K94" i="1"/>
  <c r="L94" i="1"/>
  <c r="M94" i="1"/>
  <c r="N94" i="1"/>
  <c r="O94" i="1"/>
  <c r="P94" i="1"/>
  <c r="Q94" i="1"/>
  <c r="R94" i="1"/>
  <c r="S94" i="1"/>
  <c r="T94" i="1"/>
  <c r="U94" i="1"/>
  <c r="V94" i="1"/>
  <c r="K95" i="1"/>
  <c r="L95" i="1"/>
  <c r="M95" i="1"/>
  <c r="N95" i="1"/>
  <c r="O95" i="1"/>
  <c r="P95" i="1"/>
  <c r="Q95" i="1"/>
  <c r="R95" i="1"/>
  <c r="S95" i="1"/>
  <c r="T95" i="1"/>
  <c r="U95" i="1"/>
  <c r="V95" i="1"/>
  <c r="K96" i="1"/>
  <c r="L96" i="1"/>
  <c r="M96" i="1"/>
  <c r="N96" i="1"/>
  <c r="O96" i="1"/>
  <c r="P96" i="1"/>
  <c r="Q96" i="1"/>
  <c r="R96" i="1"/>
  <c r="S96" i="1"/>
  <c r="T96" i="1"/>
  <c r="U96" i="1"/>
  <c r="V96" i="1"/>
  <c r="K97" i="1"/>
  <c r="L97" i="1"/>
  <c r="M97" i="1"/>
  <c r="N97" i="1"/>
  <c r="O97" i="1"/>
  <c r="P97" i="1"/>
  <c r="Q97" i="1"/>
  <c r="R97" i="1"/>
  <c r="S97" i="1"/>
  <c r="T97" i="1"/>
  <c r="U97" i="1"/>
  <c r="V97" i="1"/>
  <c r="K98" i="1"/>
  <c r="L98" i="1"/>
  <c r="M98" i="1"/>
  <c r="N98" i="1"/>
  <c r="O98" i="1"/>
  <c r="P98" i="1"/>
  <c r="Q98" i="1"/>
  <c r="R98" i="1"/>
  <c r="S98" i="1"/>
  <c r="T98" i="1"/>
  <c r="U98" i="1"/>
  <c r="V98" i="1"/>
  <c r="K99" i="1"/>
  <c r="L99" i="1"/>
  <c r="M99" i="1"/>
  <c r="N99" i="1"/>
  <c r="O99" i="1"/>
  <c r="P99" i="1"/>
  <c r="Q99" i="1"/>
  <c r="R99" i="1"/>
  <c r="S99" i="1"/>
  <c r="T99" i="1"/>
  <c r="U99" i="1"/>
  <c r="V99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V91" i="1"/>
  <c r="U91" i="1"/>
  <c r="T91" i="1"/>
  <c r="S91" i="1"/>
  <c r="R91" i="1"/>
  <c r="Q91" i="1"/>
  <c r="P91" i="1"/>
  <c r="O91" i="1"/>
  <c r="N91" i="1"/>
  <c r="M91" i="1"/>
  <c r="L91" i="1"/>
  <c r="K91" i="1"/>
  <c r="Q79" i="1"/>
  <c r="R79" i="1"/>
  <c r="T79" i="1"/>
  <c r="U79" i="1"/>
  <c r="V79" i="1"/>
  <c r="Q80" i="1"/>
  <c r="R80" i="1"/>
  <c r="S80" i="1"/>
  <c r="T80" i="1"/>
  <c r="U80" i="1"/>
  <c r="V80" i="1"/>
  <c r="Q81" i="1"/>
  <c r="R81" i="1"/>
  <c r="S81" i="1"/>
  <c r="T81" i="1"/>
  <c r="U81" i="1"/>
  <c r="V81" i="1"/>
  <c r="Q82" i="1"/>
  <c r="R82" i="1"/>
  <c r="S82" i="1"/>
  <c r="T82" i="1"/>
  <c r="U82" i="1"/>
  <c r="V82" i="1"/>
  <c r="Q83" i="1"/>
  <c r="R83" i="1"/>
  <c r="S83" i="1"/>
  <c r="T83" i="1"/>
  <c r="U83" i="1"/>
  <c r="V83" i="1"/>
  <c r="Q84" i="1"/>
  <c r="R84" i="1"/>
  <c r="S84" i="1"/>
  <c r="T84" i="1"/>
  <c r="U84" i="1"/>
  <c r="V84" i="1"/>
  <c r="Q85" i="1"/>
  <c r="R85" i="1"/>
  <c r="S85" i="1"/>
  <c r="T85" i="1"/>
  <c r="U85" i="1"/>
  <c r="V85" i="1"/>
  <c r="Q86" i="1"/>
  <c r="R86" i="1"/>
  <c r="S86" i="1"/>
  <c r="T86" i="1"/>
  <c r="U86" i="1"/>
  <c r="V86" i="1"/>
  <c r="Q87" i="1"/>
  <c r="R87" i="1"/>
  <c r="S87" i="1"/>
  <c r="T87" i="1"/>
  <c r="U87" i="1"/>
  <c r="V87" i="1"/>
  <c r="Q88" i="1"/>
  <c r="R88" i="1"/>
  <c r="S88" i="1"/>
  <c r="T88" i="1"/>
  <c r="U88" i="1"/>
  <c r="V88" i="1"/>
  <c r="Q89" i="1"/>
  <c r="R89" i="1"/>
  <c r="S89" i="1"/>
  <c r="T89" i="1"/>
  <c r="U89" i="1"/>
  <c r="V89" i="1"/>
  <c r="V78" i="1"/>
  <c r="U78" i="1"/>
  <c r="T78" i="1"/>
  <c r="S78" i="1"/>
  <c r="R78" i="1"/>
  <c r="Q78" i="1"/>
  <c r="L79" i="1"/>
  <c r="M79" i="1"/>
  <c r="N79" i="1"/>
  <c r="O79" i="1"/>
  <c r="P79" i="1"/>
  <c r="L80" i="1"/>
  <c r="M80" i="1"/>
  <c r="N80" i="1"/>
  <c r="O80" i="1"/>
  <c r="P80" i="1"/>
  <c r="L81" i="1"/>
  <c r="M81" i="1"/>
  <c r="N81" i="1"/>
  <c r="O81" i="1"/>
  <c r="P81" i="1"/>
  <c r="L82" i="1"/>
  <c r="M82" i="1"/>
  <c r="N82" i="1"/>
  <c r="O82" i="1"/>
  <c r="P82" i="1"/>
  <c r="L83" i="1"/>
  <c r="M83" i="1"/>
  <c r="N83" i="1"/>
  <c r="O83" i="1"/>
  <c r="P83" i="1"/>
  <c r="L84" i="1"/>
  <c r="M84" i="1"/>
  <c r="N84" i="1"/>
  <c r="O84" i="1"/>
  <c r="P84" i="1"/>
  <c r="L85" i="1"/>
  <c r="M85" i="1"/>
  <c r="N85" i="1"/>
  <c r="O85" i="1"/>
  <c r="P85" i="1"/>
  <c r="L86" i="1"/>
  <c r="M86" i="1"/>
  <c r="N86" i="1"/>
  <c r="O86" i="1"/>
  <c r="P86" i="1"/>
  <c r="L87" i="1"/>
  <c r="M87" i="1"/>
  <c r="N87" i="1"/>
  <c r="O87" i="1"/>
  <c r="P87" i="1"/>
  <c r="L88" i="1"/>
  <c r="M88" i="1"/>
  <c r="N88" i="1"/>
  <c r="O88" i="1"/>
  <c r="P88" i="1"/>
  <c r="L89" i="1"/>
  <c r="M89" i="1"/>
  <c r="N89" i="1"/>
  <c r="O89" i="1"/>
  <c r="P89" i="1"/>
  <c r="P78" i="1"/>
  <c r="O78" i="1"/>
  <c r="N78" i="1"/>
  <c r="M78" i="1"/>
  <c r="L78" i="1"/>
  <c r="K79" i="1"/>
  <c r="K80" i="1"/>
  <c r="K81" i="1"/>
  <c r="K82" i="1"/>
  <c r="K83" i="1"/>
  <c r="K84" i="1"/>
  <c r="K85" i="1"/>
  <c r="K86" i="1"/>
  <c r="K87" i="1"/>
  <c r="K88" i="1"/>
  <c r="K89" i="1"/>
  <c r="K78" i="1"/>
  <c r="F92" i="1"/>
  <c r="G92" i="1"/>
  <c r="H92" i="1"/>
  <c r="I92" i="1"/>
  <c r="J92" i="1"/>
  <c r="F93" i="1"/>
  <c r="G93" i="1"/>
  <c r="H93" i="1"/>
  <c r="I93" i="1"/>
  <c r="J93" i="1"/>
  <c r="F94" i="1"/>
  <c r="G94" i="1"/>
  <c r="H94" i="1"/>
  <c r="I94" i="1"/>
  <c r="J94" i="1"/>
  <c r="F95" i="1"/>
  <c r="G95" i="1"/>
  <c r="H95" i="1"/>
  <c r="I95" i="1"/>
  <c r="J95" i="1"/>
  <c r="F96" i="1"/>
  <c r="G96" i="1"/>
  <c r="H96" i="1"/>
  <c r="I96" i="1"/>
  <c r="J96" i="1"/>
  <c r="F97" i="1"/>
  <c r="G97" i="1"/>
  <c r="H97" i="1"/>
  <c r="I97" i="1"/>
  <c r="J97" i="1"/>
  <c r="F98" i="1"/>
  <c r="G98" i="1"/>
  <c r="H98" i="1"/>
  <c r="I98" i="1"/>
  <c r="J98" i="1"/>
  <c r="F99" i="1"/>
  <c r="G99" i="1"/>
  <c r="I99" i="1"/>
  <c r="J99" i="1"/>
  <c r="F100" i="1"/>
  <c r="G100" i="1"/>
  <c r="H100" i="1"/>
  <c r="I100" i="1"/>
  <c r="J100" i="1"/>
  <c r="F101" i="1"/>
  <c r="G101" i="1"/>
  <c r="H101" i="1"/>
  <c r="I101" i="1"/>
  <c r="J101" i="1"/>
  <c r="F102" i="1"/>
  <c r="G102" i="1"/>
  <c r="H102" i="1"/>
  <c r="I102" i="1"/>
  <c r="J102" i="1"/>
  <c r="F79" i="1"/>
  <c r="G79" i="1"/>
  <c r="H79" i="1"/>
  <c r="I79" i="1"/>
  <c r="J79" i="1"/>
  <c r="F80" i="1"/>
  <c r="G80" i="1"/>
  <c r="H80" i="1"/>
  <c r="I80" i="1"/>
  <c r="J80" i="1"/>
  <c r="F81" i="1"/>
  <c r="G81" i="1"/>
  <c r="H81" i="1"/>
  <c r="I81" i="1"/>
  <c r="J81" i="1"/>
  <c r="F82" i="1"/>
  <c r="G82" i="1"/>
  <c r="H82" i="1"/>
  <c r="I82" i="1"/>
  <c r="J82" i="1"/>
  <c r="F83" i="1"/>
  <c r="G83" i="1"/>
  <c r="H83" i="1"/>
  <c r="I83" i="1"/>
  <c r="J83" i="1"/>
  <c r="F84" i="1"/>
  <c r="G84" i="1"/>
  <c r="H84" i="1"/>
  <c r="I84" i="1"/>
  <c r="J84" i="1"/>
  <c r="F85" i="1"/>
  <c r="G85" i="1"/>
  <c r="H85" i="1"/>
  <c r="I85" i="1"/>
  <c r="J85" i="1"/>
  <c r="F86" i="1"/>
  <c r="G86" i="1"/>
  <c r="H86" i="1"/>
  <c r="I86" i="1"/>
  <c r="J86" i="1"/>
  <c r="F87" i="1"/>
  <c r="G87" i="1"/>
  <c r="H87" i="1"/>
  <c r="I87" i="1"/>
  <c r="J87" i="1"/>
  <c r="F88" i="1"/>
  <c r="G88" i="1"/>
  <c r="H88" i="1"/>
  <c r="I88" i="1"/>
  <c r="J88" i="1"/>
  <c r="F89" i="1"/>
  <c r="G89" i="1"/>
  <c r="H89" i="1"/>
  <c r="I89" i="1"/>
  <c r="J89" i="1"/>
  <c r="J91" i="1"/>
  <c r="I91" i="1"/>
  <c r="H91" i="1"/>
  <c r="F91" i="1"/>
  <c r="G91" i="1"/>
  <c r="J78" i="1"/>
  <c r="I78" i="1"/>
  <c r="H78" i="1"/>
  <c r="G78" i="1"/>
  <c r="F78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F17" i="1"/>
  <c r="F4" i="1"/>
  <c r="T19" i="3" l="1"/>
  <c r="W19" i="3"/>
  <c r="W18" i="3"/>
  <c r="T18" i="3"/>
  <c r="W17" i="3"/>
  <c r="T17" i="3"/>
  <c r="T40" i="3"/>
  <c r="W40" i="3"/>
  <c r="T41" i="3"/>
  <c r="W41" i="3"/>
  <c r="T42" i="3"/>
  <c r="W42" i="3"/>
  <c r="T43" i="3"/>
  <c r="W43" i="3"/>
  <c r="T44" i="3"/>
  <c r="W44" i="3"/>
  <c r="T45" i="3"/>
  <c r="W45" i="3"/>
  <c r="T46" i="3"/>
  <c r="W46" i="3"/>
  <c r="T47" i="3"/>
  <c r="W47" i="3"/>
  <c r="W30" i="3"/>
  <c r="T30" i="3"/>
  <c r="T31" i="3"/>
  <c r="W31" i="3"/>
  <c r="T32" i="3"/>
  <c r="W32" i="3"/>
  <c r="T33" i="3"/>
  <c r="W33" i="3"/>
  <c r="G67" i="3"/>
  <c r="E5" i="3"/>
  <c r="E6" i="3"/>
  <c r="E7" i="3"/>
  <c r="E31" i="3" s="1"/>
  <c r="E8" i="3"/>
  <c r="E9" i="3"/>
  <c r="E10" i="3"/>
  <c r="E11" i="3"/>
  <c r="E60" i="3" s="1"/>
  <c r="E12" i="3"/>
  <c r="E13" i="3"/>
  <c r="E14" i="3"/>
  <c r="E15" i="3"/>
  <c r="E16" i="3"/>
  <c r="E17" i="3"/>
  <c r="E67" i="3" s="1"/>
  <c r="E18" i="3"/>
  <c r="E19" i="3"/>
  <c r="E20" i="3"/>
  <c r="E21" i="3"/>
  <c r="E22" i="3"/>
  <c r="E23" i="3"/>
  <c r="E36" i="3" s="1"/>
  <c r="E24" i="3"/>
  <c r="E25" i="3"/>
  <c r="E26" i="3"/>
  <c r="E27" i="3"/>
  <c r="E4" i="3"/>
  <c r="E34" i="3"/>
  <c r="D5" i="3"/>
  <c r="D59" i="3" s="1"/>
  <c r="D6" i="3"/>
  <c r="D7" i="3"/>
  <c r="D63" i="3" s="1"/>
  <c r="D8" i="3"/>
  <c r="D9" i="3"/>
  <c r="D62" i="3" s="1"/>
  <c r="D10" i="3"/>
  <c r="D11" i="3"/>
  <c r="D64" i="3" s="1"/>
  <c r="D12" i="3"/>
  <c r="D13" i="3"/>
  <c r="D43" i="3" s="1"/>
  <c r="D14" i="3"/>
  <c r="D15" i="3"/>
  <c r="D16" i="3"/>
  <c r="D68" i="3" s="1"/>
  <c r="D17" i="3"/>
  <c r="D67" i="3" s="1"/>
  <c r="D18" i="3"/>
  <c r="D19" i="3"/>
  <c r="D66" i="3" s="1"/>
  <c r="D20" i="3"/>
  <c r="D21" i="3"/>
  <c r="D22" i="3"/>
  <c r="D23" i="3"/>
  <c r="D46" i="3" s="1"/>
  <c r="D24" i="3"/>
  <c r="D25" i="3"/>
  <c r="D47" i="3" s="1"/>
  <c r="D26" i="3"/>
  <c r="D27" i="3"/>
  <c r="D4" i="3"/>
  <c r="D61" i="3" s="1"/>
  <c r="C71" i="3"/>
  <c r="B71" i="3"/>
  <c r="C70" i="3"/>
  <c r="B70" i="3"/>
  <c r="C69" i="3"/>
  <c r="B69" i="3"/>
  <c r="C68" i="3"/>
  <c r="B68" i="3"/>
  <c r="C67" i="3"/>
  <c r="B67" i="3"/>
  <c r="C66" i="3"/>
  <c r="B66" i="3"/>
  <c r="C64" i="3"/>
  <c r="B64" i="3"/>
  <c r="C63" i="3"/>
  <c r="B63" i="3"/>
  <c r="C62" i="3"/>
  <c r="B62" i="3"/>
  <c r="C61" i="3"/>
  <c r="B61" i="3"/>
  <c r="C60" i="3"/>
  <c r="B60" i="3"/>
  <c r="C59" i="3"/>
  <c r="B59" i="3"/>
  <c r="C47" i="3"/>
  <c r="B47" i="3"/>
  <c r="C46" i="3"/>
  <c r="B46" i="3"/>
  <c r="C45" i="3"/>
  <c r="B45" i="3"/>
  <c r="C44" i="3"/>
  <c r="B44" i="3"/>
  <c r="C43" i="3"/>
  <c r="B43" i="3"/>
  <c r="C42" i="3"/>
  <c r="B42" i="3"/>
  <c r="C41" i="3"/>
  <c r="B41" i="3"/>
  <c r="C40" i="3"/>
  <c r="B40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Q19" i="3"/>
  <c r="Q18" i="3"/>
  <c r="Q17" i="3"/>
  <c r="M17" i="3"/>
  <c r="M19" i="3"/>
  <c r="M18" i="3"/>
  <c r="M43" i="3"/>
  <c r="M47" i="3" s="1"/>
  <c r="M42" i="3"/>
  <c r="M46" i="3" s="1"/>
  <c r="M41" i="3"/>
  <c r="M45" i="3" s="1"/>
  <c r="M40" i="3"/>
  <c r="M44" i="3" s="1"/>
  <c r="Q43" i="3"/>
  <c r="Q47" i="3" s="1"/>
  <c r="Q42" i="3"/>
  <c r="Q46" i="3" s="1"/>
  <c r="Q41" i="3"/>
  <c r="Q45" i="3" s="1"/>
  <c r="Q40" i="3"/>
  <c r="Q44" i="3" s="1"/>
  <c r="Q33" i="3"/>
  <c r="Q32" i="3"/>
  <c r="Q31" i="3"/>
  <c r="Q30" i="3"/>
  <c r="M33" i="3"/>
  <c r="M32" i="3"/>
  <c r="M31" i="3"/>
  <c r="M30" i="3"/>
  <c r="K71" i="3"/>
  <c r="J71" i="3"/>
  <c r="I71" i="3"/>
  <c r="H71" i="3"/>
  <c r="G71" i="3"/>
  <c r="K70" i="3"/>
  <c r="J70" i="3"/>
  <c r="I70" i="3"/>
  <c r="H70" i="3"/>
  <c r="G70" i="3"/>
  <c r="K69" i="3"/>
  <c r="J69" i="3"/>
  <c r="I69" i="3"/>
  <c r="H69" i="3"/>
  <c r="G69" i="3"/>
  <c r="K68" i="3"/>
  <c r="J68" i="3"/>
  <c r="I68" i="3"/>
  <c r="H68" i="3"/>
  <c r="G68" i="3"/>
  <c r="K67" i="3"/>
  <c r="J67" i="3"/>
  <c r="I67" i="3"/>
  <c r="H67" i="3"/>
  <c r="K66" i="3"/>
  <c r="J66" i="3"/>
  <c r="I66" i="3"/>
  <c r="H66" i="3"/>
  <c r="G66" i="3"/>
  <c r="K64" i="3"/>
  <c r="J64" i="3"/>
  <c r="I64" i="3"/>
  <c r="H64" i="3"/>
  <c r="G64" i="3"/>
  <c r="K63" i="3"/>
  <c r="J63" i="3"/>
  <c r="I63" i="3"/>
  <c r="H63" i="3"/>
  <c r="G63" i="3"/>
  <c r="K62" i="3"/>
  <c r="J62" i="3"/>
  <c r="I62" i="3"/>
  <c r="H62" i="3"/>
  <c r="G62" i="3"/>
  <c r="K61" i="3"/>
  <c r="J61" i="3"/>
  <c r="I61" i="3"/>
  <c r="H61" i="3"/>
  <c r="G61" i="3"/>
  <c r="K60" i="3"/>
  <c r="J60" i="3"/>
  <c r="I60" i="3"/>
  <c r="H60" i="3"/>
  <c r="G60" i="3"/>
  <c r="K59" i="3"/>
  <c r="J59" i="3"/>
  <c r="I59" i="3"/>
  <c r="H59" i="3"/>
  <c r="G59" i="3"/>
  <c r="K47" i="3"/>
  <c r="J47" i="3"/>
  <c r="I47" i="3"/>
  <c r="H47" i="3"/>
  <c r="G47" i="3"/>
  <c r="K46" i="3"/>
  <c r="J46" i="3"/>
  <c r="I46" i="3"/>
  <c r="H46" i="3"/>
  <c r="G46" i="3"/>
  <c r="K45" i="3"/>
  <c r="J45" i="3"/>
  <c r="I45" i="3"/>
  <c r="H45" i="3"/>
  <c r="G45" i="3"/>
  <c r="K44" i="3"/>
  <c r="J44" i="3"/>
  <c r="I44" i="3"/>
  <c r="H44" i="3"/>
  <c r="G44" i="3"/>
  <c r="K43" i="3"/>
  <c r="J43" i="3"/>
  <c r="I43" i="3"/>
  <c r="H43" i="3"/>
  <c r="G43" i="3"/>
  <c r="K42" i="3"/>
  <c r="J42" i="3"/>
  <c r="I42" i="3"/>
  <c r="H42" i="3"/>
  <c r="G42" i="3"/>
  <c r="K41" i="3"/>
  <c r="J41" i="3"/>
  <c r="I41" i="3"/>
  <c r="H41" i="3"/>
  <c r="G41" i="3"/>
  <c r="K40" i="3"/>
  <c r="J40" i="3"/>
  <c r="I40" i="3"/>
  <c r="H40" i="3"/>
  <c r="G40" i="3"/>
  <c r="K37" i="3"/>
  <c r="J37" i="3"/>
  <c r="I37" i="3"/>
  <c r="H37" i="3"/>
  <c r="G37" i="3"/>
  <c r="K36" i="3"/>
  <c r="J36" i="3"/>
  <c r="I36" i="3"/>
  <c r="H36" i="3"/>
  <c r="G36" i="3"/>
  <c r="K35" i="3"/>
  <c r="J35" i="3"/>
  <c r="I35" i="3"/>
  <c r="H35" i="3"/>
  <c r="G35" i="3"/>
  <c r="K34" i="3"/>
  <c r="J34" i="3"/>
  <c r="I34" i="3"/>
  <c r="H34" i="3"/>
  <c r="G34" i="3"/>
  <c r="K33" i="3"/>
  <c r="J33" i="3"/>
  <c r="I33" i="3"/>
  <c r="H33" i="3"/>
  <c r="G33" i="3"/>
  <c r="K32" i="3"/>
  <c r="J32" i="3"/>
  <c r="I32" i="3"/>
  <c r="H32" i="3"/>
  <c r="G32" i="3"/>
  <c r="K31" i="3"/>
  <c r="J31" i="3"/>
  <c r="I31" i="3"/>
  <c r="H31" i="3"/>
  <c r="G31" i="3"/>
  <c r="K30" i="3"/>
  <c r="J30" i="3"/>
  <c r="I30" i="3"/>
  <c r="H30" i="3"/>
  <c r="G30" i="3"/>
  <c r="D57" i="3" l="1"/>
  <c r="D53" i="3"/>
  <c r="C50" i="3"/>
  <c r="C52" i="3"/>
  <c r="C54" i="3"/>
  <c r="C56" i="3"/>
  <c r="D36" i="3"/>
  <c r="D56" i="3" s="1"/>
  <c r="D32" i="3"/>
  <c r="D42" i="3"/>
  <c r="D52" i="3" s="1"/>
  <c r="D69" i="3"/>
  <c r="E63" i="3"/>
  <c r="E47" i="3"/>
  <c r="E43" i="3"/>
  <c r="E53" i="3" s="1"/>
  <c r="E45" i="3"/>
  <c r="E55" i="3" s="1"/>
  <c r="B51" i="3"/>
  <c r="B53" i="3"/>
  <c r="B55" i="3"/>
  <c r="B57" i="3"/>
  <c r="D35" i="3"/>
  <c r="D31" i="3"/>
  <c r="D45" i="3"/>
  <c r="D55" i="3" s="1"/>
  <c r="D41" i="3"/>
  <c r="D51" i="3" s="1"/>
  <c r="E44" i="3"/>
  <c r="E54" i="3" s="1"/>
  <c r="D60" i="3"/>
  <c r="C51" i="3"/>
  <c r="C53" i="3"/>
  <c r="C55" i="3"/>
  <c r="C57" i="3"/>
  <c r="D34" i="3"/>
  <c r="D30" i="3"/>
  <c r="D44" i="3"/>
  <c r="D40" i="3"/>
  <c r="D71" i="3"/>
  <c r="E69" i="3"/>
  <c r="E64" i="3"/>
  <c r="B50" i="3"/>
  <c r="B52" i="3"/>
  <c r="B54" i="3"/>
  <c r="B56" i="3"/>
  <c r="D37" i="3"/>
  <c r="D33" i="3"/>
  <c r="D70" i="3"/>
  <c r="E66" i="3"/>
  <c r="E32" i="3"/>
  <c r="E41" i="3"/>
  <c r="E51" i="3" s="1"/>
  <c r="E37" i="3"/>
  <c r="E33" i="3"/>
  <c r="E46" i="3"/>
  <c r="E56" i="3" s="1"/>
  <c r="E42" i="3"/>
  <c r="E52" i="3" s="1"/>
  <c r="E70" i="3"/>
  <c r="E68" i="3"/>
  <c r="E40" i="3"/>
  <c r="E35" i="3"/>
  <c r="E71" i="3"/>
  <c r="E62" i="3"/>
  <c r="E59" i="3"/>
  <c r="E61" i="3"/>
  <c r="E30" i="3"/>
  <c r="H50" i="3"/>
  <c r="J52" i="3"/>
  <c r="J50" i="3"/>
  <c r="I51" i="3"/>
  <c r="H52" i="3"/>
  <c r="G53" i="3"/>
  <c r="K53" i="3"/>
  <c r="J54" i="3"/>
  <c r="I55" i="3"/>
  <c r="H56" i="3"/>
  <c r="G57" i="3"/>
  <c r="K57" i="3"/>
  <c r="G50" i="3"/>
  <c r="K50" i="3"/>
  <c r="J51" i="3"/>
  <c r="I52" i="3"/>
  <c r="H53" i="3"/>
  <c r="G54" i="3"/>
  <c r="K54" i="3"/>
  <c r="J55" i="3"/>
  <c r="I56" i="3"/>
  <c r="H57" i="3"/>
  <c r="K51" i="3"/>
  <c r="I53" i="3"/>
  <c r="G55" i="3"/>
  <c r="J56" i="3"/>
  <c r="I50" i="3"/>
  <c r="H51" i="3"/>
  <c r="G52" i="3"/>
  <c r="K52" i="3"/>
  <c r="J53" i="3"/>
  <c r="I54" i="3"/>
  <c r="H55" i="3"/>
  <c r="G56" i="3"/>
  <c r="K56" i="3"/>
  <c r="J57" i="3"/>
  <c r="G51" i="3"/>
  <c r="H54" i="3"/>
  <c r="K55" i="3"/>
  <c r="I57" i="3"/>
  <c r="OY5" i="1"/>
  <c r="OZ5" i="1"/>
  <c r="PA5" i="1"/>
  <c r="PB5" i="1"/>
  <c r="PC5" i="1"/>
  <c r="PC63" i="1" s="1"/>
  <c r="OY6" i="1"/>
  <c r="OZ6" i="1"/>
  <c r="PA6" i="1"/>
  <c r="PB6" i="1"/>
  <c r="PC6" i="1"/>
  <c r="OY7" i="1"/>
  <c r="OZ7" i="1"/>
  <c r="PA7" i="1"/>
  <c r="PB7" i="1"/>
  <c r="PC7" i="1"/>
  <c r="OY8" i="1"/>
  <c r="OZ8" i="1"/>
  <c r="OZ43" i="1" s="1"/>
  <c r="PA8" i="1"/>
  <c r="PB8" i="1"/>
  <c r="PC8" i="1"/>
  <c r="OY9" i="1"/>
  <c r="OZ9" i="1"/>
  <c r="PA9" i="1"/>
  <c r="PB9" i="1"/>
  <c r="PC9" i="1"/>
  <c r="OY10" i="1"/>
  <c r="OZ10" i="1"/>
  <c r="PA10" i="1"/>
  <c r="PB10" i="1"/>
  <c r="PC10" i="1"/>
  <c r="OY11" i="1"/>
  <c r="OZ11" i="1"/>
  <c r="PA11" i="1"/>
  <c r="PB11" i="1"/>
  <c r="PC11" i="1"/>
  <c r="OY12" i="1"/>
  <c r="OZ12" i="1"/>
  <c r="PA12" i="1"/>
  <c r="PB12" i="1"/>
  <c r="PC12" i="1"/>
  <c r="OY13" i="1"/>
  <c r="OZ13" i="1"/>
  <c r="PA13" i="1"/>
  <c r="PB13" i="1"/>
  <c r="PC13" i="1"/>
  <c r="PC44" i="1" s="1"/>
  <c r="OY14" i="1"/>
  <c r="OZ14" i="1"/>
  <c r="PA14" i="1"/>
  <c r="PB14" i="1"/>
  <c r="PB35" i="1" s="1"/>
  <c r="PC14" i="1"/>
  <c r="OY15" i="1"/>
  <c r="OZ15" i="1"/>
  <c r="PA15" i="1"/>
  <c r="PB15" i="1"/>
  <c r="PC15" i="1"/>
  <c r="OY16" i="1"/>
  <c r="OZ16" i="1"/>
  <c r="PA16" i="1"/>
  <c r="PB16" i="1"/>
  <c r="PC16" i="1"/>
  <c r="OY18" i="1"/>
  <c r="OZ18" i="1"/>
  <c r="PA18" i="1"/>
  <c r="PB18" i="1"/>
  <c r="PC18" i="1"/>
  <c r="OY19" i="1"/>
  <c r="OZ19" i="1"/>
  <c r="PA19" i="1"/>
  <c r="PB19" i="1"/>
  <c r="PB46" i="1" s="1"/>
  <c r="PC19" i="1"/>
  <c r="OY20" i="1"/>
  <c r="OZ20" i="1"/>
  <c r="PA20" i="1"/>
  <c r="PB20" i="1"/>
  <c r="PC20" i="1"/>
  <c r="OY21" i="1"/>
  <c r="OZ21" i="1"/>
  <c r="OZ37" i="1" s="1"/>
  <c r="PA21" i="1"/>
  <c r="PB21" i="1"/>
  <c r="PC21" i="1"/>
  <c r="OY22" i="1"/>
  <c r="OZ22" i="1"/>
  <c r="PA22" i="1"/>
  <c r="PB22" i="1"/>
  <c r="PC22" i="1"/>
  <c r="OY23" i="1"/>
  <c r="OZ23" i="1"/>
  <c r="PA23" i="1"/>
  <c r="PB23" i="1"/>
  <c r="PC23" i="1"/>
  <c r="OY24" i="1"/>
  <c r="OZ24" i="1"/>
  <c r="OZ48" i="1" s="1"/>
  <c r="PA24" i="1"/>
  <c r="PB24" i="1"/>
  <c r="PC24" i="1"/>
  <c r="OY25" i="1"/>
  <c r="OZ25" i="1"/>
  <c r="PA25" i="1"/>
  <c r="PB25" i="1"/>
  <c r="PC25" i="1"/>
  <c r="OY26" i="1"/>
  <c r="OZ26" i="1"/>
  <c r="PA26" i="1"/>
  <c r="PB26" i="1"/>
  <c r="PC26" i="1"/>
  <c r="OY27" i="1"/>
  <c r="OZ27" i="1"/>
  <c r="PA27" i="1"/>
  <c r="PB27" i="1"/>
  <c r="PB49" i="1" s="1"/>
  <c r="PC27" i="1"/>
  <c r="OY28" i="1"/>
  <c r="OZ28" i="1"/>
  <c r="PA28" i="1"/>
  <c r="PB28" i="1"/>
  <c r="PC28" i="1"/>
  <c r="OY29" i="1"/>
  <c r="OZ29" i="1"/>
  <c r="PA29" i="1"/>
  <c r="PB29" i="1"/>
  <c r="PC29" i="1"/>
  <c r="OZ33" i="1"/>
  <c r="NY5" i="1"/>
  <c r="NZ5" i="1"/>
  <c r="OA5" i="1"/>
  <c r="OB5" i="1"/>
  <c r="OC5" i="1"/>
  <c r="NY7" i="1"/>
  <c r="NZ7" i="1"/>
  <c r="OA7" i="1"/>
  <c r="OB7" i="1"/>
  <c r="OB32" i="1" s="1"/>
  <c r="OC7" i="1"/>
  <c r="NY8" i="1"/>
  <c r="NZ8" i="1"/>
  <c r="OA8" i="1"/>
  <c r="OB8" i="1"/>
  <c r="OC8" i="1"/>
  <c r="NY9" i="1"/>
  <c r="NZ9" i="1"/>
  <c r="OA9" i="1"/>
  <c r="OB9" i="1"/>
  <c r="OC9" i="1"/>
  <c r="NY10" i="1"/>
  <c r="NZ10" i="1"/>
  <c r="OA10" i="1"/>
  <c r="OB10" i="1"/>
  <c r="OC10" i="1"/>
  <c r="NY11" i="1"/>
  <c r="NZ11" i="1"/>
  <c r="OA11" i="1"/>
  <c r="OB11" i="1"/>
  <c r="OC11" i="1"/>
  <c r="NY12" i="1"/>
  <c r="NZ12" i="1"/>
  <c r="OA12" i="1"/>
  <c r="OB12" i="1"/>
  <c r="OC12" i="1"/>
  <c r="NY13" i="1"/>
  <c r="NZ13" i="1"/>
  <c r="OA13" i="1"/>
  <c r="OB13" i="1"/>
  <c r="OC13" i="1"/>
  <c r="NY14" i="1"/>
  <c r="NZ14" i="1"/>
  <c r="OA14" i="1"/>
  <c r="OB14" i="1"/>
  <c r="OC14" i="1"/>
  <c r="NY15" i="1"/>
  <c r="NZ15" i="1"/>
  <c r="OA15" i="1"/>
  <c r="OB15" i="1"/>
  <c r="OC15" i="1"/>
  <c r="NY16" i="1"/>
  <c r="NZ16" i="1"/>
  <c r="OA16" i="1"/>
  <c r="OB16" i="1"/>
  <c r="OC16" i="1"/>
  <c r="NY18" i="1"/>
  <c r="NZ18" i="1"/>
  <c r="OA18" i="1"/>
  <c r="OB18" i="1"/>
  <c r="OC18" i="1"/>
  <c r="NY19" i="1"/>
  <c r="NZ19" i="1"/>
  <c r="OA19" i="1"/>
  <c r="OB19" i="1"/>
  <c r="OC19" i="1"/>
  <c r="NY20" i="1"/>
  <c r="NZ20" i="1"/>
  <c r="OA20" i="1"/>
  <c r="OB20" i="1"/>
  <c r="OC20" i="1"/>
  <c r="NY21" i="1"/>
  <c r="NZ21" i="1"/>
  <c r="OA21" i="1"/>
  <c r="OA37" i="1" s="1"/>
  <c r="OB21" i="1"/>
  <c r="OC21" i="1"/>
  <c r="NY23" i="1"/>
  <c r="NZ23" i="1"/>
  <c r="OA23" i="1"/>
  <c r="OB23" i="1"/>
  <c r="OC23" i="1"/>
  <c r="NY24" i="1"/>
  <c r="NZ24" i="1"/>
  <c r="OA24" i="1"/>
  <c r="OB24" i="1"/>
  <c r="OC24" i="1"/>
  <c r="NY25" i="1"/>
  <c r="NZ25" i="1"/>
  <c r="OA25" i="1"/>
  <c r="OB25" i="1"/>
  <c r="OC25" i="1"/>
  <c r="NY26" i="1"/>
  <c r="NZ26" i="1"/>
  <c r="OA26" i="1"/>
  <c r="OB26" i="1"/>
  <c r="OC26" i="1"/>
  <c r="NY27" i="1"/>
  <c r="NZ27" i="1"/>
  <c r="OA27" i="1"/>
  <c r="OB27" i="1"/>
  <c r="OC27" i="1"/>
  <c r="NY28" i="1"/>
  <c r="NY39" i="1" s="1"/>
  <c r="NZ28" i="1"/>
  <c r="OA28" i="1"/>
  <c r="OB28" i="1"/>
  <c r="OC28" i="1"/>
  <c r="NY29" i="1"/>
  <c r="NZ29" i="1"/>
  <c r="OA29" i="1"/>
  <c r="OB29" i="1"/>
  <c r="OC29" i="1"/>
  <c r="NZ32" i="1"/>
  <c r="NY49" i="1"/>
  <c r="MY5" i="1"/>
  <c r="MZ5" i="1"/>
  <c r="NA5" i="1"/>
  <c r="NB5" i="1"/>
  <c r="NC5" i="1"/>
  <c r="MY6" i="1"/>
  <c r="MZ6" i="1"/>
  <c r="NA6" i="1"/>
  <c r="NB6" i="1"/>
  <c r="NC6" i="1"/>
  <c r="MY7" i="1"/>
  <c r="MZ7" i="1"/>
  <c r="NA7" i="1"/>
  <c r="NB7" i="1"/>
  <c r="NC7" i="1"/>
  <c r="MY8" i="1"/>
  <c r="MZ8" i="1"/>
  <c r="NA8" i="1"/>
  <c r="NB8" i="1"/>
  <c r="NC8" i="1"/>
  <c r="NC33" i="1" s="1"/>
  <c r="MY9" i="1"/>
  <c r="MZ9" i="1"/>
  <c r="NA9" i="1"/>
  <c r="NB9" i="1"/>
  <c r="NC9" i="1"/>
  <c r="MY10" i="1"/>
  <c r="MZ10" i="1"/>
  <c r="NA10" i="1"/>
  <c r="NB10" i="1"/>
  <c r="NC10" i="1"/>
  <c r="MY11" i="1"/>
  <c r="MZ11" i="1"/>
  <c r="NA11" i="1"/>
  <c r="NB11" i="1"/>
  <c r="NC11" i="1"/>
  <c r="MY12" i="1"/>
  <c r="MZ12" i="1"/>
  <c r="NA12" i="1"/>
  <c r="NB12" i="1"/>
  <c r="NC12" i="1"/>
  <c r="MY13" i="1"/>
  <c r="MZ13" i="1"/>
  <c r="NA13" i="1"/>
  <c r="NB13" i="1"/>
  <c r="NC13" i="1"/>
  <c r="MY14" i="1"/>
  <c r="MZ14" i="1"/>
  <c r="NA14" i="1"/>
  <c r="NB14" i="1"/>
  <c r="NC14" i="1"/>
  <c r="MY15" i="1"/>
  <c r="MZ15" i="1"/>
  <c r="NA15" i="1"/>
  <c r="NB15" i="1"/>
  <c r="NC15" i="1"/>
  <c r="MY16" i="1"/>
  <c r="MZ16" i="1"/>
  <c r="NA16" i="1"/>
  <c r="NB16" i="1"/>
  <c r="NC16" i="1"/>
  <c r="MY18" i="1"/>
  <c r="MZ18" i="1"/>
  <c r="NA18" i="1"/>
  <c r="NB18" i="1"/>
  <c r="NC18" i="1"/>
  <c r="MY19" i="1"/>
  <c r="MZ19" i="1"/>
  <c r="NA19" i="1"/>
  <c r="NB19" i="1"/>
  <c r="NC19" i="1"/>
  <c r="MY20" i="1"/>
  <c r="MZ20" i="1"/>
  <c r="NA20" i="1"/>
  <c r="NB20" i="1"/>
  <c r="NC20" i="1"/>
  <c r="MY21" i="1"/>
  <c r="MZ21" i="1"/>
  <c r="NA21" i="1"/>
  <c r="NB21" i="1"/>
  <c r="NC21" i="1"/>
  <c r="MY22" i="1"/>
  <c r="MZ22" i="1"/>
  <c r="NA22" i="1"/>
  <c r="NB22" i="1"/>
  <c r="NC22" i="1"/>
  <c r="MY23" i="1"/>
  <c r="MZ23" i="1"/>
  <c r="NA23" i="1"/>
  <c r="NB23" i="1"/>
  <c r="NC23" i="1"/>
  <c r="MY24" i="1"/>
  <c r="MZ24" i="1"/>
  <c r="NA24" i="1"/>
  <c r="NB24" i="1"/>
  <c r="NC24" i="1"/>
  <c r="MY25" i="1"/>
  <c r="MZ25" i="1"/>
  <c r="NA25" i="1"/>
  <c r="NB25" i="1"/>
  <c r="NC25" i="1"/>
  <c r="MY26" i="1"/>
  <c r="MZ26" i="1"/>
  <c r="NA26" i="1"/>
  <c r="NB26" i="1"/>
  <c r="NC26" i="1"/>
  <c r="MY27" i="1"/>
  <c r="MZ27" i="1"/>
  <c r="NA27" i="1"/>
  <c r="NB27" i="1"/>
  <c r="NC27" i="1"/>
  <c r="MY28" i="1"/>
  <c r="MZ28" i="1"/>
  <c r="NA28" i="1"/>
  <c r="NB28" i="1"/>
  <c r="NC28" i="1"/>
  <c r="MY29" i="1"/>
  <c r="MZ29" i="1"/>
  <c r="NA29" i="1"/>
  <c r="NB29" i="1"/>
  <c r="NC29" i="1"/>
  <c r="LY5" i="1"/>
  <c r="LZ5" i="1"/>
  <c r="MA5" i="1"/>
  <c r="MB5" i="1"/>
  <c r="MC5" i="1"/>
  <c r="LY6" i="1"/>
  <c r="LZ6" i="1"/>
  <c r="MA6" i="1"/>
  <c r="MB6" i="1"/>
  <c r="MC6" i="1"/>
  <c r="LY7" i="1"/>
  <c r="LZ7" i="1"/>
  <c r="MA7" i="1"/>
  <c r="MB7" i="1"/>
  <c r="MC7" i="1"/>
  <c r="LY8" i="1"/>
  <c r="LZ8" i="1"/>
  <c r="MA8" i="1"/>
  <c r="MB8" i="1"/>
  <c r="MC8" i="1"/>
  <c r="LY9" i="1"/>
  <c r="LZ9" i="1"/>
  <c r="MA9" i="1"/>
  <c r="MB9" i="1"/>
  <c r="MC9" i="1"/>
  <c r="LY10" i="1"/>
  <c r="LZ10" i="1"/>
  <c r="MA10" i="1"/>
  <c r="MB10" i="1"/>
  <c r="MC10" i="1"/>
  <c r="LY11" i="1"/>
  <c r="LZ11" i="1"/>
  <c r="MA11" i="1"/>
  <c r="MB11" i="1"/>
  <c r="MC11" i="1"/>
  <c r="LY12" i="1"/>
  <c r="LZ12" i="1"/>
  <c r="MA12" i="1"/>
  <c r="MB12" i="1"/>
  <c r="MC12" i="1"/>
  <c r="LY13" i="1"/>
  <c r="LZ13" i="1"/>
  <c r="MA13" i="1"/>
  <c r="MB13" i="1"/>
  <c r="MC13" i="1"/>
  <c r="LY14" i="1"/>
  <c r="LZ14" i="1"/>
  <c r="MA14" i="1"/>
  <c r="MB14" i="1"/>
  <c r="MC14" i="1"/>
  <c r="LY15" i="1"/>
  <c r="LZ15" i="1"/>
  <c r="MA15" i="1"/>
  <c r="MB15" i="1"/>
  <c r="MC15" i="1"/>
  <c r="LY16" i="1"/>
  <c r="LZ16" i="1"/>
  <c r="MA16" i="1"/>
  <c r="MB16" i="1"/>
  <c r="MC16" i="1"/>
  <c r="LY18" i="1"/>
  <c r="LZ18" i="1"/>
  <c r="MA18" i="1"/>
  <c r="MB18" i="1"/>
  <c r="MC18" i="1"/>
  <c r="LY19" i="1"/>
  <c r="LZ19" i="1"/>
  <c r="MA19" i="1"/>
  <c r="MB19" i="1"/>
  <c r="MC19" i="1"/>
  <c r="LY20" i="1"/>
  <c r="LZ20" i="1"/>
  <c r="MA20" i="1"/>
  <c r="MB20" i="1"/>
  <c r="MC20" i="1"/>
  <c r="LY21" i="1"/>
  <c r="LZ21" i="1"/>
  <c r="MA21" i="1"/>
  <c r="MB21" i="1"/>
  <c r="MC21" i="1"/>
  <c r="LY22" i="1"/>
  <c r="LZ22" i="1"/>
  <c r="MA22" i="1"/>
  <c r="MB22" i="1"/>
  <c r="MC22" i="1"/>
  <c r="LY23" i="1"/>
  <c r="LZ23" i="1"/>
  <c r="MA23" i="1"/>
  <c r="MB23" i="1"/>
  <c r="MC23" i="1"/>
  <c r="LY24" i="1"/>
  <c r="LZ24" i="1"/>
  <c r="MA24" i="1"/>
  <c r="MB24" i="1"/>
  <c r="MC24" i="1"/>
  <c r="LY25" i="1"/>
  <c r="LZ25" i="1"/>
  <c r="MA25" i="1"/>
  <c r="MB25" i="1"/>
  <c r="MC25" i="1"/>
  <c r="LY26" i="1"/>
  <c r="LZ26" i="1"/>
  <c r="MA26" i="1"/>
  <c r="MB26" i="1"/>
  <c r="MC26" i="1"/>
  <c r="LY27" i="1"/>
  <c r="LZ27" i="1"/>
  <c r="MA27" i="1"/>
  <c r="MB27" i="1"/>
  <c r="MC27" i="1"/>
  <c r="LY28" i="1"/>
  <c r="LZ28" i="1"/>
  <c r="MA28" i="1"/>
  <c r="MB28" i="1"/>
  <c r="MC28" i="1"/>
  <c r="LY29" i="1"/>
  <c r="LZ29" i="1"/>
  <c r="MA29" i="1"/>
  <c r="MB29" i="1"/>
  <c r="MC29" i="1"/>
  <c r="KY5" i="1"/>
  <c r="KZ5" i="1"/>
  <c r="LA5" i="1"/>
  <c r="LB5" i="1"/>
  <c r="LC5" i="1"/>
  <c r="KY6" i="1"/>
  <c r="KZ6" i="1"/>
  <c r="LA6" i="1"/>
  <c r="LB6" i="1"/>
  <c r="LC6" i="1"/>
  <c r="KY7" i="1"/>
  <c r="KZ7" i="1"/>
  <c r="LA7" i="1"/>
  <c r="LB7" i="1"/>
  <c r="LC7" i="1"/>
  <c r="KY8" i="1"/>
  <c r="KZ8" i="1"/>
  <c r="LA8" i="1"/>
  <c r="LB8" i="1"/>
  <c r="LC8" i="1"/>
  <c r="KY9" i="1"/>
  <c r="KZ9" i="1"/>
  <c r="LA9" i="1"/>
  <c r="LB9" i="1"/>
  <c r="LC9" i="1"/>
  <c r="KY10" i="1"/>
  <c r="KZ10" i="1"/>
  <c r="LA10" i="1"/>
  <c r="LB10" i="1"/>
  <c r="LC10" i="1"/>
  <c r="KY11" i="1"/>
  <c r="KZ11" i="1"/>
  <c r="LA11" i="1"/>
  <c r="LB11" i="1"/>
  <c r="LC11" i="1"/>
  <c r="KY12" i="1"/>
  <c r="KZ12" i="1"/>
  <c r="LA12" i="1"/>
  <c r="LB12" i="1"/>
  <c r="LC12" i="1"/>
  <c r="KY13" i="1"/>
  <c r="KZ13" i="1"/>
  <c r="LA13" i="1"/>
  <c r="LB13" i="1"/>
  <c r="LC13" i="1"/>
  <c r="KY14" i="1"/>
  <c r="KZ14" i="1"/>
  <c r="LA14" i="1"/>
  <c r="LB14" i="1"/>
  <c r="LC14" i="1"/>
  <c r="KY15" i="1"/>
  <c r="KZ15" i="1"/>
  <c r="LA15" i="1"/>
  <c r="LB15" i="1"/>
  <c r="LC15" i="1"/>
  <c r="KY16" i="1"/>
  <c r="KZ16" i="1"/>
  <c r="LA16" i="1"/>
  <c r="LB16" i="1"/>
  <c r="LC16" i="1"/>
  <c r="KY18" i="1"/>
  <c r="KZ18" i="1"/>
  <c r="LA18" i="1"/>
  <c r="LB18" i="1"/>
  <c r="LC18" i="1"/>
  <c r="KY19" i="1"/>
  <c r="KZ19" i="1"/>
  <c r="LA19" i="1"/>
  <c r="LB19" i="1"/>
  <c r="LC19" i="1"/>
  <c r="KY20" i="1"/>
  <c r="KZ20" i="1"/>
  <c r="LA20" i="1"/>
  <c r="LB20" i="1"/>
  <c r="LC20" i="1"/>
  <c r="KY21" i="1"/>
  <c r="KZ21" i="1"/>
  <c r="LA21" i="1"/>
  <c r="LB21" i="1"/>
  <c r="LC21" i="1"/>
  <c r="KY22" i="1"/>
  <c r="KZ22" i="1"/>
  <c r="LA22" i="1"/>
  <c r="LB22" i="1"/>
  <c r="LC22" i="1"/>
  <c r="KY23" i="1"/>
  <c r="KZ23" i="1"/>
  <c r="LA23" i="1"/>
  <c r="LB23" i="1"/>
  <c r="LC23" i="1"/>
  <c r="KY24" i="1"/>
  <c r="KZ24" i="1"/>
  <c r="LA24" i="1"/>
  <c r="LB24" i="1"/>
  <c r="LC24" i="1"/>
  <c r="KY25" i="1"/>
  <c r="KZ25" i="1"/>
  <c r="LA25" i="1"/>
  <c r="LB25" i="1"/>
  <c r="LC25" i="1"/>
  <c r="KY26" i="1"/>
  <c r="KZ26" i="1"/>
  <c r="LA26" i="1"/>
  <c r="LB26" i="1"/>
  <c r="LC26" i="1"/>
  <c r="KY27" i="1"/>
  <c r="KZ27" i="1"/>
  <c r="LA27" i="1"/>
  <c r="LB27" i="1"/>
  <c r="LC27" i="1"/>
  <c r="KY28" i="1"/>
  <c r="KZ28" i="1"/>
  <c r="LA28" i="1"/>
  <c r="LB28" i="1"/>
  <c r="LC28" i="1"/>
  <c r="KY29" i="1"/>
  <c r="KZ29" i="1"/>
  <c r="LA29" i="1"/>
  <c r="LB29" i="1"/>
  <c r="LC29" i="1"/>
  <c r="JY5" i="1"/>
  <c r="JZ5" i="1"/>
  <c r="KA5" i="1"/>
  <c r="KB5" i="1"/>
  <c r="KC5" i="1"/>
  <c r="JY6" i="1"/>
  <c r="JZ6" i="1"/>
  <c r="KA6" i="1"/>
  <c r="KB6" i="1"/>
  <c r="KC6" i="1"/>
  <c r="JY7" i="1"/>
  <c r="JZ7" i="1"/>
  <c r="KA7" i="1"/>
  <c r="KB7" i="1"/>
  <c r="KC7" i="1"/>
  <c r="JY8" i="1"/>
  <c r="JZ8" i="1"/>
  <c r="KA8" i="1"/>
  <c r="KB8" i="1"/>
  <c r="KC8" i="1"/>
  <c r="JY9" i="1"/>
  <c r="JZ9" i="1"/>
  <c r="KA9" i="1"/>
  <c r="KB9" i="1"/>
  <c r="KC9" i="1"/>
  <c r="JY10" i="1"/>
  <c r="JZ10" i="1"/>
  <c r="KA10" i="1"/>
  <c r="KB10" i="1"/>
  <c r="KC10" i="1"/>
  <c r="JY11" i="1"/>
  <c r="JZ11" i="1"/>
  <c r="KA11" i="1"/>
  <c r="KB11" i="1"/>
  <c r="KC11" i="1"/>
  <c r="JY12" i="1"/>
  <c r="JZ12" i="1"/>
  <c r="KA12" i="1"/>
  <c r="KB12" i="1"/>
  <c r="KC12" i="1"/>
  <c r="JY13" i="1"/>
  <c r="JZ13" i="1"/>
  <c r="KA13" i="1"/>
  <c r="KB13" i="1"/>
  <c r="KC13" i="1"/>
  <c r="JY14" i="1"/>
  <c r="JZ14" i="1"/>
  <c r="KA14" i="1"/>
  <c r="KB14" i="1"/>
  <c r="KC14" i="1"/>
  <c r="JY15" i="1"/>
  <c r="JZ15" i="1"/>
  <c r="KA15" i="1"/>
  <c r="KB15" i="1"/>
  <c r="KC15" i="1"/>
  <c r="JY16" i="1"/>
  <c r="JZ16" i="1"/>
  <c r="KA16" i="1"/>
  <c r="KB16" i="1"/>
  <c r="KC16" i="1"/>
  <c r="JY18" i="1"/>
  <c r="JZ18" i="1"/>
  <c r="KA18" i="1"/>
  <c r="KB18" i="1"/>
  <c r="KC18" i="1"/>
  <c r="JY19" i="1"/>
  <c r="JZ19" i="1"/>
  <c r="KA19" i="1"/>
  <c r="KB19" i="1"/>
  <c r="KC19" i="1"/>
  <c r="JY20" i="1"/>
  <c r="JZ20" i="1"/>
  <c r="KA20" i="1"/>
  <c r="KB20" i="1"/>
  <c r="KC20" i="1"/>
  <c r="JY21" i="1"/>
  <c r="JZ21" i="1"/>
  <c r="KA21" i="1"/>
  <c r="KB21" i="1"/>
  <c r="KC21" i="1"/>
  <c r="JY22" i="1"/>
  <c r="JZ22" i="1"/>
  <c r="KA22" i="1"/>
  <c r="KB22" i="1"/>
  <c r="KC22" i="1"/>
  <c r="JY23" i="1"/>
  <c r="JZ23" i="1"/>
  <c r="KA23" i="1"/>
  <c r="KB23" i="1"/>
  <c r="KC23" i="1"/>
  <c r="JY24" i="1"/>
  <c r="JZ24" i="1"/>
  <c r="KA24" i="1"/>
  <c r="KB24" i="1"/>
  <c r="KC24" i="1"/>
  <c r="JY25" i="1"/>
  <c r="JZ25" i="1"/>
  <c r="KA25" i="1"/>
  <c r="KB25" i="1"/>
  <c r="KC25" i="1"/>
  <c r="JY26" i="1"/>
  <c r="JZ26" i="1"/>
  <c r="KA26" i="1"/>
  <c r="KB26" i="1"/>
  <c r="KC26" i="1"/>
  <c r="JY27" i="1"/>
  <c r="JZ27" i="1"/>
  <c r="KA27" i="1"/>
  <c r="KB27" i="1"/>
  <c r="KC27" i="1"/>
  <c r="JY28" i="1"/>
  <c r="JZ28" i="1"/>
  <c r="KA28" i="1"/>
  <c r="KB28" i="1"/>
  <c r="KC28" i="1"/>
  <c r="JY29" i="1"/>
  <c r="JZ29" i="1"/>
  <c r="KA29" i="1"/>
  <c r="KB29" i="1"/>
  <c r="KC29" i="1"/>
  <c r="IY5" i="1"/>
  <c r="IZ5" i="1"/>
  <c r="JA5" i="1"/>
  <c r="JB5" i="1"/>
  <c r="JC5" i="1"/>
  <c r="IY6" i="1"/>
  <c r="IZ6" i="1"/>
  <c r="JA6" i="1"/>
  <c r="JB6" i="1"/>
  <c r="JC6" i="1"/>
  <c r="IY7" i="1"/>
  <c r="IZ7" i="1"/>
  <c r="JA7" i="1"/>
  <c r="JB7" i="1"/>
  <c r="JC7" i="1"/>
  <c r="IY8" i="1"/>
  <c r="IZ8" i="1"/>
  <c r="JA8" i="1"/>
  <c r="JB8" i="1"/>
  <c r="JC8" i="1"/>
  <c r="IY9" i="1"/>
  <c r="IZ9" i="1"/>
  <c r="JA9" i="1"/>
  <c r="JB9" i="1"/>
  <c r="JC9" i="1"/>
  <c r="IY10" i="1"/>
  <c r="IZ10" i="1"/>
  <c r="JA10" i="1"/>
  <c r="JB10" i="1"/>
  <c r="JC10" i="1"/>
  <c r="IY11" i="1"/>
  <c r="IZ11" i="1"/>
  <c r="JA11" i="1"/>
  <c r="JB11" i="1"/>
  <c r="JC11" i="1"/>
  <c r="IY12" i="1"/>
  <c r="IZ12" i="1"/>
  <c r="JA12" i="1"/>
  <c r="JB12" i="1"/>
  <c r="JC12" i="1"/>
  <c r="IY13" i="1"/>
  <c r="IZ13" i="1"/>
  <c r="JA13" i="1"/>
  <c r="JB13" i="1"/>
  <c r="JC13" i="1"/>
  <c r="IY14" i="1"/>
  <c r="IZ14" i="1"/>
  <c r="JA14" i="1"/>
  <c r="JB14" i="1"/>
  <c r="JC14" i="1"/>
  <c r="IY15" i="1"/>
  <c r="IZ15" i="1"/>
  <c r="JA15" i="1"/>
  <c r="JB15" i="1"/>
  <c r="JC15" i="1"/>
  <c r="IY16" i="1"/>
  <c r="IZ16" i="1"/>
  <c r="JA16" i="1"/>
  <c r="JB16" i="1"/>
  <c r="JC16" i="1"/>
  <c r="IY18" i="1"/>
  <c r="IZ18" i="1"/>
  <c r="JA18" i="1"/>
  <c r="JB18" i="1"/>
  <c r="JC18" i="1"/>
  <c r="IY19" i="1"/>
  <c r="IZ19" i="1"/>
  <c r="JA19" i="1"/>
  <c r="JB19" i="1"/>
  <c r="JC19" i="1"/>
  <c r="IY20" i="1"/>
  <c r="IZ20" i="1"/>
  <c r="JA20" i="1"/>
  <c r="JB20" i="1"/>
  <c r="JC20" i="1"/>
  <c r="IY21" i="1"/>
  <c r="IZ21" i="1"/>
  <c r="JA21" i="1"/>
  <c r="JB21" i="1"/>
  <c r="JC21" i="1"/>
  <c r="IY22" i="1"/>
  <c r="IZ22" i="1"/>
  <c r="JA22" i="1"/>
  <c r="JB22" i="1"/>
  <c r="JC22" i="1"/>
  <c r="IY23" i="1"/>
  <c r="IZ23" i="1"/>
  <c r="JA23" i="1"/>
  <c r="JB23" i="1"/>
  <c r="JC23" i="1"/>
  <c r="IY24" i="1"/>
  <c r="IZ24" i="1"/>
  <c r="JA24" i="1"/>
  <c r="JB24" i="1"/>
  <c r="JC24" i="1"/>
  <c r="IY25" i="1"/>
  <c r="IZ25" i="1"/>
  <c r="JA25" i="1"/>
  <c r="JB25" i="1"/>
  <c r="JC25" i="1"/>
  <c r="IY26" i="1"/>
  <c r="IZ26" i="1"/>
  <c r="JA26" i="1"/>
  <c r="JB26" i="1"/>
  <c r="JC26" i="1"/>
  <c r="IY27" i="1"/>
  <c r="IZ27" i="1"/>
  <c r="JA27" i="1"/>
  <c r="JB27" i="1"/>
  <c r="JC27" i="1"/>
  <c r="IY28" i="1"/>
  <c r="IZ28" i="1"/>
  <c r="JA28" i="1"/>
  <c r="JB28" i="1"/>
  <c r="JC28" i="1"/>
  <c r="IY29" i="1"/>
  <c r="IZ29" i="1"/>
  <c r="JA29" i="1"/>
  <c r="JB29" i="1"/>
  <c r="JC29" i="1"/>
  <c r="HY5" i="1"/>
  <c r="HZ5" i="1"/>
  <c r="IA5" i="1"/>
  <c r="IB5" i="1"/>
  <c r="IC5" i="1"/>
  <c r="HY6" i="1"/>
  <c r="HZ6" i="1"/>
  <c r="IA6" i="1"/>
  <c r="IB6" i="1"/>
  <c r="IC6" i="1"/>
  <c r="HY7" i="1"/>
  <c r="HZ7" i="1"/>
  <c r="IA7" i="1"/>
  <c r="IB7" i="1"/>
  <c r="IC7" i="1"/>
  <c r="HY8" i="1"/>
  <c r="HZ8" i="1"/>
  <c r="IA8" i="1"/>
  <c r="IB8" i="1"/>
  <c r="IC8" i="1"/>
  <c r="HY9" i="1"/>
  <c r="HZ9" i="1"/>
  <c r="IA9" i="1"/>
  <c r="IB9" i="1"/>
  <c r="IC9" i="1"/>
  <c r="HY10" i="1"/>
  <c r="HZ10" i="1"/>
  <c r="IA10" i="1"/>
  <c r="IB10" i="1"/>
  <c r="IC10" i="1"/>
  <c r="HY11" i="1"/>
  <c r="HZ11" i="1"/>
  <c r="IA11" i="1"/>
  <c r="IB11" i="1"/>
  <c r="IC11" i="1"/>
  <c r="HY12" i="1"/>
  <c r="HZ12" i="1"/>
  <c r="IA12" i="1"/>
  <c r="IB12" i="1"/>
  <c r="IC12" i="1"/>
  <c r="HY13" i="1"/>
  <c r="HZ13" i="1"/>
  <c r="IA13" i="1"/>
  <c r="IB13" i="1"/>
  <c r="IC13" i="1"/>
  <c r="HY14" i="1"/>
  <c r="HZ14" i="1"/>
  <c r="IA14" i="1"/>
  <c r="IB14" i="1"/>
  <c r="IC14" i="1"/>
  <c r="HY15" i="1"/>
  <c r="HZ15" i="1"/>
  <c r="IA15" i="1"/>
  <c r="IB15" i="1"/>
  <c r="IC15" i="1"/>
  <c r="HY16" i="1"/>
  <c r="HZ16" i="1"/>
  <c r="IA16" i="1"/>
  <c r="IB16" i="1"/>
  <c r="IC16" i="1"/>
  <c r="HY18" i="1"/>
  <c r="HZ18" i="1"/>
  <c r="IA18" i="1"/>
  <c r="IB18" i="1"/>
  <c r="IC18" i="1"/>
  <c r="HY19" i="1"/>
  <c r="HZ19" i="1"/>
  <c r="IA19" i="1"/>
  <c r="IB19" i="1"/>
  <c r="IC19" i="1"/>
  <c r="HY20" i="1"/>
  <c r="HZ20" i="1"/>
  <c r="IA20" i="1"/>
  <c r="IB20" i="1"/>
  <c r="IC20" i="1"/>
  <c r="HY21" i="1"/>
  <c r="HZ21" i="1"/>
  <c r="IA21" i="1"/>
  <c r="IB21" i="1"/>
  <c r="IC21" i="1"/>
  <c r="HY22" i="1"/>
  <c r="HZ22" i="1"/>
  <c r="IA22" i="1"/>
  <c r="IB22" i="1"/>
  <c r="IC22" i="1"/>
  <c r="HY23" i="1"/>
  <c r="HZ23" i="1"/>
  <c r="IA23" i="1"/>
  <c r="IB23" i="1"/>
  <c r="IC23" i="1"/>
  <c r="HY24" i="1"/>
  <c r="HZ24" i="1"/>
  <c r="IA24" i="1"/>
  <c r="IB24" i="1"/>
  <c r="IC24" i="1"/>
  <c r="HY25" i="1"/>
  <c r="HZ25" i="1"/>
  <c r="IA25" i="1"/>
  <c r="IB25" i="1"/>
  <c r="IC25" i="1"/>
  <c r="HY26" i="1"/>
  <c r="HZ26" i="1"/>
  <c r="IA26" i="1"/>
  <c r="IB26" i="1"/>
  <c r="IC26" i="1"/>
  <c r="HY27" i="1"/>
  <c r="HZ27" i="1"/>
  <c r="IA27" i="1"/>
  <c r="IB27" i="1"/>
  <c r="IC27" i="1"/>
  <c r="HY28" i="1"/>
  <c r="HZ28" i="1"/>
  <c r="IA28" i="1"/>
  <c r="IB28" i="1"/>
  <c r="IC28" i="1"/>
  <c r="HY29" i="1"/>
  <c r="HZ29" i="1"/>
  <c r="IA29" i="1"/>
  <c r="IB29" i="1"/>
  <c r="IC29" i="1"/>
  <c r="GY5" i="1"/>
  <c r="GZ5" i="1"/>
  <c r="HA5" i="1"/>
  <c r="HB5" i="1"/>
  <c r="HC5" i="1"/>
  <c r="GY6" i="1"/>
  <c r="GZ6" i="1"/>
  <c r="HA6" i="1"/>
  <c r="HB6" i="1"/>
  <c r="HC6" i="1"/>
  <c r="GY7" i="1"/>
  <c r="GZ7" i="1"/>
  <c r="HA7" i="1"/>
  <c r="HB7" i="1"/>
  <c r="HC7" i="1"/>
  <c r="GY8" i="1"/>
  <c r="GZ8" i="1"/>
  <c r="HA8" i="1"/>
  <c r="HB8" i="1"/>
  <c r="HC8" i="1"/>
  <c r="GY9" i="1"/>
  <c r="GZ9" i="1"/>
  <c r="HA9" i="1"/>
  <c r="HB9" i="1"/>
  <c r="HC9" i="1"/>
  <c r="GY10" i="1"/>
  <c r="GZ10" i="1"/>
  <c r="HA10" i="1"/>
  <c r="HB10" i="1"/>
  <c r="HC10" i="1"/>
  <c r="GY11" i="1"/>
  <c r="GZ11" i="1"/>
  <c r="HA11" i="1"/>
  <c r="HB11" i="1"/>
  <c r="HC11" i="1"/>
  <c r="GY12" i="1"/>
  <c r="GZ12" i="1"/>
  <c r="HA12" i="1"/>
  <c r="HB12" i="1"/>
  <c r="HC12" i="1"/>
  <c r="GY13" i="1"/>
  <c r="GZ13" i="1"/>
  <c r="HA13" i="1"/>
  <c r="HB13" i="1"/>
  <c r="HC13" i="1"/>
  <c r="GY14" i="1"/>
  <c r="GZ14" i="1"/>
  <c r="HA14" i="1"/>
  <c r="HB14" i="1"/>
  <c r="HC14" i="1"/>
  <c r="GY15" i="1"/>
  <c r="GZ15" i="1"/>
  <c r="HA15" i="1"/>
  <c r="HB15" i="1"/>
  <c r="HC15" i="1"/>
  <c r="GY16" i="1"/>
  <c r="GZ16" i="1"/>
  <c r="HA16" i="1"/>
  <c r="HB16" i="1"/>
  <c r="HC16" i="1"/>
  <c r="GY18" i="1"/>
  <c r="GZ18" i="1"/>
  <c r="HA18" i="1"/>
  <c r="HB18" i="1"/>
  <c r="HC18" i="1"/>
  <c r="GY19" i="1"/>
  <c r="GZ19" i="1"/>
  <c r="HA19" i="1"/>
  <c r="HB19" i="1"/>
  <c r="HC19" i="1"/>
  <c r="GY20" i="1"/>
  <c r="GZ20" i="1"/>
  <c r="HA20" i="1"/>
  <c r="HB20" i="1"/>
  <c r="HC20" i="1"/>
  <c r="GY21" i="1"/>
  <c r="GZ21" i="1"/>
  <c r="HA21" i="1"/>
  <c r="HB21" i="1"/>
  <c r="HC21" i="1"/>
  <c r="GY22" i="1"/>
  <c r="GZ22" i="1"/>
  <c r="HA22" i="1"/>
  <c r="HB22" i="1"/>
  <c r="HC22" i="1"/>
  <c r="GY23" i="1"/>
  <c r="GZ23" i="1"/>
  <c r="HA23" i="1"/>
  <c r="HB23" i="1"/>
  <c r="HC23" i="1"/>
  <c r="GY24" i="1"/>
  <c r="GZ24" i="1"/>
  <c r="HA24" i="1"/>
  <c r="HB24" i="1"/>
  <c r="HC24" i="1"/>
  <c r="GY25" i="1"/>
  <c r="GZ25" i="1"/>
  <c r="HA25" i="1"/>
  <c r="HB25" i="1"/>
  <c r="HC25" i="1"/>
  <c r="GY26" i="1"/>
  <c r="GZ26" i="1"/>
  <c r="HA26" i="1"/>
  <c r="HB26" i="1"/>
  <c r="HC26" i="1"/>
  <c r="GY27" i="1"/>
  <c r="GZ27" i="1"/>
  <c r="HA27" i="1"/>
  <c r="HB27" i="1"/>
  <c r="HC27" i="1"/>
  <c r="GY28" i="1"/>
  <c r="GZ28" i="1"/>
  <c r="HA28" i="1"/>
  <c r="HB28" i="1"/>
  <c r="HC28" i="1"/>
  <c r="GY29" i="1"/>
  <c r="GZ29" i="1"/>
  <c r="HA29" i="1"/>
  <c r="HB29" i="1"/>
  <c r="HC29" i="1"/>
  <c r="FY5" i="1"/>
  <c r="FZ5" i="1"/>
  <c r="GA5" i="1"/>
  <c r="GB5" i="1"/>
  <c r="GC5" i="1"/>
  <c r="FY6" i="1"/>
  <c r="FZ6" i="1"/>
  <c r="GA6" i="1"/>
  <c r="GB6" i="1"/>
  <c r="GC6" i="1"/>
  <c r="FY7" i="1"/>
  <c r="FZ7" i="1"/>
  <c r="GA7" i="1"/>
  <c r="GB7" i="1"/>
  <c r="GC7" i="1"/>
  <c r="FY8" i="1"/>
  <c r="FZ8" i="1"/>
  <c r="GA8" i="1"/>
  <c r="GB8" i="1"/>
  <c r="GC8" i="1"/>
  <c r="FY9" i="1"/>
  <c r="FZ9" i="1"/>
  <c r="GA9" i="1"/>
  <c r="GB9" i="1"/>
  <c r="GC9" i="1"/>
  <c r="FY10" i="1"/>
  <c r="FZ10" i="1"/>
  <c r="GA10" i="1"/>
  <c r="GB10" i="1"/>
  <c r="GC10" i="1"/>
  <c r="FY11" i="1"/>
  <c r="FZ11" i="1"/>
  <c r="GA11" i="1"/>
  <c r="GB11" i="1"/>
  <c r="GC11" i="1"/>
  <c r="FY12" i="1"/>
  <c r="FZ12" i="1"/>
  <c r="GA12" i="1"/>
  <c r="GB12" i="1"/>
  <c r="GC12" i="1"/>
  <c r="FY13" i="1"/>
  <c r="FZ13" i="1"/>
  <c r="GA13" i="1"/>
  <c r="GB13" i="1"/>
  <c r="GC13" i="1"/>
  <c r="FY14" i="1"/>
  <c r="FZ14" i="1"/>
  <c r="GA14" i="1"/>
  <c r="GB14" i="1"/>
  <c r="GC14" i="1"/>
  <c r="FY15" i="1"/>
  <c r="FZ15" i="1"/>
  <c r="GA15" i="1"/>
  <c r="GB15" i="1"/>
  <c r="GC15" i="1"/>
  <c r="FY16" i="1"/>
  <c r="FZ16" i="1"/>
  <c r="GA16" i="1"/>
  <c r="GB16" i="1"/>
  <c r="GC16" i="1"/>
  <c r="FY18" i="1"/>
  <c r="FZ18" i="1"/>
  <c r="GA18" i="1"/>
  <c r="GB18" i="1"/>
  <c r="GC18" i="1"/>
  <c r="FY19" i="1"/>
  <c r="FZ19" i="1"/>
  <c r="GA19" i="1"/>
  <c r="GB19" i="1"/>
  <c r="GC19" i="1"/>
  <c r="FY20" i="1"/>
  <c r="FZ20" i="1"/>
  <c r="GA20" i="1"/>
  <c r="GB20" i="1"/>
  <c r="GC20" i="1"/>
  <c r="FY21" i="1"/>
  <c r="FZ21" i="1"/>
  <c r="GA21" i="1"/>
  <c r="GB21" i="1"/>
  <c r="GC21" i="1"/>
  <c r="FY22" i="1"/>
  <c r="FZ22" i="1"/>
  <c r="GA22" i="1"/>
  <c r="GB22" i="1"/>
  <c r="GC22" i="1"/>
  <c r="FY23" i="1"/>
  <c r="FZ23" i="1"/>
  <c r="GA23" i="1"/>
  <c r="GB23" i="1"/>
  <c r="GC23" i="1"/>
  <c r="FY24" i="1"/>
  <c r="FZ24" i="1"/>
  <c r="GA24" i="1"/>
  <c r="GB24" i="1"/>
  <c r="GC24" i="1"/>
  <c r="FY25" i="1"/>
  <c r="FZ25" i="1"/>
  <c r="GA25" i="1"/>
  <c r="GB25" i="1"/>
  <c r="GC25" i="1"/>
  <c r="FY26" i="1"/>
  <c r="FZ26" i="1"/>
  <c r="GA26" i="1"/>
  <c r="GB26" i="1"/>
  <c r="GC26" i="1"/>
  <c r="FY27" i="1"/>
  <c r="FZ27" i="1"/>
  <c r="GA27" i="1"/>
  <c r="GB27" i="1"/>
  <c r="GC27" i="1"/>
  <c r="FY28" i="1"/>
  <c r="FZ28" i="1"/>
  <c r="GA28" i="1"/>
  <c r="GB28" i="1"/>
  <c r="GC28" i="1"/>
  <c r="FY29" i="1"/>
  <c r="FZ29" i="1"/>
  <c r="GA29" i="1"/>
  <c r="GB29" i="1"/>
  <c r="GC29" i="1"/>
  <c r="EY5" i="1"/>
  <c r="EZ5" i="1"/>
  <c r="FA5" i="1"/>
  <c r="FB5" i="1"/>
  <c r="FC5" i="1"/>
  <c r="EY6" i="1"/>
  <c r="EZ6" i="1"/>
  <c r="FA6" i="1"/>
  <c r="FB6" i="1"/>
  <c r="FC6" i="1"/>
  <c r="EY7" i="1"/>
  <c r="EZ7" i="1"/>
  <c r="FA7" i="1"/>
  <c r="FB7" i="1"/>
  <c r="FC7" i="1"/>
  <c r="EY8" i="1"/>
  <c r="EZ8" i="1"/>
  <c r="FA8" i="1"/>
  <c r="FB8" i="1"/>
  <c r="FC8" i="1"/>
  <c r="EY9" i="1"/>
  <c r="EZ9" i="1"/>
  <c r="FA9" i="1"/>
  <c r="FB9" i="1"/>
  <c r="FC9" i="1"/>
  <c r="EY10" i="1"/>
  <c r="EZ10" i="1"/>
  <c r="FA10" i="1"/>
  <c r="FB10" i="1"/>
  <c r="FC10" i="1"/>
  <c r="EY11" i="1"/>
  <c r="EZ11" i="1"/>
  <c r="FA11" i="1"/>
  <c r="FB11" i="1"/>
  <c r="FC11" i="1"/>
  <c r="EY12" i="1"/>
  <c r="EZ12" i="1"/>
  <c r="FA12" i="1"/>
  <c r="FB12" i="1"/>
  <c r="FC12" i="1"/>
  <c r="EY13" i="1"/>
  <c r="EZ13" i="1"/>
  <c r="FA13" i="1"/>
  <c r="FB13" i="1"/>
  <c r="FC13" i="1"/>
  <c r="EY14" i="1"/>
  <c r="EZ14" i="1"/>
  <c r="FA14" i="1"/>
  <c r="FB14" i="1"/>
  <c r="FC14" i="1"/>
  <c r="EY15" i="1"/>
  <c r="EZ15" i="1"/>
  <c r="FA15" i="1"/>
  <c r="FB15" i="1"/>
  <c r="FC15" i="1"/>
  <c r="EY16" i="1"/>
  <c r="EZ16" i="1"/>
  <c r="FA16" i="1"/>
  <c r="FB16" i="1"/>
  <c r="FC16" i="1"/>
  <c r="EY18" i="1"/>
  <c r="EZ18" i="1"/>
  <c r="FA18" i="1"/>
  <c r="FB18" i="1"/>
  <c r="FC18" i="1"/>
  <c r="EY19" i="1"/>
  <c r="EZ19" i="1"/>
  <c r="FA19" i="1"/>
  <c r="FB19" i="1"/>
  <c r="FC19" i="1"/>
  <c r="EY20" i="1"/>
  <c r="EZ20" i="1"/>
  <c r="FA20" i="1"/>
  <c r="FB20" i="1"/>
  <c r="FC20" i="1"/>
  <c r="EY21" i="1"/>
  <c r="EZ21" i="1"/>
  <c r="FA21" i="1"/>
  <c r="FB21" i="1"/>
  <c r="FC21" i="1"/>
  <c r="EY22" i="1"/>
  <c r="EZ22" i="1"/>
  <c r="FA22" i="1"/>
  <c r="FB22" i="1"/>
  <c r="FC22" i="1"/>
  <c r="EY23" i="1"/>
  <c r="EZ23" i="1"/>
  <c r="FA23" i="1"/>
  <c r="FB23" i="1"/>
  <c r="FC23" i="1"/>
  <c r="EY24" i="1"/>
  <c r="EZ24" i="1"/>
  <c r="FA24" i="1"/>
  <c r="FB24" i="1"/>
  <c r="FC24" i="1"/>
  <c r="EY25" i="1"/>
  <c r="EZ25" i="1"/>
  <c r="FA25" i="1"/>
  <c r="FB25" i="1"/>
  <c r="FC25" i="1"/>
  <c r="EY26" i="1"/>
  <c r="EZ26" i="1"/>
  <c r="FA26" i="1"/>
  <c r="FB26" i="1"/>
  <c r="FC26" i="1"/>
  <c r="EY27" i="1"/>
  <c r="EZ27" i="1"/>
  <c r="FA27" i="1"/>
  <c r="FB27" i="1"/>
  <c r="FC27" i="1"/>
  <c r="EY28" i="1"/>
  <c r="EZ28" i="1"/>
  <c r="FA28" i="1"/>
  <c r="FB28" i="1"/>
  <c r="FC28" i="1"/>
  <c r="EY29" i="1"/>
  <c r="EZ29" i="1"/>
  <c r="FA29" i="1"/>
  <c r="FB29" i="1"/>
  <c r="FC29" i="1"/>
  <c r="DY5" i="1"/>
  <c r="DZ5" i="1"/>
  <c r="EA5" i="1"/>
  <c r="EB5" i="1"/>
  <c r="EC5" i="1"/>
  <c r="DY6" i="1"/>
  <c r="DZ6" i="1"/>
  <c r="EA6" i="1"/>
  <c r="EB6" i="1"/>
  <c r="EC6" i="1"/>
  <c r="DY7" i="1"/>
  <c r="DZ7" i="1"/>
  <c r="EA7" i="1"/>
  <c r="EB7" i="1"/>
  <c r="EC7" i="1"/>
  <c r="DY8" i="1"/>
  <c r="DZ8" i="1"/>
  <c r="EA8" i="1"/>
  <c r="EB8" i="1"/>
  <c r="EC8" i="1"/>
  <c r="DY9" i="1"/>
  <c r="DZ9" i="1"/>
  <c r="EA9" i="1"/>
  <c r="EB9" i="1"/>
  <c r="EC9" i="1"/>
  <c r="DY10" i="1"/>
  <c r="DZ10" i="1"/>
  <c r="EA10" i="1"/>
  <c r="EB10" i="1"/>
  <c r="EC10" i="1"/>
  <c r="DY11" i="1"/>
  <c r="DZ11" i="1"/>
  <c r="EA11" i="1"/>
  <c r="EB11" i="1"/>
  <c r="EC11" i="1"/>
  <c r="DY12" i="1"/>
  <c r="DZ12" i="1"/>
  <c r="EA12" i="1"/>
  <c r="EB12" i="1"/>
  <c r="EC12" i="1"/>
  <c r="DY13" i="1"/>
  <c r="DZ13" i="1"/>
  <c r="EA13" i="1"/>
  <c r="EB13" i="1"/>
  <c r="EC13" i="1"/>
  <c r="DY14" i="1"/>
  <c r="DZ14" i="1"/>
  <c r="EA14" i="1"/>
  <c r="EB14" i="1"/>
  <c r="EC14" i="1"/>
  <c r="DY15" i="1"/>
  <c r="DZ15" i="1"/>
  <c r="EA15" i="1"/>
  <c r="EB15" i="1"/>
  <c r="EC15" i="1"/>
  <c r="DY16" i="1"/>
  <c r="DZ16" i="1"/>
  <c r="EA16" i="1"/>
  <c r="EB16" i="1"/>
  <c r="EC16" i="1"/>
  <c r="DY18" i="1"/>
  <c r="DZ18" i="1"/>
  <c r="EA18" i="1"/>
  <c r="EB18" i="1"/>
  <c r="EC18" i="1"/>
  <c r="DY19" i="1"/>
  <c r="DZ19" i="1"/>
  <c r="EA19" i="1"/>
  <c r="EB19" i="1"/>
  <c r="EC19" i="1"/>
  <c r="DY20" i="1"/>
  <c r="DZ20" i="1"/>
  <c r="EA20" i="1"/>
  <c r="EB20" i="1"/>
  <c r="EC20" i="1"/>
  <c r="DY21" i="1"/>
  <c r="DZ21" i="1"/>
  <c r="EA21" i="1"/>
  <c r="EB21" i="1"/>
  <c r="EC21" i="1"/>
  <c r="DY22" i="1"/>
  <c r="DZ22" i="1"/>
  <c r="EA22" i="1"/>
  <c r="EB22" i="1"/>
  <c r="EC22" i="1"/>
  <c r="DY23" i="1"/>
  <c r="DZ23" i="1"/>
  <c r="EA23" i="1"/>
  <c r="EB23" i="1"/>
  <c r="EC23" i="1"/>
  <c r="DY24" i="1"/>
  <c r="DZ24" i="1"/>
  <c r="EA24" i="1"/>
  <c r="EB24" i="1"/>
  <c r="EC24" i="1"/>
  <c r="DY25" i="1"/>
  <c r="DZ25" i="1"/>
  <c r="EA25" i="1"/>
  <c r="EB25" i="1"/>
  <c r="EC25" i="1"/>
  <c r="DY26" i="1"/>
  <c r="DZ26" i="1"/>
  <c r="EA26" i="1"/>
  <c r="EB26" i="1"/>
  <c r="EC26" i="1"/>
  <c r="DY27" i="1"/>
  <c r="DZ27" i="1"/>
  <c r="EA27" i="1"/>
  <c r="EB27" i="1"/>
  <c r="EC27" i="1"/>
  <c r="DY28" i="1"/>
  <c r="DZ28" i="1"/>
  <c r="EA28" i="1"/>
  <c r="EB28" i="1"/>
  <c r="EC28" i="1"/>
  <c r="DY29" i="1"/>
  <c r="DZ29" i="1"/>
  <c r="EA29" i="1"/>
  <c r="EB29" i="1"/>
  <c r="EC29" i="1"/>
  <c r="CY5" i="1"/>
  <c r="CZ5" i="1"/>
  <c r="DA5" i="1"/>
  <c r="DB5" i="1"/>
  <c r="DC5" i="1"/>
  <c r="CY6" i="1"/>
  <c r="CZ6" i="1"/>
  <c r="DA6" i="1"/>
  <c r="DB6" i="1"/>
  <c r="DC6" i="1"/>
  <c r="CY7" i="1"/>
  <c r="CZ7" i="1"/>
  <c r="DA7" i="1"/>
  <c r="DB7" i="1"/>
  <c r="DC7" i="1"/>
  <c r="CY8" i="1"/>
  <c r="CZ8" i="1"/>
  <c r="DA8" i="1"/>
  <c r="DB8" i="1"/>
  <c r="DC8" i="1"/>
  <c r="CY9" i="1"/>
  <c r="CZ9" i="1"/>
  <c r="DA9" i="1"/>
  <c r="DB9" i="1"/>
  <c r="DC9" i="1"/>
  <c r="CY10" i="1"/>
  <c r="CZ10" i="1"/>
  <c r="DA10" i="1"/>
  <c r="DB10" i="1"/>
  <c r="DC10" i="1"/>
  <c r="CY11" i="1"/>
  <c r="CZ11" i="1"/>
  <c r="DA11" i="1"/>
  <c r="DB11" i="1"/>
  <c r="DC11" i="1"/>
  <c r="CY12" i="1"/>
  <c r="CZ12" i="1"/>
  <c r="DA12" i="1"/>
  <c r="DB12" i="1"/>
  <c r="DC12" i="1"/>
  <c r="CY13" i="1"/>
  <c r="CZ13" i="1"/>
  <c r="DA13" i="1"/>
  <c r="DB13" i="1"/>
  <c r="DC13" i="1"/>
  <c r="CY14" i="1"/>
  <c r="CZ14" i="1"/>
  <c r="DA14" i="1"/>
  <c r="DB14" i="1"/>
  <c r="DC14" i="1"/>
  <c r="CY15" i="1"/>
  <c r="CZ15" i="1"/>
  <c r="DA15" i="1"/>
  <c r="DB15" i="1"/>
  <c r="DC15" i="1"/>
  <c r="CY16" i="1"/>
  <c r="CZ16" i="1"/>
  <c r="DA16" i="1"/>
  <c r="DB16" i="1"/>
  <c r="DC16" i="1"/>
  <c r="CY18" i="1"/>
  <c r="CZ18" i="1"/>
  <c r="DA18" i="1"/>
  <c r="DB18" i="1"/>
  <c r="DC18" i="1"/>
  <c r="CY19" i="1"/>
  <c r="CZ19" i="1"/>
  <c r="DA19" i="1"/>
  <c r="DB19" i="1"/>
  <c r="DC19" i="1"/>
  <c r="CY20" i="1"/>
  <c r="CZ20" i="1"/>
  <c r="DA20" i="1"/>
  <c r="DB20" i="1"/>
  <c r="DC20" i="1"/>
  <c r="CY21" i="1"/>
  <c r="CZ21" i="1"/>
  <c r="DA21" i="1"/>
  <c r="DB21" i="1"/>
  <c r="DC21" i="1"/>
  <c r="CY22" i="1"/>
  <c r="CZ22" i="1"/>
  <c r="DA22" i="1"/>
  <c r="DB22" i="1"/>
  <c r="DC22" i="1"/>
  <c r="CY23" i="1"/>
  <c r="CZ23" i="1"/>
  <c r="DA23" i="1"/>
  <c r="DB23" i="1"/>
  <c r="DC23" i="1"/>
  <c r="CY24" i="1"/>
  <c r="CZ24" i="1"/>
  <c r="DA24" i="1"/>
  <c r="DB24" i="1"/>
  <c r="DC24" i="1"/>
  <c r="CY25" i="1"/>
  <c r="CZ25" i="1"/>
  <c r="DA25" i="1"/>
  <c r="DB25" i="1"/>
  <c r="DC25" i="1"/>
  <c r="CY26" i="1"/>
  <c r="CZ26" i="1"/>
  <c r="DA26" i="1"/>
  <c r="DB26" i="1"/>
  <c r="DC26" i="1"/>
  <c r="CY27" i="1"/>
  <c r="CZ27" i="1"/>
  <c r="DA27" i="1"/>
  <c r="DB27" i="1"/>
  <c r="DC27" i="1"/>
  <c r="CY28" i="1"/>
  <c r="CZ28" i="1"/>
  <c r="DA28" i="1"/>
  <c r="DB28" i="1"/>
  <c r="DC28" i="1"/>
  <c r="CY29" i="1"/>
  <c r="CZ29" i="1"/>
  <c r="DA29" i="1"/>
  <c r="DB29" i="1"/>
  <c r="DC29" i="1"/>
  <c r="BY5" i="1"/>
  <c r="BZ5" i="1"/>
  <c r="CA5" i="1"/>
  <c r="CB5" i="1"/>
  <c r="CC5" i="1"/>
  <c r="BY6" i="1"/>
  <c r="BZ6" i="1"/>
  <c r="CA6" i="1"/>
  <c r="CB6" i="1"/>
  <c r="CC6" i="1"/>
  <c r="BY7" i="1"/>
  <c r="BZ7" i="1"/>
  <c r="CA7" i="1"/>
  <c r="CB7" i="1"/>
  <c r="CC7" i="1"/>
  <c r="BY8" i="1"/>
  <c r="BZ8" i="1"/>
  <c r="CA8" i="1"/>
  <c r="CB8" i="1"/>
  <c r="CC8" i="1"/>
  <c r="BY9" i="1"/>
  <c r="BZ9" i="1"/>
  <c r="CA9" i="1"/>
  <c r="CB9" i="1"/>
  <c r="CC9" i="1"/>
  <c r="BY10" i="1"/>
  <c r="BZ10" i="1"/>
  <c r="CA10" i="1"/>
  <c r="CB10" i="1"/>
  <c r="CC10" i="1"/>
  <c r="BY11" i="1"/>
  <c r="BZ11" i="1"/>
  <c r="CA11" i="1"/>
  <c r="CB11" i="1"/>
  <c r="CC11" i="1"/>
  <c r="BY12" i="1"/>
  <c r="BZ12" i="1"/>
  <c r="CA12" i="1"/>
  <c r="CB12" i="1"/>
  <c r="CC12" i="1"/>
  <c r="BY13" i="1"/>
  <c r="BZ13" i="1"/>
  <c r="CA13" i="1"/>
  <c r="CB13" i="1"/>
  <c r="CC13" i="1"/>
  <c r="BY14" i="1"/>
  <c r="BZ14" i="1"/>
  <c r="CA14" i="1"/>
  <c r="CB14" i="1"/>
  <c r="CC14" i="1"/>
  <c r="BY15" i="1"/>
  <c r="BZ15" i="1"/>
  <c r="CA15" i="1"/>
  <c r="CB15" i="1"/>
  <c r="CC15" i="1"/>
  <c r="BY16" i="1"/>
  <c r="BZ16" i="1"/>
  <c r="CA16" i="1"/>
  <c r="CB16" i="1"/>
  <c r="CC16" i="1"/>
  <c r="BY18" i="1"/>
  <c r="BZ18" i="1"/>
  <c r="CA18" i="1"/>
  <c r="CB18" i="1"/>
  <c r="CC18" i="1"/>
  <c r="BY19" i="1"/>
  <c r="BZ19" i="1"/>
  <c r="CA19" i="1"/>
  <c r="CB19" i="1"/>
  <c r="CC19" i="1"/>
  <c r="BY20" i="1"/>
  <c r="BZ20" i="1"/>
  <c r="CA20" i="1"/>
  <c r="CB20" i="1"/>
  <c r="CC20" i="1"/>
  <c r="BY21" i="1"/>
  <c r="BZ21" i="1"/>
  <c r="CA21" i="1"/>
  <c r="CB21" i="1"/>
  <c r="CC21" i="1"/>
  <c r="BY22" i="1"/>
  <c r="BZ22" i="1"/>
  <c r="CA22" i="1"/>
  <c r="CB22" i="1"/>
  <c r="CC22" i="1"/>
  <c r="BY23" i="1"/>
  <c r="BZ23" i="1"/>
  <c r="CA23" i="1"/>
  <c r="CB23" i="1"/>
  <c r="CC23" i="1"/>
  <c r="BY24" i="1"/>
  <c r="BZ24" i="1"/>
  <c r="CA24" i="1"/>
  <c r="CB24" i="1"/>
  <c r="CC24" i="1"/>
  <c r="BY25" i="1"/>
  <c r="BZ25" i="1"/>
  <c r="CA25" i="1"/>
  <c r="CB25" i="1"/>
  <c r="CC25" i="1"/>
  <c r="BY26" i="1"/>
  <c r="BZ26" i="1"/>
  <c r="CA26" i="1"/>
  <c r="CB26" i="1"/>
  <c r="CC26" i="1"/>
  <c r="BY27" i="1"/>
  <c r="BZ27" i="1"/>
  <c r="CA27" i="1"/>
  <c r="CB27" i="1"/>
  <c r="CC27" i="1"/>
  <c r="BY28" i="1"/>
  <c r="BZ28" i="1"/>
  <c r="CA28" i="1"/>
  <c r="CB28" i="1"/>
  <c r="CC28" i="1"/>
  <c r="BY29" i="1"/>
  <c r="BZ29" i="1"/>
  <c r="CA29" i="1"/>
  <c r="CB29" i="1"/>
  <c r="CC29" i="1"/>
  <c r="AY5" i="1"/>
  <c r="AZ5" i="1"/>
  <c r="BA5" i="1"/>
  <c r="BB5" i="1"/>
  <c r="BC5" i="1"/>
  <c r="AY6" i="1"/>
  <c r="AZ6" i="1"/>
  <c r="BA6" i="1"/>
  <c r="BB6" i="1"/>
  <c r="BC6" i="1"/>
  <c r="AY7" i="1"/>
  <c r="AZ7" i="1"/>
  <c r="BA7" i="1"/>
  <c r="BB7" i="1"/>
  <c r="BC7" i="1"/>
  <c r="AY8" i="1"/>
  <c r="AZ8" i="1"/>
  <c r="BA8" i="1"/>
  <c r="BB8" i="1"/>
  <c r="BC8" i="1"/>
  <c r="AY9" i="1"/>
  <c r="AZ9" i="1"/>
  <c r="BA9" i="1"/>
  <c r="BB9" i="1"/>
  <c r="BC9" i="1"/>
  <c r="AY10" i="1"/>
  <c r="AZ10" i="1"/>
  <c r="BA10" i="1"/>
  <c r="BB10" i="1"/>
  <c r="BC10" i="1"/>
  <c r="AY11" i="1"/>
  <c r="AZ11" i="1"/>
  <c r="BA11" i="1"/>
  <c r="BB11" i="1"/>
  <c r="BC11" i="1"/>
  <c r="AY12" i="1"/>
  <c r="AZ12" i="1"/>
  <c r="BA12" i="1"/>
  <c r="BB12" i="1"/>
  <c r="BC12" i="1"/>
  <c r="AY13" i="1"/>
  <c r="AZ13" i="1"/>
  <c r="BA13" i="1"/>
  <c r="BB13" i="1"/>
  <c r="BC13" i="1"/>
  <c r="AY14" i="1"/>
  <c r="AZ14" i="1"/>
  <c r="BA14" i="1"/>
  <c r="BB14" i="1"/>
  <c r="BC14" i="1"/>
  <c r="AY15" i="1"/>
  <c r="AZ15" i="1"/>
  <c r="BA15" i="1"/>
  <c r="BB15" i="1"/>
  <c r="BC15" i="1"/>
  <c r="AY16" i="1"/>
  <c r="AZ16" i="1"/>
  <c r="BA16" i="1"/>
  <c r="BB16" i="1"/>
  <c r="BC16" i="1"/>
  <c r="AY18" i="1"/>
  <c r="AZ18" i="1"/>
  <c r="BA18" i="1"/>
  <c r="BB18" i="1"/>
  <c r="BC18" i="1"/>
  <c r="AY19" i="1"/>
  <c r="AZ19" i="1"/>
  <c r="BA19" i="1"/>
  <c r="BB19" i="1"/>
  <c r="BC19" i="1"/>
  <c r="AY20" i="1"/>
  <c r="AZ20" i="1"/>
  <c r="BA20" i="1"/>
  <c r="BB20" i="1"/>
  <c r="BC20" i="1"/>
  <c r="AY21" i="1"/>
  <c r="AZ21" i="1"/>
  <c r="BA21" i="1"/>
  <c r="BB21" i="1"/>
  <c r="BC21" i="1"/>
  <c r="AY22" i="1"/>
  <c r="AZ22" i="1"/>
  <c r="BA22" i="1"/>
  <c r="BB22" i="1"/>
  <c r="BC22" i="1"/>
  <c r="AY23" i="1"/>
  <c r="AZ23" i="1"/>
  <c r="BA23" i="1"/>
  <c r="BB23" i="1"/>
  <c r="BC23" i="1"/>
  <c r="AY24" i="1"/>
  <c r="AZ24" i="1"/>
  <c r="BA24" i="1"/>
  <c r="BB24" i="1"/>
  <c r="BC24" i="1"/>
  <c r="AY25" i="1"/>
  <c r="AZ25" i="1"/>
  <c r="BA25" i="1"/>
  <c r="BB25" i="1"/>
  <c r="BC25" i="1"/>
  <c r="AY26" i="1"/>
  <c r="AZ26" i="1"/>
  <c r="BA26" i="1"/>
  <c r="BB26" i="1"/>
  <c r="BC26" i="1"/>
  <c r="AY27" i="1"/>
  <c r="AZ27" i="1"/>
  <c r="BA27" i="1"/>
  <c r="BB27" i="1"/>
  <c r="BC27" i="1"/>
  <c r="AY28" i="1"/>
  <c r="AZ28" i="1"/>
  <c r="BA28" i="1"/>
  <c r="BB28" i="1"/>
  <c r="BC28" i="1"/>
  <c r="AY29" i="1"/>
  <c r="AZ29" i="1"/>
  <c r="BA29" i="1"/>
  <c r="BB29" i="1"/>
  <c r="BC29" i="1"/>
  <c r="X61" i="1"/>
  <c r="Y61" i="1"/>
  <c r="Z61" i="1"/>
  <c r="AA61" i="1"/>
  <c r="AB61" i="1"/>
  <c r="X62" i="1"/>
  <c r="Y62" i="1"/>
  <c r="Z62" i="1"/>
  <c r="AA62" i="1"/>
  <c r="AB62" i="1"/>
  <c r="X63" i="1"/>
  <c r="Y63" i="1"/>
  <c r="Z63" i="1"/>
  <c r="AA63" i="1"/>
  <c r="AB63" i="1"/>
  <c r="X64" i="1"/>
  <c r="Y64" i="1"/>
  <c r="Z64" i="1"/>
  <c r="AA64" i="1"/>
  <c r="AB64" i="1"/>
  <c r="X65" i="1"/>
  <c r="Y65" i="1"/>
  <c r="Z65" i="1"/>
  <c r="AA65" i="1"/>
  <c r="AB65" i="1"/>
  <c r="X66" i="1"/>
  <c r="Y66" i="1"/>
  <c r="Z66" i="1"/>
  <c r="AA66" i="1"/>
  <c r="AB66" i="1"/>
  <c r="X68" i="1"/>
  <c r="Y68" i="1"/>
  <c r="Z68" i="1"/>
  <c r="AA68" i="1"/>
  <c r="AB68" i="1"/>
  <c r="X69" i="1"/>
  <c r="Y69" i="1"/>
  <c r="Z69" i="1"/>
  <c r="AA69" i="1"/>
  <c r="AB69" i="1"/>
  <c r="X70" i="1"/>
  <c r="Y70" i="1"/>
  <c r="Z70" i="1"/>
  <c r="AA70" i="1"/>
  <c r="AB70" i="1"/>
  <c r="X71" i="1"/>
  <c r="Y71" i="1"/>
  <c r="Z71" i="1"/>
  <c r="AA71" i="1"/>
  <c r="AB71" i="1"/>
  <c r="X72" i="1"/>
  <c r="Y72" i="1"/>
  <c r="Z72" i="1"/>
  <c r="AA72" i="1"/>
  <c r="AB72" i="1"/>
  <c r="X73" i="1"/>
  <c r="Y73" i="1"/>
  <c r="Z73" i="1"/>
  <c r="AA73" i="1"/>
  <c r="AB73" i="1"/>
  <c r="X42" i="1"/>
  <c r="Y42" i="1"/>
  <c r="Z42" i="1"/>
  <c r="AA42" i="1"/>
  <c r="AB42" i="1"/>
  <c r="X43" i="1"/>
  <c r="Y43" i="1"/>
  <c r="Z43" i="1"/>
  <c r="AA43" i="1"/>
  <c r="AB43" i="1"/>
  <c r="X44" i="1"/>
  <c r="Y44" i="1"/>
  <c r="Z44" i="1"/>
  <c r="AA44" i="1"/>
  <c r="AB44" i="1"/>
  <c r="X45" i="1"/>
  <c r="Y45" i="1"/>
  <c r="Z45" i="1"/>
  <c r="AA45" i="1"/>
  <c r="AB45" i="1"/>
  <c r="X46" i="1"/>
  <c r="Y46" i="1"/>
  <c r="Z46" i="1"/>
  <c r="AA46" i="1"/>
  <c r="AB46" i="1"/>
  <c r="X47" i="1"/>
  <c r="Y47" i="1"/>
  <c r="Z47" i="1"/>
  <c r="AA47" i="1"/>
  <c r="AB47" i="1"/>
  <c r="X48" i="1"/>
  <c r="Y48" i="1"/>
  <c r="Z48" i="1"/>
  <c r="AA48" i="1"/>
  <c r="AB48" i="1"/>
  <c r="X49" i="1"/>
  <c r="Y49" i="1"/>
  <c r="Z49" i="1"/>
  <c r="AA49" i="1"/>
  <c r="AB49" i="1"/>
  <c r="X32" i="1"/>
  <c r="Y32" i="1"/>
  <c r="Z32" i="1"/>
  <c r="AA32" i="1"/>
  <c r="AB32" i="1"/>
  <c r="X33" i="1"/>
  <c r="Y33" i="1"/>
  <c r="Z33" i="1"/>
  <c r="AA33" i="1"/>
  <c r="AB33" i="1"/>
  <c r="X34" i="1"/>
  <c r="Y34" i="1"/>
  <c r="Z34" i="1"/>
  <c r="AA34" i="1"/>
  <c r="AB34" i="1"/>
  <c r="X35" i="1"/>
  <c r="Y35" i="1"/>
  <c r="Z35" i="1"/>
  <c r="AA35" i="1"/>
  <c r="AB35" i="1"/>
  <c r="X36" i="1"/>
  <c r="Y36" i="1"/>
  <c r="Z36" i="1"/>
  <c r="AA36" i="1"/>
  <c r="AB36" i="1"/>
  <c r="X37" i="1"/>
  <c r="Y37" i="1"/>
  <c r="Z37" i="1"/>
  <c r="AA37" i="1"/>
  <c r="AB37" i="1"/>
  <c r="X38" i="1"/>
  <c r="Y38" i="1"/>
  <c r="Z38" i="1"/>
  <c r="AA38" i="1"/>
  <c r="AB38" i="1"/>
  <c r="X39" i="1"/>
  <c r="Y39" i="1"/>
  <c r="Z39" i="1"/>
  <c r="AA39" i="1"/>
  <c r="AB39" i="1"/>
  <c r="OY68" i="1" l="1"/>
  <c r="OA44" i="1"/>
  <c r="NZ33" i="1"/>
  <c r="PB39" i="1"/>
  <c r="PB59" i="1" s="1"/>
  <c r="NY59" i="1"/>
  <c r="PA49" i="1"/>
  <c r="PB73" i="1"/>
  <c r="OY48" i="1"/>
  <c r="OY58" i="1" s="1"/>
  <c r="PC72" i="1"/>
  <c r="OY37" i="1"/>
  <c r="NA39" i="1"/>
  <c r="PA48" i="1"/>
  <c r="PC48" i="1"/>
  <c r="OY38" i="1"/>
  <c r="OZ53" i="1"/>
  <c r="NC37" i="1"/>
  <c r="NA45" i="1"/>
  <c r="MZ43" i="1"/>
  <c r="MY63" i="1"/>
  <c r="OA63" i="1"/>
  <c r="OB65" i="1"/>
  <c r="NZ61" i="1"/>
  <c r="PC37" i="1"/>
  <c r="PA46" i="1"/>
  <c r="OY63" i="1"/>
  <c r="OZ44" i="1"/>
  <c r="PC43" i="1"/>
  <c r="PB42" i="1"/>
  <c r="MZ33" i="1"/>
  <c r="OB46" i="1"/>
  <c r="OB35" i="1"/>
  <c r="OC66" i="1"/>
  <c r="OA34" i="1"/>
  <c r="OA54" i="1" s="1"/>
  <c r="OB42" i="1"/>
  <c r="OB52" i="1" s="1"/>
  <c r="OZ71" i="1"/>
  <c r="PC33" i="1"/>
  <c r="NA70" i="1"/>
  <c r="NA35" i="1"/>
  <c r="NC43" i="1"/>
  <c r="NC53" i="1" s="1"/>
  <c r="NZ42" i="1"/>
  <c r="NZ52" i="1" s="1"/>
  <c r="PB69" i="1"/>
  <c r="PA35" i="1"/>
  <c r="PA47" i="1"/>
  <c r="OY33" i="1"/>
  <c r="OB36" i="1"/>
  <c r="NZ70" i="1"/>
  <c r="OB64" i="1"/>
  <c r="OC47" i="1"/>
  <c r="NZ43" i="1"/>
  <c r="PC46" i="1"/>
  <c r="OY46" i="1"/>
  <c r="PA36" i="1"/>
  <c r="PA44" i="1"/>
  <c r="PB47" i="1"/>
  <c r="OY34" i="1"/>
  <c r="OZ47" i="1"/>
  <c r="OZ57" i="1" s="1"/>
  <c r="PB64" i="1"/>
  <c r="PC42" i="1"/>
  <c r="OY42" i="1"/>
  <c r="PA32" i="1"/>
  <c r="OB56" i="1"/>
  <c r="MB46" i="1"/>
  <c r="MZ39" i="1"/>
  <c r="NA73" i="1"/>
  <c r="NB38" i="1"/>
  <c r="MY48" i="1"/>
  <c r="MZ37" i="1"/>
  <c r="NA72" i="1"/>
  <c r="NB37" i="1"/>
  <c r="MZ69" i="1"/>
  <c r="NC65" i="1"/>
  <c r="MY65" i="1"/>
  <c r="MZ35" i="1"/>
  <c r="NA66" i="1"/>
  <c r="NB47" i="1"/>
  <c r="MY42" i="1"/>
  <c r="OB45" i="1"/>
  <c r="OY72" i="1"/>
  <c r="PC68" i="1"/>
  <c r="PA45" i="1"/>
  <c r="PA55" i="1" s="1"/>
  <c r="PA42" i="1"/>
  <c r="D54" i="3"/>
  <c r="NB49" i="1"/>
  <c r="OC39" i="1"/>
  <c r="OB38" i="1"/>
  <c r="NZ37" i="1"/>
  <c r="OC36" i="1"/>
  <c r="NY36" i="1"/>
  <c r="OB47" i="1"/>
  <c r="PA70" i="1"/>
  <c r="OZ66" i="1"/>
  <c r="OY43" i="1"/>
  <c r="PA39" i="1"/>
  <c r="PA59" i="1" s="1"/>
  <c r="PB70" i="1"/>
  <c r="PC49" i="1"/>
  <c r="OY49" i="1"/>
  <c r="OZ39" i="1"/>
  <c r="PB38" i="1"/>
  <c r="PC71" i="1"/>
  <c r="OY71" i="1"/>
  <c r="OZ72" i="1"/>
  <c r="PA72" i="1"/>
  <c r="PB37" i="1"/>
  <c r="PB57" i="1" s="1"/>
  <c r="OZ69" i="1"/>
  <c r="PA68" i="1"/>
  <c r="PB63" i="1"/>
  <c r="PC65" i="1"/>
  <c r="OY65" i="1"/>
  <c r="OZ35" i="1"/>
  <c r="PC47" i="1"/>
  <c r="PC57" i="1" s="1"/>
  <c r="OY47" i="1"/>
  <c r="OY57" i="1" s="1"/>
  <c r="OZ64" i="1"/>
  <c r="PA64" i="1"/>
  <c r="PB33" i="1"/>
  <c r="OZ32" i="1"/>
  <c r="PA63" i="1"/>
  <c r="NA49" i="1"/>
  <c r="MY33" i="1"/>
  <c r="OB63" i="1"/>
  <c r="OA39" i="1"/>
  <c r="OB73" i="1"/>
  <c r="OC73" i="1"/>
  <c r="NY73" i="1"/>
  <c r="NZ71" i="1"/>
  <c r="OB69" i="1"/>
  <c r="OC35" i="1"/>
  <c r="NY35" i="1"/>
  <c r="NZ65" i="1"/>
  <c r="OA35" i="1"/>
  <c r="OB66" i="1"/>
  <c r="OC62" i="1"/>
  <c r="NY62" i="1"/>
  <c r="NZ47" i="1"/>
  <c r="OA47" i="1"/>
  <c r="OA57" i="1" s="1"/>
  <c r="OB61" i="1"/>
  <c r="OC33" i="1"/>
  <c r="NY64" i="1"/>
  <c r="NZ63" i="1"/>
  <c r="OA62" i="1"/>
  <c r="PA65" i="1"/>
  <c r="PA61" i="1"/>
  <c r="PB45" i="1"/>
  <c r="PB55" i="1" s="1"/>
  <c r="OY44" i="1"/>
  <c r="PC38" i="1"/>
  <c r="PC58" i="1" s="1"/>
  <c r="PC34" i="1"/>
  <c r="PC54" i="1" s="1"/>
  <c r="PC39" i="1"/>
  <c r="OY39" i="1"/>
  <c r="OZ38" i="1"/>
  <c r="OZ58" i="1" s="1"/>
  <c r="PA38" i="1"/>
  <c r="PA58" i="1" s="1"/>
  <c r="PA37" i="1"/>
  <c r="PA57" i="1" s="1"/>
  <c r="PB36" i="1"/>
  <c r="PB56" i="1" s="1"/>
  <c r="PC36" i="1"/>
  <c r="PC56" i="1" s="1"/>
  <c r="OY36" i="1"/>
  <c r="PC35" i="1"/>
  <c r="OY35" i="1"/>
  <c r="OZ34" i="1"/>
  <c r="PA34" i="1"/>
  <c r="PA33" i="1"/>
  <c r="PB32" i="1"/>
  <c r="PC32" i="1"/>
  <c r="PC52" i="1" s="1"/>
  <c r="OY32" i="1"/>
  <c r="E50" i="3"/>
  <c r="D50" i="3"/>
  <c r="E57" i="3"/>
  <c r="OZ62" i="1"/>
  <c r="PC73" i="1"/>
  <c r="OY73" i="1"/>
  <c r="PA71" i="1"/>
  <c r="PC69" i="1"/>
  <c r="OY69" i="1"/>
  <c r="OZ68" i="1"/>
  <c r="PA66" i="1"/>
  <c r="PB65" i="1"/>
  <c r="PC64" i="1"/>
  <c r="OY64" i="1"/>
  <c r="OZ63" i="1"/>
  <c r="PA62" i="1"/>
  <c r="PB61" i="1"/>
  <c r="PC45" i="1"/>
  <c r="OY45" i="1"/>
  <c r="PA43" i="1"/>
  <c r="PA73" i="1"/>
  <c r="PB72" i="1"/>
  <c r="OZ70" i="1"/>
  <c r="PA69" i="1"/>
  <c r="PB68" i="1"/>
  <c r="PC66" i="1"/>
  <c r="OY66" i="1"/>
  <c r="OZ65" i="1"/>
  <c r="PC62" i="1"/>
  <c r="OY62" i="1"/>
  <c r="OZ61" i="1"/>
  <c r="PB48" i="1"/>
  <c r="OZ46" i="1"/>
  <c r="PB44" i="1"/>
  <c r="OZ42" i="1"/>
  <c r="OZ36" i="1"/>
  <c r="PB34" i="1"/>
  <c r="OZ73" i="1"/>
  <c r="PB71" i="1"/>
  <c r="PC70" i="1"/>
  <c r="OY70" i="1"/>
  <c r="PB66" i="1"/>
  <c r="PB62" i="1"/>
  <c r="PC61" i="1"/>
  <c r="OY61" i="1"/>
  <c r="OZ49" i="1"/>
  <c r="OZ59" i="1" s="1"/>
  <c r="OZ45" i="1"/>
  <c r="OZ55" i="1" s="1"/>
  <c r="PB43" i="1"/>
  <c r="OA73" i="1"/>
  <c r="OA38" i="1"/>
  <c r="OA48" i="1"/>
  <c r="OC71" i="1"/>
  <c r="NY71" i="1"/>
  <c r="NY37" i="1"/>
  <c r="NZ36" i="1"/>
  <c r="NZ46" i="1"/>
  <c r="NZ68" i="1"/>
  <c r="NZ69" i="1"/>
  <c r="OA70" i="1"/>
  <c r="NB73" i="1"/>
  <c r="NZ62" i="1"/>
  <c r="MZ66" i="1"/>
  <c r="NC72" i="1"/>
  <c r="MY72" i="1"/>
  <c r="NB69" i="1"/>
  <c r="NY69" i="1"/>
  <c r="NZ39" i="1"/>
  <c r="NZ49" i="1"/>
  <c r="OB39" i="1"/>
  <c r="OB49" i="1"/>
  <c r="NZ73" i="1"/>
  <c r="NZ38" i="1"/>
  <c r="NZ48" i="1"/>
  <c r="OB37" i="1"/>
  <c r="OB57" i="1" s="1"/>
  <c r="OB71" i="1"/>
  <c r="OB72" i="1"/>
  <c r="MZ53" i="1"/>
  <c r="NB70" i="1"/>
  <c r="NB39" i="1"/>
  <c r="NB59" i="1" s="1"/>
  <c r="NC71" i="1"/>
  <c r="NC38" i="1"/>
  <c r="NC48" i="1"/>
  <c r="MY71" i="1"/>
  <c r="MY38" i="1"/>
  <c r="MZ72" i="1"/>
  <c r="MZ71" i="1"/>
  <c r="NC70" i="1"/>
  <c r="NC68" i="1"/>
  <c r="MY70" i="1"/>
  <c r="MY68" i="1"/>
  <c r="NA68" i="1"/>
  <c r="NA36" i="1"/>
  <c r="NA46" i="1"/>
  <c r="NB63" i="1"/>
  <c r="NB35" i="1"/>
  <c r="NB45" i="1"/>
  <c r="NC47" i="1"/>
  <c r="NC34" i="1"/>
  <c r="NC44" i="1"/>
  <c r="MY47" i="1"/>
  <c r="MY34" i="1"/>
  <c r="MY44" i="1"/>
  <c r="MZ64" i="1"/>
  <c r="MZ47" i="1"/>
  <c r="MZ57" i="1" s="1"/>
  <c r="NA64" i="1"/>
  <c r="NA65" i="1"/>
  <c r="NB33" i="1"/>
  <c r="NB64" i="1"/>
  <c r="NC42" i="1"/>
  <c r="NC63" i="1"/>
  <c r="MZ32" i="1"/>
  <c r="MZ62" i="1"/>
  <c r="NA63" i="1"/>
  <c r="NA32" i="1"/>
  <c r="NA42" i="1"/>
  <c r="NA61" i="1"/>
  <c r="OA72" i="1"/>
  <c r="OC37" i="1"/>
  <c r="MB70" i="1"/>
  <c r="NY66" i="1"/>
  <c r="OC64" i="1"/>
  <c r="OB62" i="1"/>
  <c r="OA61" i="1"/>
  <c r="NY47" i="1"/>
  <c r="OC45" i="1"/>
  <c r="OB44" i="1"/>
  <c r="OB43" i="1"/>
  <c r="OA42" i="1"/>
  <c r="OB34" i="1"/>
  <c r="OB33" i="1"/>
  <c r="OA32" i="1"/>
  <c r="OC72" i="1"/>
  <c r="NY72" i="1"/>
  <c r="OC65" i="1"/>
  <c r="NY65" i="1"/>
  <c r="OA69" i="1"/>
  <c r="MC39" i="1"/>
  <c r="LY39" i="1"/>
  <c r="LZ39" i="1"/>
  <c r="MA38" i="1"/>
  <c r="LY71" i="1"/>
  <c r="LZ71" i="1"/>
  <c r="MA37" i="1"/>
  <c r="MA36" i="1"/>
  <c r="MB35" i="1"/>
  <c r="MC35" i="1"/>
  <c r="LY45" i="1"/>
  <c r="LZ35" i="1"/>
  <c r="MA34" i="1"/>
  <c r="MB34" i="1"/>
  <c r="MC47" i="1"/>
  <c r="LY47" i="1"/>
  <c r="LZ33" i="1"/>
  <c r="MA33" i="1"/>
  <c r="LZ32" i="1"/>
  <c r="MY43" i="1"/>
  <c r="MY37" i="1"/>
  <c r="NC39" i="1"/>
  <c r="MY39" i="1"/>
  <c r="NA38" i="1"/>
  <c r="NA37" i="1"/>
  <c r="NC36" i="1"/>
  <c r="MY36" i="1"/>
  <c r="NC35" i="1"/>
  <c r="MY35" i="1"/>
  <c r="NA34" i="1"/>
  <c r="NA33" i="1"/>
  <c r="NB61" i="1"/>
  <c r="NC32" i="1"/>
  <c r="MY32" i="1"/>
  <c r="MY52" i="1" s="1"/>
  <c r="NZ72" i="1"/>
  <c r="OC69" i="1"/>
  <c r="OB68" i="1"/>
  <c r="OA65" i="1"/>
  <c r="NZ64" i="1"/>
  <c r="OC49" i="1"/>
  <c r="OC59" i="1" s="1"/>
  <c r="OB48" i="1"/>
  <c r="OB58" i="1" s="1"/>
  <c r="OA46" i="1"/>
  <c r="NZ45" i="1"/>
  <c r="NZ44" i="1"/>
  <c r="NY43" i="1"/>
  <c r="OA36" i="1"/>
  <c r="NZ35" i="1"/>
  <c r="NZ34" i="1"/>
  <c r="NY33" i="1"/>
  <c r="OC38" i="1"/>
  <c r="NY38" i="1"/>
  <c r="OC34" i="1"/>
  <c r="NY34" i="1"/>
  <c r="OC32" i="1"/>
  <c r="NY32" i="1"/>
  <c r="MB32" i="1"/>
  <c r="MZ38" i="1"/>
  <c r="NB36" i="1"/>
  <c r="MZ34" i="1"/>
  <c r="NA47" i="1"/>
  <c r="NB32" i="1"/>
  <c r="OB70" i="1"/>
  <c r="OA68" i="1"/>
  <c r="NZ66" i="1"/>
  <c r="NY45" i="1"/>
  <c r="NY55" i="1" s="1"/>
  <c r="OC43" i="1"/>
  <c r="OC53" i="1" s="1"/>
  <c r="OA66" i="1"/>
  <c r="OA33" i="1"/>
  <c r="OA71" i="1"/>
  <c r="OC70" i="1"/>
  <c r="NY70" i="1"/>
  <c r="OC68" i="1"/>
  <c r="NY68" i="1"/>
  <c r="OA64" i="1"/>
  <c r="OC63" i="1"/>
  <c r="NY63" i="1"/>
  <c r="OC61" i="1"/>
  <c r="NY61" i="1"/>
  <c r="OA49" i="1"/>
  <c r="OA59" i="1" s="1"/>
  <c r="OC48" i="1"/>
  <c r="NY48" i="1"/>
  <c r="OC46" i="1"/>
  <c r="NY46" i="1"/>
  <c r="NY56" i="1" s="1"/>
  <c r="OA45" i="1"/>
  <c r="OC44" i="1"/>
  <c r="NY44" i="1"/>
  <c r="OA43" i="1"/>
  <c r="OA53" i="1" s="1"/>
  <c r="OC42" i="1"/>
  <c r="NY42" i="1"/>
  <c r="NB57" i="1"/>
  <c r="NC73" i="1"/>
  <c r="MY73" i="1"/>
  <c r="NA71" i="1"/>
  <c r="NC69" i="1"/>
  <c r="MY69" i="1"/>
  <c r="MZ68" i="1"/>
  <c r="NB65" i="1"/>
  <c r="NC64" i="1"/>
  <c r="MY64" i="1"/>
  <c r="MZ63" i="1"/>
  <c r="NA62" i="1"/>
  <c r="NC49" i="1"/>
  <c r="MY49" i="1"/>
  <c r="MZ48" i="1"/>
  <c r="NB46" i="1"/>
  <c r="NC45" i="1"/>
  <c r="NC55" i="1" s="1"/>
  <c r="MY45" i="1"/>
  <c r="MZ44" i="1"/>
  <c r="NA43" i="1"/>
  <c r="NA53" i="1" s="1"/>
  <c r="NB42" i="1"/>
  <c r="NB72" i="1"/>
  <c r="MZ70" i="1"/>
  <c r="NA69" i="1"/>
  <c r="NB68" i="1"/>
  <c r="NC66" i="1"/>
  <c r="MY66" i="1"/>
  <c r="MZ65" i="1"/>
  <c r="NC62" i="1"/>
  <c r="MY62" i="1"/>
  <c r="MZ61" i="1"/>
  <c r="NB48" i="1"/>
  <c r="NB58" i="1" s="1"/>
  <c r="MZ46" i="1"/>
  <c r="NB44" i="1"/>
  <c r="MZ42" i="1"/>
  <c r="MZ36" i="1"/>
  <c r="NB34" i="1"/>
  <c r="MZ73" i="1"/>
  <c r="NB71" i="1"/>
  <c r="NB66" i="1"/>
  <c r="NB62" i="1"/>
  <c r="NC61" i="1"/>
  <c r="MY61" i="1"/>
  <c r="MZ49" i="1"/>
  <c r="MZ59" i="1" s="1"/>
  <c r="NA48" i="1"/>
  <c r="NA58" i="1" s="1"/>
  <c r="NC46" i="1"/>
  <c r="MY46" i="1"/>
  <c r="MZ45" i="1"/>
  <c r="MZ55" i="1" s="1"/>
  <c r="NA44" i="1"/>
  <c r="NB43" i="1"/>
  <c r="IZ34" i="1"/>
  <c r="KY37" i="1"/>
  <c r="LA46" i="1"/>
  <c r="LB64" i="1"/>
  <c r="LB32" i="1"/>
  <c r="LZ37" i="1"/>
  <c r="MA39" i="1"/>
  <c r="MC37" i="1"/>
  <c r="MA35" i="1"/>
  <c r="LZ34" i="1"/>
  <c r="MA47" i="1"/>
  <c r="MC33" i="1"/>
  <c r="HB32" i="1"/>
  <c r="JA49" i="1"/>
  <c r="JC73" i="1"/>
  <c r="IY36" i="1"/>
  <c r="IZ44" i="1"/>
  <c r="IZ54" i="1" s="1"/>
  <c r="KA49" i="1"/>
  <c r="KA59" i="1" s="1"/>
  <c r="JZ34" i="1"/>
  <c r="KA47" i="1"/>
  <c r="MC43" i="1"/>
  <c r="IA48" i="1"/>
  <c r="JC39" i="1"/>
  <c r="IY39" i="1"/>
  <c r="JB38" i="1"/>
  <c r="JC35" i="1"/>
  <c r="IY35" i="1"/>
  <c r="JB34" i="1"/>
  <c r="JC47" i="1"/>
  <c r="IY47" i="1"/>
  <c r="KC39" i="1"/>
  <c r="JY39" i="1"/>
  <c r="KB38" i="1"/>
  <c r="KC35" i="1"/>
  <c r="JY35" i="1"/>
  <c r="KB34" i="1"/>
  <c r="KC47" i="1"/>
  <c r="JY47" i="1"/>
  <c r="MB42" i="1"/>
  <c r="MB52" i="1" s="1"/>
  <c r="MA48" i="1"/>
  <c r="LZ65" i="1"/>
  <c r="LZ46" i="1"/>
  <c r="LY35" i="1"/>
  <c r="MC62" i="1"/>
  <c r="KA72" i="1"/>
  <c r="JY36" i="1"/>
  <c r="KA63" i="1"/>
  <c r="LC49" i="1"/>
  <c r="KZ70" i="1"/>
  <c r="MB39" i="1"/>
  <c r="MB36" i="1"/>
  <c r="LY33" i="1"/>
  <c r="MB61" i="1"/>
  <c r="MA58" i="1"/>
  <c r="MB73" i="1"/>
  <c r="MC73" i="1"/>
  <c r="MB71" i="1"/>
  <c r="LZ70" i="1"/>
  <c r="KA39" i="1"/>
  <c r="LC39" i="1"/>
  <c r="KY39" i="1"/>
  <c r="LB38" i="1"/>
  <c r="LA37" i="1"/>
  <c r="LB37" i="1"/>
  <c r="KZ36" i="1"/>
  <c r="LA36" i="1"/>
  <c r="LC35" i="1"/>
  <c r="KY35" i="1"/>
  <c r="KZ45" i="1"/>
  <c r="LB34" i="1"/>
  <c r="LC47" i="1"/>
  <c r="KY47" i="1"/>
  <c r="LA33" i="1"/>
  <c r="LB65" i="1"/>
  <c r="KZ32" i="1"/>
  <c r="LA63" i="1"/>
  <c r="MC71" i="1"/>
  <c r="LZ66" i="1"/>
  <c r="MB49" i="1"/>
  <c r="LY43" i="1"/>
  <c r="LY53" i="1" s="1"/>
  <c r="LZ38" i="1"/>
  <c r="LY69" i="1"/>
  <c r="LA39" i="1"/>
  <c r="LB39" i="1"/>
  <c r="KZ38" i="1"/>
  <c r="LA38" i="1"/>
  <c r="LC37" i="1"/>
  <c r="KZ37" i="1"/>
  <c r="LB36" i="1"/>
  <c r="KY69" i="1"/>
  <c r="KZ35" i="1"/>
  <c r="LA35" i="1"/>
  <c r="LB35" i="1"/>
  <c r="LC66" i="1"/>
  <c r="KZ44" i="1"/>
  <c r="LA47" i="1"/>
  <c r="LB47" i="1"/>
  <c r="LC43" i="1"/>
  <c r="KY33" i="1"/>
  <c r="LB42" i="1"/>
  <c r="LB52" i="1" s="1"/>
  <c r="MB69" i="1"/>
  <c r="LY64" i="1"/>
  <c r="LZ47" i="1"/>
  <c r="LZ44" i="1"/>
  <c r="MC69" i="1"/>
  <c r="MB64" i="1"/>
  <c r="LY62" i="1"/>
  <c r="KB73" i="1"/>
  <c r="KA68" i="1"/>
  <c r="KB69" i="1"/>
  <c r="JY46" i="1"/>
  <c r="KB47" i="1"/>
  <c r="KB62" i="1"/>
  <c r="KC42" i="1"/>
  <c r="LY73" i="1"/>
  <c r="MA68" i="1"/>
  <c r="LZ36" i="1"/>
  <c r="GY45" i="1"/>
  <c r="KZ71" i="1"/>
  <c r="KZ61" i="1"/>
  <c r="KY43" i="1"/>
  <c r="KZ34" i="1"/>
  <c r="LZ73" i="1"/>
  <c r="LZ72" i="1"/>
  <c r="MB68" i="1"/>
  <c r="MB66" i="1"/>
  <c r="MA65" i="1"/>
  <c r="LZ64" i="1"/>
  <c r="LZ63" i="1"/>
  <c r="MC49" i="1"/>
  <c r="MC59" i="1" s="1"/>
  <c r="MB48" i="1"/>
  <c r="MB47" i="1"/>
  <c r="MA46" i="1"/>
  <c r="LZ45" i="1"/>
  <c r="MB38" i="1"/>
  <c r="MB37" i="1"/>
  <c r="MC38" i="1"/>
  <c r="LY38" i="1"/>
  <c r="MC72" i="1"/>
  <c r="LY72" i="1"/>
  <c r="MC34" i="1"/>
  <c r="LY34" i="1"/>
  <c r="MC65" i="1"/>
  <c r="LY65" i="1"/>
  <c r="MA69" i="1"/>
  <c r="MA62" i="1"/>
  <c r="GZ38" i="1"/>
  <c r="GY37" i="1"/>
  <c r="HB46" i="1"/>
  <c r="HA35" i="1"/>
  <c r="GZ34" i="1"/>
  <c r="HA47" i="1"/>
  <c r="HC43" i="1"/>
  <c r="GY33" i="1"/>
  <c r="HB42" i="1"/>
  <c r="LB73" i="1"/>
  <c r="LB48" i="1"/>
  <c r="MB72" i="1"/>
  <c r="MA70" i="1"/>
  <c r="LZ69" i="1"/>
  <c r="LZ68" i="1"/>
  <c r="LY66" i="1"/>
  <c r="MC64" i="1"/>
  <c r="MB63" i="1"/>
  <c r="MB62" i="1"/>
  <c r="MA61" i="1"/>
  <c r="LZ49" i="1"/>
  <c r="LZ48" i="1"/>
  <c r="MC45" i="1"/>
  <c r="MC55" i="1" s="1"/>
  <c r="MB44" i="1"/>
  <c r="MB43" i="1"/>
  <c r="MA42" i="1"/>
  <c r="LY37" i="1"/>
  <c r="MB33" i="1"/>
  <c r="MA32" i="1"/>
  <c r="MC36" i="1"/>
  <c r="LY36" i="1"/>
  <c r="MC32" i="1"/>
  <c r="LY32" i="1"/>
  <c r="JC69" i="1"/>
  <c r="HZ38" i="1"/>
  <c r="IC37" i="1"/>
  <c r="IB46" i="1"/>
  <c r="HY35" i="1"/>
  <c r="IC62" i="1"/>
  <c r="IC33" i="1"/>
  <c r="IB42" i="1"/>
  <c r="JA73" i="1"/>
  <c r="JC38" i="1"/>
  <c r="IY38" i="1"/>
  <c r="JB37" i="1"/>
  <c r="JC68" i="1"/>
  <c r="IY68" i="1"/>
  <c r="JB35" i="1"/>
  <c r="JA66" i="1"/>
  <c r="IY61" i="1"/>
  <c r="JZ44" i="1"/>
  <c r="KA73" i="1"/>
  <c r="KC38" i="1"/>
  <c r="KB71" i="1"/>
  <c r="KB35" i="1"/>
  <c r="KA66" i="1"/>
  <c r="KB64" i="1"/>
  <c r="KC32" i="1"/>
  <c r="LA72" i="1"/>
  <c r="KZ62" i="1"/>
  <c r="KZ48" i="1"/>
  <c r="LB70" i="1"/>
  <c r="KZ39" i="1"/>
  <c r="LB69" i="1"/>
  <c r="LC71" i="1"/>
  <c r="KY73" i="1"/>
  <c r="KZ72" i="1"/>
  <c r="LB68" i="1"/>
  <c r="LC69" i="1"/>
  <c r="LA70" i="1"/>
  <c r="LB63" i="1"/>
  <c r="KZ66" i="1"/>
  <c r="LA44" i="1"/>
  <c r="KZ33" i="1"/>
  <c r="LB43" i="1"/>
  <c r="LC62" i="1"/>
  <c r="KY62" i="1"/>
  <c r="LA61" i="1"/>
  <c r="MA72" i="1"/>
  <c r="MC66" i="1"/>
  <c r="MB65" i="1"/>
  <c r="MA63" i="1"/>
  <c r="LZ62" i="1"/>
  <c r="LZ61" i="1"/>
  <c r="LY49" i="1"/>
  <c r="LY59" i="1" s="1"/>
  <c r="MB45" i="1"/>
  <c r="MA44" i="1"/>
  <c r="LZ43" i="1"/>
  <c r="LZ53" i="1" s="1"/>
  <c r="LZ42" i="1"/>
  <c r="MA73" i="1"/>
  <c r="MA71" i="1"/>
  <c r="MC70" i="1"/>
  <c r="LY70" i="1"/>
  <c r="MC68" i="1"/>
  <c r="LY68" i="1"/>
  <c r="MA66" i="1"/>
  <c r="MA64" i="1"/>
  <c r="MC63" i="1"/>
  <c r="LY63" i="1"/>
  <c r="MC61" i="1"/>
  <c r="LY61" i="1"/>
  <c r="MA49" i="1"/>
  <c r="MA59" i="1" s="1"/>
  <c r="MC48" i="1"/>
  <c r="LY48" i="1"/>
  <c r="MC46" i="1"/>
  <c r="LY46" i="1"/>
  <c r="MA45" i="1"/>
  <c r="MC44" i="1"/>
  <c r="LY44" i="1"/>
  <c r="MA43" i="1"/>
  <c r="MA53" i="1" s="1"/>
  <c r="MC42" i="1"/>
  <c r="LY42" i="1"/>
  <c r="HY64" i="1"/>
  <c r="JZ72" i="1"/>
  <c r="JZ65" i="1"/>
  <c r="JZ61" i="1"/>
  <c r="HC71" i="1"/>
  <c r="GY35" i="1"/>
  <c r="KB37" i="1"/>
  <c r="LC73" i="1"/>
  <c r="LB72" i="1"/>
  <c r="LB71" i="1"/>
  <c r="KZ69" i="1"/>
  <c r="KZ68" i="1"/>
  <c r="KY66" i="1"/>
  <c r="LC64" i="1"/>
  <c r="LB62" i="1"/>
  <c r="KY49" i="1"/>
  <c r="LB46" i="1"/>
  <c r="LB45" i="1"/>
  <c r="KZ43" i="1"/>
  <c r="KZ42" i="1"/>
  <c r="LA34" i="1"/>
  <c r="LC38" i="1"/>
  <c r="KY38" i="1"/>
  <c r="LC72" i="1"/>
  <c r="KY72" i="1"/>
  <c r="LC34" i="1"/>
  <c r="KY34" i="1"/>
  <c r="LC65" i="1"/>
  <c r="KY65" i="1"/>
  <c r="JC63" i="1"/>
  <c r="JY73" i="1"/>
  <c r="KA69" i="1"/>
  <c r="LA62" i="1"/>
  <c r="IB39" i="1"/>
  <c r="IA38" i="1"/>
  <c r="IB35" i="1"/>
  <c r="IA34" i="1"/>
  <c r="HZ33" i="1"/>
  <c r="JA39" i="1"/>
  <c r="IZ38" i="1"/>
  <c r="JC71" i="1"/>
  <c r="JA35" i="1"/>
  <c r="JA47" i="1"/>
  <c r="JC32" i="1"/>
  <c r="KB66" i="1"/>
  <c r="JZ38" i="1"/>
  <c r="JY71" i="1"/>
  <c r="KC36" i="1"/>
  <c r="JY68" i="1"/>
  <c r="JZ36" i="1"/>
  <c r="KA35" i="1"/>
  <c r="JY64" i="1"/>
  <c r="KA33" i="1"/>
  <c r="JY32" i="1"/>
  <c r="KZ73" i="1"/>
  <c r="KY71" i="1"/>
  <c r="LB66" i="1"/>
  <c r="LA65" i="1"/>
  <c r="KZ64" i="1"/>
  <c r="KZ63" i="1"/>
  <c r="LB49" i="1"/>
  <c r="LB59" i="1" s="1"/>
  <c r="LA48" i="1"/>
  <c r="KZ47" i="1"/>
  <c r="KZ57" i="1" s="1"/>
  <c r="KZ46" i="1"/>
  <c r="KY45" i="1"/>
  <c r="LB33" i="1"/>
  <c r="LA32" i="1"/>
  <c r="LC36" i="1"/>
  <c r="KY36" i="1"/>
  <c r="LC32" i="1"/>
  <c r="KY32" i="1"/>
  <c r="KA71" i="1"/>
  <c r="JZ68" i="1"/>
  <c r="KA64" i="1"/>
  <c r="KA62" i="1"/>
  <c r="LA69" i="1"/>
  <c r="HB49" i="1"/>
  <c r="HA48" i="1"/>
  <c r="GZ37" i="1"/>
  <c r="HB47" i="1"/>
  <c r="HZ36" i="1"/>
  <c r="JC64" i="1"/>
  <c r="JC70" i="1"/>
  <c r="IY46" i="1"/>
  <c r="IY56" i="1" s="1"/>
  <c r="JC65" i="1"/>
  <c r="JC61" i="1"/>
  <c r="KA70" i="1"/>
  <c r="KA65" i="1"/>
  <c r="KA61" i="1"/>
  <c r="KB39" i="1"/>
  <c r="KC71" i="1"/>
  <c r="KC68" i="1"/>
  <c r="KC64" i="1"/>
  <c r="KC61" i="1"/>
  <c r="LA68" i="1"/>
  <c r="KZ65" i="1"/>
  <c r="KY64" i="1"/>
  <c r="LB61" i="1"/>
  <c r="KZ49" i="1"/>
  <c r="LC45" i="1"/>
  <c r="LB44" i="1"/>
  <c r="LA42" i="1"/>
  <c r="LA73" i="1"/>
  <c r="LC33" i="1"/>
  <c r="LA71" i="1"/>
  <c r="LC70" i="1"/>
  <c r="KY70" i="1"/>
  <c r="LC68" i="1"/>
  <c r="KY68" i="1"/>
  <c r="LA66" i="1"/>
  <c r="LA64" i="1"/>
  <c r="LC63" i="1"/>
  <c r="KY63" i="1"/>
  <c r="LC61" i="1"/>
  <c r="KY61" i="1"/>
  <c r="LA49" i="1"/>
  <c r="LA59" i="1" s="1"/>
  <c r="LC48" i="1"/>
  <c r="LC58" i="1" s="1"/>
  <c r="KY48" i="1"/>
  <c r="KY58" i="1" s="1"/>
  <c r="LC46" i="1"/>
  <c r="KY46" i="1"/>
  <c r="KY56" i="1" s="1"/>
  <c r="LA45" i="1"/>
  <c r="LC44" i="1"/>
  <c r="KY44" i="1"/>
  <c r="LA43" i="1"/>
  <c r="LC42" i="1"/>
  <c r="LC52" i="1" s="1"/>
  <c r="KY42" i="1"/>
  <c r="KY52" i="1" s="1"/>
  <c r="HY73" i="1"/>
  <c r="IA68" i="1"/>
  <c r="HZ66" i="1"/>
  <c r="IZ72" i="1"/>
  <c r="JA71" i="1"/>
  <c r="IZ65" i="1"/>
  <c r="JA64" i="1"/>
  <c r="IZ61" i="1"/>
  <c r="KB72" i="1"/>
  <c r="GZ48" i="1"/>
  <c r="HB61" i="1"/>
  <c r="HZ46" i="1"/>
  <c r="JC42" i="1"/>
  <c r="JC36" i="1"/>
  <c r="IZ36" i="1"/>
  <c r="JA33" i="1"/>
  <c r="JZ70" i="1"/>
  <c r="KC48" i="1"/>
  <c r="KB45" i="1"/>
  <c r="JZ42" i="1"/>
  <c r="KA37" i="1"/>
  <c r="KA57" i="1" s="1"/>
  <c r="JZ32" i="1"/>
  <c r="JZ37" i="1"/>
  <c r="JZ62" i="1"/>
  <c r="KC73" i="1"/>
  <c r="KC72" i="1"/>
  <c r="KC70" i="1"/>
  <c r="KC69" i="1"/>
  <c r="KC66" i="1"/>
  <c r="KC65" i="1"/>
  <c r="KC63" i="1"/>
  <c r="KC62" i="1"/>
  <c r="KB49" i="1"/>
  <c r="JY48" i="1"/>
  <c r="JZ46" i="1"/>
  <c r="JZ56" i="1" s="1"/>
  <c r="KC44" i="1"/>
  <c r="KA43" i="1"/>
  <c r="JY38" i="1"/>
  <c r="KC34" i="1"/>
  <c r="JZ39" i="1"/>
  <c r="JZ73" i="1"/>
  <c r="KA36" i="1"/>
  <c r="JZ35" i="1"/>
  <c r="JZ47" i="1"/>
  <c r="KA32" i="1"/>
  <c r="IZ68" i="1"/>
  <c r="JA69" i="1"/>
  <c r="JA62" i="1"/>
  <c r="KB65" i="1"/>
  <c r="HB36" i="1"/>
  <c r="IB69" i="1"/>
  <c r="HY45" i="1"/>
  <c r="HZ65" i="1"/>
  <c r="JC72" i="1"/>
  <c r="JB47" i="1"/>
  <c r="JB39" i="1"/>
  <c r="IY32" i="1"/>
  <c r="JZ63" i="1"/>
  <c r="JY44" i="1"/>
  <c r="JY34" i="1"/>
  <c r="KA38" i="1"/>
  <c r="JZ69" i="1"/>
  <c r="KA34" i="1"/>
  <c r="JZ33" i="1"/>
  <c r="FY37" i="1"/>
  <c r="FY33" i="1"/>
  <c r="GA63" i="1"/>
  <c r="JC66" i="1"/>
  <c r="JC62" i="1"/>
  <c r="JY72" i="1"/>
  <c r="JY70" i="1"/>
  <c r="JY69" i="1"/>
  <c r="JY66" i="1"/>
  <c r="JY65" i="1"/>
  <c r="JY63" i="1"/>
  <c r="JY62" i="1"/>
  <c r="JY61" i="1"/>
  <c r="JZ48" i="1"/>
  <c r="KC46" i="1"/>
  <c r="KA45" i="1"/>
  <c r="KB43" i="1"/>
  <c r="JY42" i="1"/>
  <c r="KB33" i="1"/>
  <c r="KC37" i="1"/>
  <c r="KC57" i="1" s="1"/>
  <c r="JY37" i="1"/>
  <c r="KB36" i="1"/>
  <c r="KC33" i="1"/>
  <c r="JY33" i="1"/>
  <c r="KB32" i="1"/>
  <c r="JZ71" i="1"/>
  <c r="KB70" i="1"/>
  <c r="KB68" i="1"/>
  <c r="JZ66" i="1"/>
  <c r="JZ64" i="1"/>
  <c r="KB63" i="1"/>
  <c r="KB61" i="1"/>
  <c r="JZ49" i="1"/>
  <c r="KB48" i="1"/>
  <c r="KB58" i="1" s="1"/>
  <c r="KB46" i="1"/>
  <c r="JZ45" i="1"/>
  <c r="KB44" i="1"/>
  <c r="KB54" i="1" s="1"/>
  <c r="JZ43" i="1"/>
  <c r="KB42" i="1"/>
  <c r="KC49" i="1"/>
  <c r="JY49" i="1"/>
  <c r="JY59" i="1" s="1"/>
  <c r="KA48" i="1"/>
  <c r="KA46" i="1"/>
  <c r="KC45" i="1"/>
  <c r="JY45" i="1"/>
  <c r="KA44" i="1"/>
  <c r="KC43" i="1"/>
  <c r="JY43" i="1"/>
  <c r="KA42" i="1"/>
  <c r="GZ65" i="1"/>
  <c r="JB72" i="1"/>
  <c r="DZ37" i="1"/>
  <c r="GA39" i="1"/>
  <c r="GB49" i="1"/>
  <c r="FZ38" i="1"/>
  <c r="GB36" i="1"/>
  <c r="GA35" i="1"/>
  <c r="FZ34" i="1"/>
  <c r="GA47" i="1"/>
  <c r="GC43" i="1"/>
  <c r="FY43" i="1"/>
  <c r="GB32" i="1"/>
  <c r="IB70" i="1"/>
  <c r="IB49" i="1"/>
  <c r="IB36" i="1"/>
  <c r="IB32" i="1"/>
  <c r="IA39" i="1"/>
  <c r="HZ73" i="1"/>
  <c r="HY71" i="1"/>
  <c r="HZ72" i="1"/>
  <c r="IB68" i="1"/>
  <c r="IC69" i="1"/>
  <c r="IA35" i="1"/>
  <c r="HZ34" i="1"/>
  <c r="IA47" i="1"/>
  <c r="IB47" i="1"/>
  <c r="IC64" i="1"/>
  <c r="HY33" i="1"/>
  <c r="HZ64" i="1"/>
  <c r="IB62" i="1"/>
  <c r="HY62" i="1"/>
  <c r="IY73" i="1"/>
  <c r="IY72" i="1"/>
  <c r="IY71" i="1"/>
  <c r="IY70" i="1"/>
  <c r="IY69" i="1"/>
  <c r="IY66" i="1"/>
  <c r="IY65" i="1"/>
  <c r="IY64" i="1"/>
  <c r="IY63" i="1"/>
  <c r="IY62" i="1"/>
  <c r="JB49" i="1"/>
  <c r="IY48" i="1"/>
  <c r="IZ46" i="1"/>
  <c r="JC44" i="1"/>
  <c r="JA43" i="1"/>
  <c r="JC34" i="1"/>
  <c r="IZ39" i="1"/>
  <c r="IZ73" i="1"/>
  <c r="JA36" i="1"/>
  <c r="IZ35" i="1"/>
  <c r="IZ47" i="1"/>
  <c r="JA32" i="1"/>
  <c r="JB65" i="1"/>
  <c r="GC73" i="1"/>
  <c r="FZ36" i="1"/>
  <c r="GA70" i="1"/>
  <c r="GC64" i="1"/>
  <c r="GZ66" i="1"/>
  <c r="HA38" i="1"/>
  <c r="HZ47" i="1"/>
  <c r="IC43" i="1"/>
  <c r="IC39" i="1"/>
  <c r="HY39" i="1"/>
  <c r="HZ39" i="1"/>
  <c r="IB73" i="1"/>
  <c r="IC73" i="1"/>
  <c r="HZ71" i="1"/>
  <c r="IA37" i="1"/>
  <c r="IB71" i="1"/>
  <c r="HY69" i="1"/>
  <c r="HZ70" i="1"/>
  <c r="IA36" i="1"/>
  <c r="IC35" i="1"/>
  <c r="HZ35" i="1"/>
  <c r="IB34" i="1"/>
  <c r="IC47" i="1"/>
  <c r="HY47" i="1"/>
  <c r="IA33" i="1"/>
  <c r="IB64" i="1"/>
  <c r="HZ32" i="1"/>
  <c r="JB73" i="1"/>
  <c r="JA72" i="1"/>
  <c r="JB71" i="1"/>
  <c r="JA70" i="1"/>
  <c r="JB69" i="1"/>
  <c r="JA68" i="1"/>
  <c r="JB66" i="1"/>
  <c r="JA65" i="1"/>
  <c r="JB64" i="1"/>
  <c r="JA63" i="1"/>
  <c r="JB62" i="1"/>
  <c r="JA61" i="1"/>
  <c r="JC48" i="1"/>
  <c r="JB45" i="1"/>
  <c r="IY44" i="1"/>
  <c r="IZ42" i="1"/>
  <c r="JA37" i="1"/>
  <c r="IY34" i="1"/>
  <c r="IZ32" i="1"/>
  <c r="JA38" i="1"/>
  <c r="IZ37" i="1"/>
  <c r="IZ69" i="1"/>
  <c r="JA34" i="1"/>
  <c r="IZ33" i="1"/>
  <c r="IZ62" i="1"/>
  <c r="HC62" i="1"/>
  <c r="GY73" i="1"/>
  <c r="HA37" i="1"/>
  <c r="GZ36" i="1"/>
  <c r="HA68" i="1"/>
  <c r="HC35" i="1"/>
  <c r="HB34" i="1"/>
  <c r="HC47" i="1"/>
  <c r="GY47" i="1"/>
  <c r="GZ47" i="1"/>
  <c r="HA33" i="1"/>
  <c r="GZ32" i="1"/>
  <c r="IC71" i="1"/>
  <c r="IB61" i="1"/>
  <c r="HZ37" i="1"/>
  <c r="IZ70" i="1"/>
  <c r="IZ63" i="1"/>
  <c r="IZ48" i="1"/>
  <c r="JC46" i="1"/>
  <c r="JA45" i="1"/>
  <c r="JB43" i="1"/>
  <c r="IY42" i="1"/>
  <c r="JB33" i="1"/>
  <c r="JC37" i="1"/>
  <c r="JC57" i="1" s="1"/>
  <c r="IY37" i="1"/>
  <c r="JB36" i="1"/>
  <c r="JC33" i="1"/>
  <c r="IY33" i="1"/>
  <c r="JB32" i="1"/>
  <c r="IZ71" i="1"/>
  <c r="JB70" i="1"/>
  <c r="JB68" i="1"/>
  <c r="IZ66" i="1"/>
  <c r="IZ64" i="1"/>
  <c r="JB63" i="1"/>
  <c r="JB61" i="1"/>
  <c r="IZ49" i="1"/>
  <c r="JB48" i="1"/>
  <c r="JB58" i="1" s="1"/>
  <c r="JB46" i="1"/>
  <c r="IZ45" i="1"/>
  <c r="JB44" i="1"/>
  <c r="JB54" i="1" s="1"/>
  <c r="IZ43" i="1"/>
  <c r="JB42" i="1"/>
  <c r="JC49" i="1"/>
  <c r="IY49" i="1"/>
  <c r="IY59" i="1" s="1"/>
  <c r="JA48" i="1"/>
  <c r="JA46" i="1"/>
  <c r="JC45" i="1"/>
  <c r="IY45" i="1"/>
  <c r="JA44" i="1"/>
  <c r="JC43" i="1"/>
  <c r="IY43" i="1"/>
  <c r="JA42" i="1"/>
  <c r="DC62" i="1"/>
  <c r="DZ46" i="1"/>
  <c r="FZ69" i="1"/>
  <c r="GB71" i="1"/>
  <c r="GC37" i="1"/>
  <c r="FZ46" i="1"/>
  <c r="FY66" i="1"/>
  <c r="GC33" i="1"/>
  <c r="GZ46" i="1"/>
  <c r="HB39" i="1"/>
  <c r="HB59" i="1" s="1"/>
  <c r="HC33" i="1"/>
  <c r="HC53" i="1" s="1"/>
  <c r="HC39" i="1"/>
  <c r="GY39" i="1"/>
  <c r="HB73" i="1"/>
  <c r="HC37" i="1"/>
  <c r="GY71" i="1"/>
  <c r="GZ71" i="1"/>
  <c r="IB66" i="1"/>
  <c r="IA65" i="1"/>
  <c r="HZ63" i="1"/>
  <c r="IC49" i="1"/>
  <c r="IB48" i="1"/>
  <c r="IA46" i="1"/>
  <c r="HZ45" i="1"/>
  <c r="HZ44" i="1"/>
  <c r="HY43" i="1"/>
  <c r="IB38" i="1"/>
  <c r="IB37" i="1"/>
  <c r="IC38" i="1"/>
  <c r="HY38" i="1"/>
  <c r="IC72" i="1"/>
  <c r="HY72" i="1"/>
  <c r="IC34" i="1"/>
  <c r="HY34" i="1"/>
  <c r="IC65" i="1"/>
  <c r="HY65" i="1"/>
  <c r="IA69" i="1"/>
  <c r="IA62" i="1"/>
  <c r="HB70" i="1"/>
  <c r="IB72" i="1"/>
  <c r="IA70" i="1"/>
  <c r="HZ69" i="1"/>
  <c r="HZ68" i="1"/>
  <c r="HY66" i="1"/>
  <c r="IB63" i="1"/>
  <c r="IA61" i="1"/>
  <c r="HZ49" i="1"/>
  <c r="HZ48" i="1"/>
  <c r="IC45" i="1"/>
  <c r="IB44" i="1"/>
  <c r="IB43" i="1"/>
  <c r="IA42" i="1"/>
  <c r="HY37" i="1"/>
  <c r="IB33" i="1"/>
  <c r="IA32" i="1"/>
  <c r="IC36" i="1"/>
  <c r="HY36" i="1"/>
  <c r="IC32" i="1"/>
  <c r="HY32" i="1"/>
  <c r="GZ73" i="1"/>
  <c r="FC69" i="1"/>
  <c r="EZ38" i="1"/>
  <c r="EY37" i="1"/>
  <c r="EZ64" i="1"/>
  <c r="FC33" i="1"/>
  <c r="FB42" i="1"/>
  <c r="GC47" i="1"/>
  <c r="GB39" i="1"/>
  <c r="GB72" i="1"/>
  <c r="FZ68" i="1"/>
  <c r="GB47" i="1"/>
  <c r="FY62" i="1"/>
  <c r="HB69" i="1"/>
  <c r="GY64" i="1"/>
  <c r="GZ39" i="1"/>
  <c r="HC73" i="1"/>
  <c r="HB71" i="1"/>
  <c r="HC69" i="1"/>
  <c r="GY69" i="1"/>
  <c r="GZ70" i="1"/>
  <c r="HB35" i="1"/>
  <c r="GZ35" i="1"/>
  <c r="HA34" i="1"/>
  <c r="GZ33" i="1"/>
  <c r="HB64" i="1"/>
  <c r="GY62" i="1"/>
  <c r="HA32" i="1"/>
  <c r="IA72" i="1"/>
  <c r="IC66" i="1"/>
  <c r="IB65" i="1"/>
  <c r="IA63" i="1"/>
  <c r="HZ62" i="1"/>
  <c r="HZ61" i="1"/>
  <c r="HY49" i="1"/>
  <c r="IB45" i="1"/>
  <c r="IA44" i="1"/>
  <c r="HZ43" i="1"/>
  <c r="HZ42" i="1"/>
  <c r="IA73" i="1"/>
  <c r="IA71" i="1"/>
  <c r="IC70" i="1"/>
  <c r="HY70" i="1"/>
  <c r="IC68" i="1"/>
  <c r="HY68" i="1"/>
  <c r="IA66" i="1"/>
  <c r="IA64" i="1"/>
  <c r="IC63" i="1"/>
  <c r="HY63" i="1"/>
  <c r="IC61" i="1"/>
  <c r="HY61" i="1"/>
  <c r="IA49" i="1"/>
  <c r="IC48" i="1"/>
  <c r="HY48" i="1"/>
  <c r="IC46" i="1"/>
  <c r="HY46" i="1"/>
  <c r="IA45" i="1"/>
  <c r="IC44" i="1"/>
  <c r="HY44" i="1"/>
  <c r="IA43" i="1"/>
  <c r="IC42" i="1"/>
  <c r="HY42" i="1"/>
  <c r="HA69" i="1"/>
  <c r="EB39" i="1"/>
  <c r="EA48" i="1"/>
  <c r="GA44" i="1"/>
  <c r="GZ72" i="1"/>
  <c r="HB68" i="1"/>
  <c r="HB66" i="1"/>
  <c r="HA65" i="1"/>
  <c r="GZ64" i="1"/>
  <c r="GZ63" i="1"/>
  <c r="HC49" i="1"/>
  <c r="HB48" i="1"/>
  <c r="HA46" i="1"/>
  <c r="GZ45" i="1"/>
  <c r="GZ44" i="1"/>
  <c r="GY43" i="1"/>
  <c r="HB38" i="1"/>
  <c r="HB37" i="1"/>
  <c r="HA36" i="1"/>
  <c r="HC38" i="1"/>
  <c r="GY38" i="1"/>
  <c r="HC72" i="1"/>
  <c r="GY72" i="1"/>
  <c r="HC34" i="1"/>
  <c r="GY34" i="1"/>
  <c r="HC65" i="1"/>
  <c r="GY65" i="1"/>
  <c r="EB70" i="1"/>
  <c r="DZ65" i="1"/>
  <c r="EC33" i="1"/>
  <c r="EB42" i="1"/>
  <c r="HB72" i="1"/>
  <c r="HA70" i="1"/>
  <c r="GZ69" i="1"/>
  <c r="GZ68" i="1"/>
  <c r="GY66" i="1"/>
  <c r="HC64" i="1"/>
  <c r="HB63" i="1"/>
  <c r="HB62" i="1"/>
  <c r="HA61" i="1"/>
  <c r="GZ49" i="1"/>
  <c r="HC45" i="1"/>
  <c r="HB44" i="1"/>
  <c r="HB43" i="1"/>
  <c r="HA42" i="1"/>
  <c r="HB33" i="1"/>
  <c r="HC36" i="1"/>
  <c r="GY36" i="1"/>
  <c r="HC32" i="1"/>
  <c r="GY32" i="1"/>
  <c r="HA62" i="1"/>
  <c r="EZ48" i="1"/>
  <c r="EY35" i="1"/>
  <c r="GA34" i="1"/>
  <c r="GB70" i="1"/>
  <c r="GC39" i="1"/>
  <c r="FY39" i="1"/>
  <c r="FZ73" i="1"/>
  <c r="GA38" i="1"/>
  <c r="GB38" i="1"/>
  <c r="GC71" i="1"/>
  <c r="FY71" i="1"/>
  <c r="FZ72" i="1"/>
  <c r="GA37" i="1"/>
  <c r="GB68" i="1"/>
  <c r="GC69" i="1"/>
  <c r="FY69" i="1"/>
  <c r="FZ70" i="1"/>
  <c r="GA36" i="1"/>
  <c r="GB63" i="1"/>
  <c r="GC35" i="1"/>
  <c r="FY35" i="1"/>
  <c r="FZ66" i="1"/>
  <c r="GB34" i="1"/>
  <c r="GC66" i="1"/>
  <c r="FY47" i="1"/>
  <c r="FZ64" i="1"/>
  <c r="GA33" i="1"/>
  <c r="GB64" i="1"/>
  <c r="GC62" i="1"/>
  <c r="FZ32" i="1"/>
  <c r="GA62" i="1"/>
  <c r="HA72" i="1"/>
  <c r="HC66" i="1"/>
  <c r="HB65" i="1"/>
  <c r="HA63" i="1"/>
  <c r="GZ62" i="1"/>
  <c r="GZ61" i="1"/>
  <c r="GY49" i="1"/>
  <c r="HB45" i="1"/>
  <c r="HA44" i="1"/>
  <c r="GZ43" i="1"/>
  <c r="GZ42" i="1"/>
  <c r="HA39" i="1"/>
  <c r="HA73" i="1"/>
  <c r="HA71" i="1"/>
  <c r="HC70" i="1"/>
  <c r="GY70" i="1"/>
  <c r="HC68" i="1"/>
  <c r="GY68" i="1"/>
  <c r="HA66" i="1"/>
  <c r="HA64" i="1"/>
  <c r="HC63" i="1"/>
  <c r="GY63" i="1"/>
  <c r="HC61" i="1"/>
  <c r="GY61" i="1"/>
  <c r="HA49" i="1"/>
  <c r="HC48" i="1"/>
  <c r="GY48" i="1"/>
  <c r="HC46" i="1"/>
  <c r="GY46" i="1"/>
  <c r="HA45" i="1"/>
  <c r="HC44" i="1"/>
  <c r="GY44" i="1"/>
  <c r="HA43" i="1"/>
  <c r="HC42" i="1"/>
  <c r="GY42" i="1"/>
  <c r="DB49" i="1"/>
  <c r="DC37" i="1"/>
  <c r="DA68" i="1"/>
  <c r="CZ44" i="1"/>
  <c r="CY33" i="1"/>
  <c r="EB49" i="1"/>
  <c r="EA38" i="1"/>
  <c r="EC43" i="1"/>
  <c r="EC62" i="1"/>
  <c r="FB32" i="1"/>
  <c r="EZ34" i="1"/>
  <c r="EY33" i="1"/>
  <c r="FY73" i="1"/>
  <c r="GB69" i="1"/>
  <c r="GA68" i="1"/>
  <c r="FZ65" i="1"/>
  <c r="FY64" i="1"/>
  <c r="GB62" i="1"/>
  <c r="GC49" i="1"/>
  <c r="FZ48" i="1"/>
  <c r="GA46" i="1"/>
  <c r="FY45" i="1"/>
  <c r="GB43" i="1"/>
  <c r="GB33" i="1"/>
  <c r="FZ39" i="1"/>
  <c r="GC38" i="1"/>
  <c r="FY38" i="1"/>
  <c r="GC72" i="1"/>
  <c r="FY72" i="1"/>
  <c r="FZ35" i="1"/>
  <c r="GC34" i="1"/>
  <c r="FY34" i="1"/>
  <c r="FZ47" i="1"/>
  <c r="GC65" i="1"/>
  <c r="FY65" i="1"/>
  <c r="FZ62" i="1"/>
  <c r="GA69" i="1"/>
  <c r="DZ39" i="1"/>
  <c r="DZ35" i="1"/>
  <c r="FC43" i="1"/>
  <c r="FB70" i="1"/>
  <c r="EZ73" i="1"/>
  <c r="FA38" i="1"/>
  <c r="EY71" i="1"/>
  <c r="EZ71" i="1"/>
  <c r="EY45" i="1"/>
  <c r="EZ47" i="1"/>
  <c r="FA33" i="1"/>
  <c r="EY62" i="1"/>
  <c r="EZ63" i="1"/>
  <c r="GB73" i="1"/>
  <c r="GA72" i="1"/>
  <c r="FZ71" i="1"/>
  <c r="GB65" i="1"/>
  <c r="FZ63" i="1"/>
  <c r="GA61" i="1"/>
  <c r="FY49" i="1"/>
  <c r="GC45" i="1"/>
  <c r="GC55" i="1" s="1"/>
  <c r="FZ44" i="1"/>
  <c r="GA42" i="1"/>
  <c r="GB37" i="1"/>
  <c r="GA32" i="1"/>
  <c r="FZ37" i="1"/>
  <c r="GC36" i="1"/>
  <c r="FY36" i="1"/>
  <c r="FZ33" i="1"/>
  <c r="GC32" i="1"/>
  <c r="FY32" i="1"/>
  <c r="BA69" i="1"/>
  <c r="BB71" i="1"/>
  <c r="BZ46" i="1"/>
  <c r="CY73" i="1"/>
  <c r="DZ36" i="1"/>
  <c r="DZ66" i="1"/>
  <c r="FC37" i="1"/>
  <c r="FB36" i="1"/>
  <c r="EY43" i="1"/>
  <c r="GB66" i="1"/>
  <c r="GA65" i="1"/>
  <c r="FZ61" i="1"/>
  <c r="GA48" i="1"/>
  <c r="GB45" i="1"/>
  <c r="FZ42" i="1"/>
  <c r="GB35" i="1"/>
  <c r="GA73" i="1"/>
  <c r="GB61" i="1"/>
  <c r="FZ49" i="1"/>
  <c r="GB48" i="1"/>
  <c r="GB46" i="1"/>
  <c r="FZ45" i="1"/>
  <c r="GB44" i="1"/>
  <c r="FZ43" i="1"/>
  <c r="GB42" i="1"/>
  <c r="GA71" i="1"/>
  <c r="GC70" i="1"/>
  <c r="FY70" i="1"/>
  <c r="GC68" i="1"/>
  <c r="FY68" i="1"/>
  <c r="GA66" i="1"/>
  <c r="GA64" i="1"/>
  <c r="GC63" i="1"/>
  <c r="FY63" i="1"/>
  <c r="GC61" i="1"/>
  <c r="FY61" i="1"/>
  <c r="GA49" i="1"/>
  <c r="GC48" i="1"/>
  <c r="FY48" i="1"/>
  <c r="FY58" i="1" s="1"/>
  <c r="GC46" i="1"/>
  <c r="FY46" i="1"/>
  <c r="FY56" i="1" s="1"/>
  <c r="GA45" i="1"/>
  <c r="GC44" i="1"/>
  <c r="GC54" i="1" s="1"/>
  <c r="FY44" i="1"/>
  <c r="GA43" i="1"/>
  <c r="GC42" i="1"/>
  <c r="FY42" i="1"/>
  <c r="EZ69" i="1"/>
  <c r="EZ70" i="1"/>
  <c r="FC66" i="1"/>
  <c r="CZ36" i="1"/>
  <c r="CZ46" i="1"/>
  <c r="EZ72" i="1"/>
  <c r="FB49" i="1"/>
  <c r="EZ46" i="1"/>
  <c r="EC37" i="1"/>
  <c r="EC71" i="1"/>
  <c r="EB36" i="1"/>
  <c r="EB69" i="1"/>
  <c r="EB46" i="1"/>
  <c r="DY45" i="1"/>
  <c r="DY35" i="1"/>
  <c r="DY64" i="1"/>
  <c r="DY43" i="1"/>
  <c r="EB32" i="1"/>
  <c r="EB61" i="1"/>
  <c r="FA65" i="1"/>
  <c r="FA48" i="1"/>
  <c r="EZ36" i="1"/>
  <c r="EY73" i="1"/>
  <c r="FB71" i="1"/>
  <c r="FB72" i="1"/>
  <c r="FB37" i="1"/>
  <c r="FC35" i="1"/>
  <c r="FC45" i="1"/>
  <c r="EZ66" i="1"/>
  <c r="EZ35" i="1"/>
  <c r="EZ45" i="1"/>
  <c r="FB34" i="1"/>
  <c r="FB44" i="1"/>
  <c r="EY66" i="1"/>
  <c r="EY47" i="1"/>
  <c r="EY64" i="1"/>
  <c r="FC62" i="1"/>
  <c r="FB68" i="1"/>
  <c r="EZ37" i="1"/>
  <c r="FC39" i="1"/>
  <c r="EY39" i="1"/>
  <c r="FB38" i="1"/>
  <c r="EY69" i="1"/>
  <c r="EZ68" i="1"/>
  <c r="FB35" i="1"/>
  <c r="FA34" i="1"/>
  <c r="FB47" i="1"/>
  <c r="FC47" i="1"/>
  <c r="EZ33" i="1"/>
  <c r="FB62" i="1"/>
  <c r="EZ32" i="1"/>
  <c r="EZ39" i="1"/>
  <c r="EZ49" i="1"/>
  <c r="FB69" i="1"/>
  <c r="FB73" i="1"/>
  <c r="FC73" i="1"/>
  <c r="FC71" i="1"/>
  <c r="FA37" i="1"/>
  <c r="FA72" i="1"/>
  <c r="FA69" i="1"/>
  <c r="FA70" i="1"/>
  <c r="FA68" i="1"/>
  <c r="FA36" i="1"/>
  <c r="FA46" i="1"/>
  <c r="EZ65" i="1"/>
  <c r="FB33" i="1"/>
  <c r="FB43" i="1"/>
  <c r="FB61" i="1"/>
  <c r="FB64" i="1"/>
  <c r="FB65" i="1"/>
  <c r="FA62" i="1"/>
  <c r="FA61" i="1"/>
  <c r="FA32" i="1"/>
  <c r="FA42" i="1"/>
  <c r="FA63" i="1"/>
  <c r="FB66" i="1"/>
  <c r="FB39" i="1"/>
  <c r="BB46" i="1"/>
  <c r="AY36" i="1"/>
  <c r="BC32" i="1"/>
  <c r="CY39" i="1"/>
  <c r="DB38" i="1"/>
  <c r="DA37" i="1"/>
  <c r="DC35" i="1"/>
  <c r="DB34" i="1"/>
  <c r="DC47" i="1"/>
  <c r="CY47" i="1"/>
  <c r="DA33" i="1"/>
  <c r="CZ32" i="1"/>
  <c r="EC39" i="1"/>
  <c r="DY39" i="1"/>
  <c r="EB73" i="1"/>
  <c r="EC73" i="1"/>
  <c r="DY71" i="1"/>
  <c r="DZ71" i="1"/>
  <c r="EA37" i="1"/>
  <c r="EB71" i="1"/>
  <c r="EC69" i="1"/>
  <c r="DY69" i="1"/>
  <c r="DZ70" i="1"/>
  <c r="EA70" i="1"/>
  <c r="EB35" i="1"/>
  <c r="EC35" i="1"/>
  <c r="EA34" i="1"/>
  <c r="EB34" i="1"/>
  <c r="EC47" i="1"/>
  <c r="DY47" i="1"/>
  <c r="DZ33" i="1"/>
  <c r="EA33" i="1"/>
  <c r="EB64" i="1"/>
  <c r="DY62" i="1"/>
  <c r="DZ32" i="1"/>
  <c r="EZ62" i="1"/>
  <c r="EZ61" i="1"/>
  <c r="FC49" i="1"/>
  <c r="FB48" i="1"/>
  <c r="EZ44" i="1"/>
  <c r="FC38" i="1"/>
  <c r="EY38" i="1"/>
  <c r="FC72" i="1"/>
  <c r="EY72" i="1"/>
  <c r="FC34" i="1"/>
  <c r="EY34" i="1"/>
  <c r="FC65" i="1"/>
  <c r="EY65" i="1"/>
  <c r="BB36" i="1"/>
  <c r="DB39" i="1"/>
  <c r="CZ38" i="1"/>
  <c r="DC71" i="1"/>
  <c r="DB70" i="1"/>
  <c r="CZ66" i="1"/>
  <c r="DA34" i="1"/>
  <c r="DC43" i="1"/>
  <c r="CY43" i="1"/>
  <c r="DB61" i="1"/>
  <c r="EA39" i="1"/>
  <c r="DZ48" i="1"/>
  <c r="DY37" i="1"/>
  <c r="EA35" i="1"/>
  <c r="DZ34" i="1"/>
  <c r="EA47" i="1"/>
  <c r="DY33" i="1"/>
  <c r="FC36" i="1"/>
  <c r="EY36" i="1"/>
  <c r="FC32" i="1"/>
  <c r="EY32" i="1"/>
  <c r="BZ71" i="1"/>
  <c r="BZ36" i="1"/>
  <c r="CB65" i="1"/>
  <c r="BY33" i="1"/>
  <c r="DY73" i="1"/>
  <c r="EA68" i="1"/>
  <c r="DZ47" i="1"/>
  <c r="DZ38" i="1"/>
  <c r="FC64" i="1"/>
  <c r="FB63" i="1"/>
  <c r="EY49" i="1"/>
  <c r="EY59" i="1" s="1"/>
  <c r="FB46" i="1"/>
  <c r="FB45" i="1"/>
  <c r="FA44" i="1"/>
  <c r="EZ43" i="1"/>
  <c r="EZ53" i="1" s="1"/>
  <c r="EZ42" i="1"/>
  <c r="FA39" i="1"/>
  <c r="FA73" i="1"/>
  <c r="FA35" i="1"/>
  <c r="FA47" i="1"/>
  <c r="FA57" i="1" s="1"/>
  <c r="FA71" i="1"/>
  <c r="FC70" i="1"/>
  <c r="EY70" i="1"/>
  <c r="FC68" i="1"/>
  <c r="EY68" i="1"/>
  <c r="FA66" i="1"/>
  <c r="FA64" i="1"/>
  <c r="FC63" i="1"/>
  <c r="EY63" i="1"/>
  <c r="FC61" i="1"/>
  <c r="EY61" i="1"/>
  <c r="FA49" i="1"/>
  <c r="FC48" i="1"/>
  <c r="EY48" i="1"/>
  <c r="FC46" i="1"/>
  <c r="EY46" i="1"/>
  <c r="FA45" i="1"/>
  <c r="FC44" i="1"/>
  <c r="EY44" i="1"/>
  <c r="FA43" i="1"/>
  <c r="FC42" i="1"/>
  <c r="EY42" i="1"/>
  <c r="CZ64" i="1"/>
  <c r="CY62" i="1"/>
  <c r="CB73" i="1"/>
  <c r="BZ48" i="1"/>
  <c r="CC37" i="1"/>
  <c r="BY69" i="1"/>
  <c r="CA44" i="1"/>
  <c r="CB64" i="1"/>
  <c r="BY43" i="1"/>
  <c r="CA63" i="1"/>
  <c r="DB69" i="1"/>
  <c r="CY64" i="1"/>
  <c r="DA44" i="1"/>
  <c r="CZ34" i="1"/>
  <c r="DC39" i="1"/>
  <c r="DA38" i="1"/>
  <c r="CY37" i="1"/>
  <c r="CZ72" i="1"/>
  <c r="DB68" i="1"/>
  <c r="DC69" i="1"/>
  <c r="DB35" i="1"/>
  <c r="CY35" i="1"/>
  <c r="DB66" i="1"/>
  <c r="DC33" i="1"/>
  <c r="DA65" i="1"/>
  <c r="CZ63" i="1"/>
  <c r="DZ73" i="1"/>
  <c r="DZ72" i="1"/>
  <c r="EB68" i="1"/>
  <c r="EB66" i="1"/>
  <c r="EA65" i="1"/>
  <c r="DZ64" i="1"/>
  <c r="DZ63" i="1"/>
  <c r="EC49" i="1"/>
  <c r="EB48" i="1"/>
  <c r="EB47" i="1"/>
  <c r="EA46" i="1"/>
  <c r="DZ45" i="1"/>
  <c r="DZ44" i="1"/>
  <c r="EB38" i="1"/>
  <c r="EB37" i="1"/>
  <c r="EA36" i="1"/>
  <c r="EC38" i="1"/>
  <c r="DY38" i="1"/>
  <c r="EC72" i="1"/>
  <c r="DY72" i="1"/>
  <c r="EC34" i="1"/>
  <c r="DY34" i="1"/>
  <c r="EC65" i="1"/>
  <c r="DY65" i="1"/>
  <c r="EA62" i="1"/>
  <c r="AY46" i="1"/>
  <c r="BZ38" i="1"/>
  <c r="CC39" i="1"/>
  <c r="BY39" i="1"/>
  <c r="BZ70" i="1"/>
  <c r="CB38" i="1"/>
  <c r="CA37" i="1"/>
  <c r="CC47" i="1"/>
  <c r="BY62" i="1"/>
  <c r="EB72" i="1"/>
  <c r="DZ69" i="1"/>
  <c r="DZ68" i="1"/>
  <c r="DY66" i="1"/>
  <c r="EC64" i="1"/>
  <c r="EB63" i="1"/>
  <c r="EB62" i="1"/>
  <c r="EA61" i="1"/>
  <c r="DZ49" i="1"/>
  <c r="EC45" i="1"/>
  <c r="EB44" i="1"/>
  <c r="EB43" i="1"/>
  <c r="EA42" i="1"/>
  <c r="EB33" i="1"/>
  <c r="EA32" i="1"/>
  <c r="EC36" i="1"/>
  <c r="DY36" i="1"/>
  <c r="EC32" i="1"/>
  <c r="DY32" i="1"/>
  <c r="EA69" i="1"/>
  <c r="CZ65" i="1"/>
  <c r="DC73" i="1"/>
  <c r="CZ71" i="1"/>
  <c r="DB37" i="1"/>
  <c r="CY69" i="1"/>
  <c r="CZ70" i="1"/>
  <c r="DA70" i="1"/>
  <c r="DB45" i="1"/>
  <c r="DC66" i="1"/>
  <c r="DB64" i="1"/>
  <c r="EA72" i="1"/>
  <c r="EC66" i="1"/>
  <c r="EB65" i="1"/>
  <c r="EA63" i="1"/>
  <c r="DZ62" i="1"/>
  <c r="DZ61" i="1"/>
  <c r="DY49" i="1"/>
  <c r="EB45" i="1"/>
  <c r="EA44" i="1"/>
  <c r="DZ43" i="1"/>
  <c r="DZ42" i="1"/>
  <c r="EA73" i="1"/>
  <c r="EA71" i="1"/>
  <c r="EC70" i="1"/>
  <c r="DY70" i="1"/>
  <c r="EC68" i="1"/>
  <c r="DY68" i="1"/>
  <c r="EA66" i="1"/>
  <c r="EA64" i="1"/>
  <c r="EC63" i="1"/>
  <c r="DY63" i="1"/>
  <c r="EC61" i="1"/>
  <c r="DY61" i="1"/>
  <c r="EA49" i="1"/>
  <c r="EC48" i="1"/>
  <c r="DY48" i="1"/>
  <c r="EC46" i="1"/>
  <c r="DY46" i="1"/>
  <c r="EA45" i="1"/>
  <c r="EC44" i="1"/>
  <c r="DY44" i="1"/>
  <c r="EA43" i="1"/>
  <c r="EC42" i="1"/>
  <c r="DY42" i="1"/>
  <c r="AZ73" i="1"/>
  <c r="AY48" i="1"/>
  <c r="AZ37" i="1"/>
  <c r="BB68" i="1"/>
  <c r="BC70" i="1"/>
  <c r="AZ33" i="1"/>
  <c r="AY63" i="1"/>
  <c r="CA72" i="1"/>
  <c r="CC66" i="1"/>
  <c r="CB39" i="1"/>
  <c r="CA34" i="1"/>
  <c r="CZ73" i="1"/>
  <c r="CY71" i="1"/>
  <c r="DC49" i="1"/>
  <c r="CZ48" i="1"/>
  <c r="DA46" i="1"/>
  <c r="CY45" i="1"/>
  <c r="DB43" i="1"/>
  <c r="DA36" i="1"/>
  <c r="DB33" i="1"/>
  <c r="CZ39" i="1"/>
  <c r="DC38" i="1"/>
  <c r="CY38" i="1"/>
  <c r="DC72" i="1"/>
  <c r="CY72" i="1"/>
  <c r="CZ35" i="1"/>
  <c r="DC34" i="1"/>
  <c r="CY34" i="1"/>
  <c r="CZ47" i="1"/>
  <c r="DC65" i="1"/>
  <c r="CY65" i="1"/>
  <c r="DA62" i="1"/>
  <c r="BC63" i="1"/>
  <c r="CB49" i="1"/>
  <c r="CB59" i="1" s="1"/>
  <c r="DB72" i="1"/>
  <c r="DB71" i="1"/>
  <c r="CZ69" i="1"/>
  <c r="CZ68" i="1"/>
  <c r="CY66" i="1"/>
  <c r="DC64" i="1"/>
  <c r="DB63" i="1"/>
  <c r="DB62" i="1"/>
  <c r="DA61" i="1"/>
  <c r="CY49" i="1"/>
  <c r="DB47" i="1"/>
  <c r="DC45" i="1"/>
  <c r="DA42" i="1"/>
  <c r="DA32" i="1"/>
  <c r="CZ37" i="1"/>
  <c r="DC36" i="1"/>
  <c r="CY36" i="1"/>
  <c r="CZ33" i="1"/>
  <c r="DC32" i="1"/>
  <c r="CY32" i="1"/>
  <c r="DA69" i="1"/>
  <c r="BA49" i="1"/>
  <c r="BB61" i="1"/>
  <c r="CB70" i="1"/>
  <c r="BZ73" i="1"/>
  <c r="CA38" i="1"/>
  <c r="CC71" i="1"/>
  <c r="BY73" i="1"/>
  <c r="BZ72" i="1"/>
  <c r="CB37" i="1"/>
  <c r="CC69" i="1"/>
  <c r="BZ68" i="1"/>
  <c r="CA36" i="1"/>
  <c r="CB35" i="1"/>
  <c r="CC35" i="1"/>
  <c r="BY35" i="1"/>
  <c r="BZ66" i="1"/>
  <c r="CB34" i="1"/>
  <c r="CC64" i="1"/>
  <c r="BY47" i="1"/>
  <c r="BZ65" i="1"/>
  <c r="CA33" i="1"/>
  <c r="CB33" i="1"/>
  <c r="CC62" i="1"/>
  <c r="BZ32" i="1"/>
  <c r="CA32" i="1"/>
  <c r="DB73" i="1"/>
  <c r="DA72" i="1"/>
  <c r="DB65" i="1"/>
  <c r="DA63" i="1"/>
  <c r="CZ62" i="1"/>
  <c r="CZ61" i="1"/>
  <c r="DA48" i="1"/>
  <c r="CZ42" i="1"/>
  <c r="DA39" i="1"/>
  <c r="DA73" i="1"/>
  <c r="DB36" i="1"/>
  <c r="DA35" i="1"/>
  <c r="DA47" i="1"/>
  <c r="DB32" i="1"/>
  <c r="CZ49" i="1"/>
  <c r="DB48" i="1"/>
  <c r="DB46" i="1"/>
  <c r="CZ45" i="1"/>
  <c r="CZ55" i="1" s="1"/>
  <c r="DB44" i="1"/>
  <c r="CZ43" i="1"/>
  <c r="DB42" i="1"/>
  <c r="DA71" i="1"/>
  <c r="DC70" i="1"/>
  <c r="CY70" i="1"/>
  <c r="DC68" i="1"/>
  <c r="CY68" i="1"/>
  <c r="DA66" i="1"/>
  <c r="DA64" i="1"/>
  <c r="DC63" i="1"/>
  <c r="CY63" i="1"/>
  <c r="DC61" i="1"/>
  <c r="CY61" i="1"/>
  <c r="DA49" i="1"/>
  <c r="DC48" i="1"/>
  <c r="DC58" i="1" s="1"/>
  <c r="CY48" i="1"/>
  <c r="DC46" i="1"/>
  <c r="CY46" i="1"/>
  <c r="DA45" i="1"/>
  <c r="DC44" i="1"/>
  <c r="CY44" i="1"/>
  <c r="DA43" i="1"/>
  <c r="DC42" i="1"/>
  <c r="CY42" i="1"/>
  <c r="AZ65" i="1"/>
  <c r="AY38" i="1"/>
  <c r="AY58" i="1" s="1"/>
  <c r="BA37" i="1"/>
  <c r="BB37" i="1"/>
  <c r="BC72" i="1"/>
  <c r="AY72" i="1"/>
  <c r="AZ68" i="1"/>
  <c r="BA36" i="1"/>
  <c r="BB69" i="1"/>
  <c r="BC44" i="1"/>
  <c r="AZ64" i="1"/>
  <c r="BA47" i="1"/>
  <c r="BB33" i="1"/>
  <c r="AY65" i="1"/>
  <c r="BA32" i="1"/>
  <c r="CC73" i="1"/>
  <c r="CB72" i="1"/>
  <c r="CB71" i="1"/>
  <c r="CA70" i="1"/>
  <c r="BZ69" i="1"/>
  <c r="BY66" i="1"/>
  <c r="CB63" i="1"/>
  <c r="CB62" i="1"/>
  <c r="CC49" i="1"/>
  <c r="CA46" i="1"/>
  <c r="BY45" i="1"/>
  <c r="CB43" i="1"/>
  <c r="BZ39" i="1"/>
  <c r="CC38" i="1"/>
  <c r="BY38" i="1"/>
  <c r="CC72" i="1"/>
  <c r="BY72" i="1"/>
  <c r="BZ35" i="1"/>
  <c r="CC34" i="1"/>
  <c r="BY34" i="1"/>
  <c r="BZ47" i="1"/>
  <c r="CC65" i="1"/>
  <c r="BY65" i="1"/>
  <c r="CA69" i="1"/>
  <c r="AZ43" i="1"/>
  <c r="BC36" i="1"/>
  <c r="AY32" i="1"/>
  <c r="BY71" i="1"/>
  <c r="CB68" i="1"/>
  <c r="CB66" i="1"/>
  <c r="CA65" i="1"/>
  <c r="BZ64" i="1"/>
  <c r="BZ63" i="1"/>
  <c r="CA61" i="1"/>
  <c r="BY49" i="1"/>
  <c r="CB47" i="1"/>
  <c r="CC45" i="1"/>
  <c r="BZ44" i="1"/>
  <c r="CA42" i="1"/>
  <c r="BZ34" i="1"/>
  <c r="BZ37" i="1"/>
  <c r="BZ57" i="1" s="1"/>
  <c r="CC36" i="1"/>
  <c r="BY36" i="1"/>
  <c r="BZ62" i="1"/>
  <c r="BZ33" i="1"/>
  <c r="CC32" i="1"/>
  <c r="BY32" i="1"/>
  <c r="CA62" i="1"/>
  <c r="AZ66" i="1"/>
  <c r="BC42" i="1"/>
  <c r="CB69" i="1"/>
  <c r="CA68" i="1"/>
  <c r="BY64" i="1"/>
  <c r="BZ61" i="1"/>
  <c r="CA48" i="1"/>
  <c r="CB45" i="1"/>
  <c r="CC43" i="1"/>
  <c r="BZ42" i="1"/>
  <c r="BY37" i="1"/>
  <c r="CC33" i="1"/>
  <c r="CA39" i="1"/>
  <c r="CA73" i="1"/>
  <c r="CB36" i="1"/>
  <c r="CA35" i="1"/>
  <c r="CA47" i="1"/>
  <c r="CB32" i="1"/>
  <c r="CB61" i="1"/>
  <c r="BZ49" i="1"/>
  <c r="CB48" i="1"/>
  <c r="CB46" i="1"/>
  <c r="BZ45" i="1"/>
  <c r="CB44" i="1"/>
  <c r="BZ43" i="1"/>
  <c r="CB42" i="1"/>
  <c r="CA71" i="1"/>
  <c r="CC70" i="1"/>
  <c r="BY70" i="1"/>
  <c r="CC68" i="1"/>
  <c r="BY68" i="1"/>
  <c r="CA66" i="1"/>
  <c r="CA64" i="1"/>
  <c r="CC63" i="1"/>
  <c r="BY63" i="1"/>
  <c r="CC61" i="1"/>
  <c r="BY61" i="1"/>
  <c r="CA49" i="1"/>
  <c r="CC48" i="1"/>
  <c r="BY48" i="1"/>
  <c r="CC46" i="1"/>
  <c r="BY46" i="1"/>
  <c r="CA45" i="1"/>
  <c r="CC44" i="1"/>
  <c r="BY44" i="1"/>
  <c r="CA43" i="1"/>
  <c r="CC42" i="1"/>
  <c r="BY42" i="1"/>
  <c r="AZ39" i="1"/>
  <c r="AZ49" i="1"/>
  <c r="BB32" i="1"/>
  <c r="BB42" i="1"/>
  <c r="BB63" i="1"/>
  <c r="BA35" i="1"/>
  <c r="BA45" i="1"/>
  <c r="BB34" i="1"/>
  <c r="BB44" i="1"/>
  <c r="BC65" i="1"/>
  <c r="BB70" i="1"/>
  <c r="BB62" i="1"/>
  <c r="BA39" i="1"/>
  <c r="BC34" i="1"/>
  <c r="BB73" i="1"/>
  <c r="BA71" i="1"/>
  <c r="BB72" i="1"/>
  <c r="AY68" i="1"/>
  <c r="AZ35" i="1"/>
  <c r="AZ47" i="1"/>
  <c r="BB65" i="1"/>
  <c r="BA62" i="1"/>
  <c r="BA66" i="1"/>
  <c r="BC61" i="1"/>
  <c r="AY70" i="1"/>
  <c r="BB38" i="1"/>
  <c r="AZ71" i="1"/>
  <c r="AZ62" i="1"/>
  <c r="BC39" i="1"/>
  <c r="AY39" i="1"/>
  <c r="BC73" i="1"/>
  <c r="AY73" i="1"/>
  <c r="AZ36" i="1"/>
  <c r="BC35" i="1"/>
  <c r="AY35" i="1"/>
  <c r="BC47" i="1"/>
  <c r="AY47" i="1"/>
  <c r="AZ32" i="1"/>
  <c r="AZ70" i="1"/>
  <c r="AZ69" i="1"/>
  <c r="BB64" i="1"/>
  <c r="AZ61" i="1"/>
  <c r="BC48" i="1"/>
  <c r="AY44" i="1"/>
  <c r="BC38" i="1"/>
  <c r="AY34" i="1"/>
  <c r="BB39" i="1"/>
  <c r="BA38" i="1"/>
  <c r="BA72" i="1"/>
  <c r="BB35" i="1"/>
  <c r="BA34" i="1"/>
  <c r="BB47" i="1"/>
  <c r="BA65" i="1"/>
  <c r="BA73" i="1"/>
  <c r="AZ72" i="1"/>
  <c r="BC68" i="1"/>
  <c r="BB66" i="1"/>
  <c r="BA64" i="1"/>
  <c r="AZ63" i="1"/>
  <c r="AY61" i="1"/>
  <c r="BB48" i="1"/>
  <c r="BC46" i="1"/>
  <c r="AZ45" i="1"/>
  <c r="AZ55" i="1" s="1"/>
  <c r="BA43" i="1"/>
  <c r="AY42" i="1"/>
  <c r="BA33" i="1"/>
  <c r="AZ38" i="1"/>
  <c r="BC37" i="1"/>
  <c r="AY37" i="1"/>
  <c r="BC69" i="1"/>
  <c r="AY69" i="1"/>
  <c r="AZ34" i="1"/>
  <c r="BC33" i="1"/>
  <c r="AY33" i="1"/>
  <c r="BC62" i="1"/>
  <c r="AY62" i="1"/>
  <c r="AY57" i="1"/>
  <c r="BC71" i="1"/>
  <c r="AY71" i="1"/>
  <c r="BA70" i="1"/>
  <c r="BA68" i="1"/>
  <c r="BC66" i="1"/>
  <c r="AY66" i="1"/>
  <c r="BC64" i="1"/>
  <c r="AY64" i="1"/>
  <c r="BA63" i="1"/>
  <c r="BA61" i="1"/>
  <c r="BC49" i="1"/>
  <c r="AY49" i="1"/>
  <c r="BA48" i="1"/>
  <c r="BA46" i="1"/>
  <c r="BC45" i="1"/>
  <c r="AY45" i="1"/>
  <c r="BA44" i="1"/>
  <c r="BC43" i="1"/>
  <c r="AY43" i="1"/>
  <c r="BA42" i="1"/>
  <c r="BB49" i="1"/>
  <c r="AZ48" i="1"/>
  <c r="AZ58" i="1" s="1"/>
  <c r="AZ46" i="1"/>
  <c r="BB45" i="1"/>
  <c r="AZ44" i="1"/>
  <c r="BB43" i="1"/>
  <c r="AZ42" i="1"/>
  <c r="X58" i="1"/>
  <c r="AA58" i="1"/>
  <c r="AB57" i="1"/>
  <c r="Y56" i="1"/>
  <c r="Z55" i="1"/>
  <c r="AA54" i="1"/>
  <c r="AB53" i="1"/>
  <c r="Y52" i="1"/>
  <c r="Z58" i="1"/>
  <c r="AB56" i="1"/>
  <c r="AB59" i="1"/>
  <c r="X59" i="1"/>
  <c r="Y58" i="1"/>
  <c r="Z57" i="1"/>
  <c r="AA56" i="1"/>
  <c r="AB55" i="1"/>
  <c r="X55" i="1"/>
  <c r="Y54" i="1"/>
  <c r="Z53" i="1"/>
  <c r="AA52" i="1"/>
  <c r="AA59" i="1"/>
  <c r="Z56" i="1"/>
  <c r="Z59" i="1"/>
  <c r="X57" i="1"/>
  <c r="X53" i="1"/>
  <c r="AB58" i="1"/>
  <c r="Y57" i="1"/>
  <c r="AA55" i="1"/>
  <c r="AB54" i="1"/>
  <c r="X54" i="1"/>
  <c r="Y53" i="1"/>
  <c r="Z52" i="1"/>
  <c r="Y59" i="1"/>
  <c r="AA57" i="1"/>
  <c r="X56" i="1"/>
  <c r="Y55" i="1"/>
  <c r="Z54" i="1"/>
  <c r="AA53" i="1"/>
  <c r="AB52" i="1"/>
  <c r="X52" i="1"/>
  <c r="IY58" i="1" l="1"/>
  <c r="JC52" i="1"/>
  <c r="LC56" i="1"/>
  <c r="MA54" i="1"/>
  <c r="MZ58" i="1"/>
  <c r="NA57" i="1"/>
  <c r="MY53" i="1"/>
  <c r="MY58" i="1"/>
  <c r="PB58" i="1"/>
  <c r="PA53" i="1"/>
  <c r="OY52" i="1"/>
  <c r="OY56" i="1"/>
  <c r="NA59" i="1"/>
  <c r="OB55" i="1"/>
  <c r="MY55" i="1"/>
  <c r="OY59" i="1"/>
  <c r="NZ53" i="1"/>
  <c r="NA55" i="1"/>
  <c r="GY59" i="1"/>
  <c r="LC57" i="1"/>
  <c r="LA57" i="1"/>
  <c r="NB52" i="1"/>
  <c r="OY54" i="1"/>
  <c r="PC59" i="1"/>
  <c r="KY55" i="1"/>
  <c r="LY57" i="1"/>
  <c r="MA56" i="1"/>
  <c r="KY53" i="1"/>
  <c r="KZ55" i="1"/>
  <c r="OC57" i="1"/>
  <c r="OY53" i="1"/>
  <c r="JB55" i="1"/>
  <c r="LC55" i="1"/>
  <c r="KZ52" i="1"/>
  <c r="LY52" i="1"/>
  <c r="OC55" i="1"/>
  <c r="NC57" i="1"/>
  <c r="PB52" i="1"/>
  <c r="BY57" i="1"/>
  <c r="BY55" i="1"/>
  <c r="GZ52" i="1"/>
  <c r="LA55" i="1"/>
  <c r="LB53" i="1"/>
  <c r="MB55" i="1"/>
  <c r="KZ54" i="1"/>
  <c r="LA56" i="1"/>
  <c r="JY56" i="1"/>
  <c r="KY57" i="1"/>
  <c r="NY54" i="1"/>
  <c r="OC56" i="1"/>
  <c r="MA57" i="1"/>
  <c r="OZ52" i="1"/>
  <c r="OY55" i="1"/>
  <c r="PA54" i="1"/>
  <c r="NZ57" i="1"/>
  <c r="PA52" i="1"/>
  <c r="FC53" i="1"/>
  <c r="JC56" i="1"/>
  <c r="MB56" i="1"/>
  <c r="PB53" i="1"/>
  <c r="PC53" i="1"/>
  <c r="IA54" i="1"/>
  <c r="KA53" i="1"/>
  <c r="KC52" i="1"/>
  <c r="OZ54" i="1"/>
  <c r="HC55" i="1"/>
  <c r="NB53" i="1"/>
  <c r="OA55" i="1"/>
  <c r="PA56" i="1"/>
  <c r="EB52" i="1"/>
  <c r="GA58" i="1"/>
  <c r="HC56" i="1"/>
  <c r="HY55" i="1"/>
  <c r="MA55" i="1"/>
  <c r="GY57" i="1"/>
  <c r="NC56" i="1"/>
  <c r="OC52" i="1"/>
  <c r="OC58" i="1"/>
  <c r="NC52" i="1"/>
  <c r="PC55" i="1"/>
  <c r="KA56" i="1"/>
  <c r="HB52" i="1"/>
  <c r="NA54" i="1"/>
  <c r="NC59" i="1"/>
  <c r="MY57" i="1"/>
  <c r="NB55" i="1"/>
  <c r="NZ59" i="1"/>
  <c r="OZ56" i="1"/>
  <c r="EA58" i="1"/>
  <c r="MB54" i="1"/>
  <c r="NB56" i="1"/>
  <c r="MC57" i="1"/>
  <c r="LY55" i="1"/>
  <c r="OB53" i="1"/>
  <c r="NA52" i="1"/>
  <c r="NC54" i="1"/>
  <c r="PB54" i="1"/>
  <c r="JC55" i="1"/>
  <c r="KC55" i="1"/>
  <c r="JA59" i="1"/>
  <c r="IA58" i="1"/>
  <c r="NZ54" i="1"/>
  <c r="OA52" i="1"/>
  <c r="NY57" i="1"/>
  <c r="NA56" i="1"/>
  <c r="NZ58" i="1"/>
  <c r="OA58" i="1"/>
  <c r="NZ55" i="1"/>
  <c r="DC56" i="1"/>
  <c r="EZ58" i="1"/>
  <c r="LZ59" i="1"/>
  <c r="LZ54" i="1"/>
  <c r="MC53" i="1"/>
  <c r="MY56" i="1"/>
  <c r="MZ52" i="1"/>
  <c r="MZ54" i="1"/>
  <c r="NY52" i="1"/>
  <c r="OC54" i="1"/>
  <c r="NY58" i="1"/>
  <c r="OA56" i="1"/>
  <c r="OB54" i="1"/>
  <c r="IY57" i="1"/>
  <c r="JY57" i="1"/>
  <c r="KZ56" i="1"/>
  <c r="KY59" i="1"/>
  <c r="LZ52" i="1"/>
  <c r="LZ55" i="1"/>
  <c r="NB54" i="1"/>
  <c r="MY59" i="1"/>
  <c r="NY53" i="1"/>
  <c r="MY54" i="1"/>
  <c r="NC58" i="1"/>
  <c r="OB59" i="1"/>
  <c r="NZ56" i="1"/>
  <c r="MZ56" i="1"/>
  <c r="KC59" i="1"/>
  <c r="HZ56" i="1"/>
  <c r="LZ57" i="1"/>
  <c r="EZ57" i="1"/>
  <c r="JZ54" i="1"/>
  <c r="FC57" i="1"/>
  <c r="HY54" i="1"/>
  <c r="JC59" i="1"/>
  <c r="JY55" i="1"/>
  <c r="JZ59" i="1"/>
  <c r="MA52" i="1"/>
  <c r="FY55" i="1"/>
  <c r="FB52" i="1"/>
  <c r="GY56" i="1"/>
  <c r="GZ54" i="1"/>
  <c r="KB55" i="1"/>
  <c r="LA58" i="1"/>
  <c r="GZ55" i="1"/>
  <c r="HZ58" i="1"/>
  <c r="IY55" i="1"/>
  <c r="GZ58" i="1"/>
  <c r="LC59" i="1"/>
  <c r="HB57" i="1"/>
  <c r="IA53" i="1"/>
  <c r="IB55" i="1"/>
  <c r="HZ55" i="1"/>
  <c r="HB56" i="1"/>
  <c r="LA53" i="1"/>
  <c r="LB56" i="1"/>
  <c r="LY56" i="1"/>
  <c r="KZ58" i="1"/>
  <c r="LZ56" i="1"/>
  <c r="EY57" i="1"/>
  <c r="IC53" i="1"/>
  <c r="KZ53" i="1"/>
  <c r="KB57" i="1"/>
  <c r="MC54" i="1"/>
  <c r="LZ58" i="1"/>
  <c r="IA55" i="1"/>
  <c r="IC57" i="1"/>
  <c r="HA58" i="1"/>
  <c r="LB55" i="1"/>
  <c r="MC58" i="1"/>
  <c r="MB59" i="1"/>
  <c r="JC58" i="1"/>
  <c r="IB59" i="1"/>
  <c r="JZ55" i="1"/>
  <c r="JZ52" i="1"/>
  <c r="LC54" i="1"/>
  <c r="KZ59" i="1"/>
  <c r="MC56" i="1"/>
  <c r="LB58" i="1"/>
  <c r="FZ58" i="1"/>
  <c r="JA55" i="1"/>
  <c r="JY52" i="1"/>
  <c r="JZ58" i="1"/>
  <c r="LC53" i="1"/>
  <c r="LB54" i="1"/>
  <c r="LB57" i="1"/>
  <c r="HZ53" i="1"/>
  <c r="HA57" i="1"/>
  <c r="KB59" i="1"/>
  <c r="GY55" i="1"/>
  <c r="EA53" i="1"/>
  <c r="CY53" i="1"/>
  <c r="HY57" i="1"/>
  <c r="GZ56" i="1"/>
  <c r="IY52" i="1"/>
  <c r="IZ58" i="1"/>
  <c r="IB56" i="1"/>
  <c r="KA52" i="1"/>
  <c r="FY53" i="1"/>
  <c r="KC58" i="1"/>
  <c r="LA54" i="1"/>
  <c r="MC52" i="1"/>
  <c r="MB53" i="1"/>
  <c r="MB58" i="1"/>
  <c r="CZ52" i="1"/>
  <c r="CY59" i="1"/>
  <c r="DC53" i="1"/>
  <c r="EC53" i="1"/>
  <c r="GY52" i="1"/>
  <c r="IA57" i="1"/>
  <c r="KB52" i="1"/>
  <c r="LY54" i="1"/>
  <c r="DB54" i="1"/>
  <c r="DB59" i="1"/>
  <c r="HA55" i="1"/>
  <c r="FY57" i="1"/>
  <c r="GY53" i="1"/>
  <c r="IB52" i="1"/>
  <c r="KA58" i="1"/>
  <c r="KC56" i="1"/>
  <c r="JB57" i="1"/>
  <c r="JZ57" i="1"/>
  <c r="LY58" i="1"/>
  <c r="MB57" i="1"/>
  <c r="IA59" i="1"/>
  <c r="JA52" i="1"/>
  <c r="JA57" i="1"/>
  <c r="KC54" i="1"/>
  <c r="KY54" i="1"/>
  <c r="AZ53" i="1"/>
  <c r="HC52" i="1"/>
  <c r="GA57" i="1"/>
  <c r="IC54" i="1"/>
  <c r="HZ52" i="1"/>
  <c r="IA52" i="1"/>
  <c r="JB56" i="1"/>
  <c r="IY54" i="1"/>
  <c r="IZ56" i="1"/>
  <c r="GB59" i="1"/>
  <c r="KB56" i="1"/>
  <c r="LA52" i="1"/>
  <c r="IC58" i="1"/>
  <c r="HZ59" i="1"/>
  <c r="HC57" i="1"/>
  <c r="JA58" i="1"/>
  <c r="IZ53" i="1"/>
  <c r="GZ57" i="1"/>
  <c r="KA55" i="1"/>
  <c r="JA54" i="1"/>
  <c r="DA57" i="1"/>
  <c r="EZ54" i="1"/>
  <c r="FA58" i="1"/>
  <c r="GA53" i="1"/>
  <c r="GA59" i="1"/>
  <c r="GB52" i="1"/>
  <c r="GB57" i="1"/>
  <c r="HA54" i="1"/>
  <c r="HB54" i="1"/>
  <c r="HC59" i="1"/>
  <c r="HY52" i="1"/>
  <c r="HY59" i="1"/>
  <c r="HZ54" i="1"/>
  <c r="IC59" i="1"/>
  <c r="IZ55" i="1"/>
  <c r="IZ52" i="1"/>
  <c r="HZ57" i="1"/>
  <c r="JC54" i="1"/>
  <c r="KA54" i="1"/>
  <c r="JZ53" i="1"/>
  <c r="KB53" i="1"/>
  <c r="JY58" i="1"/>
  <c r="FZ54" i="1"/>
  <c r="JY54" i="1"/>
  <c r="GB54" i="1"/>
  <c r="JY53" i="1"/>
  <c r="DZ55" i="1"/>
  <c r="FB56" i="1"/>
  <c r="BB56" i="1"/>
  <c r="GC52" i="1"/>
  <c r="GA55" i="1"/>
  <c r="EY55" i="1"/>
  <c r="EB59" i="1"/>
  <c r="HA53" i="1"/>
  <c r="HA59" i="1"/>
  <c r="GZ53" i="1"/>
  <c r="HB53" i="1"/>
  <c r="GA54" i="1"/>
  <c r="IC56" i="1"/>
  <c r="IB54" i="1"/>
  <c r="HY53" i="1"/>
  <c r="IB58" i="1"/>
  <c r="FZ56" i="1"/>
  <c r="IZ59" i="1"/>
  <c r="JB53" i="1"/>
  <c r="IZ57" i="1"/>
  <c r="JA53" i="1"/>
  <c r="JB59" i="1"/>
  <c r="IB57" i="1"/>
  <c r="KC53" i="1"/>
  <c r="EB55" i="1"/>
  <c r="EB54" i="1"/>
  <c r="FB55" i="1"/>
  <c r="FZ59" i="1"/>
  <c r="FZ57" i="1"/>
  <c r="HA56" i="1"/>
  <c r="HY56" i="1"/>
  <c r="GC57" i="1"/>
  <c r="IA56" i="1"/>
  <c r="JC53" i="1"/>
  <c r="JA56" i="1"/>
  <c r="JB52" i="1"/>
  <c r="DZ57" i="1"/>
  <c r="GB56" i="1"/>
  <c r="DZ56" i="1"/>
  <c r="IC55" i="1"/>
  <c r="CA57" i="1"/>
  <c r="CC59" i="1"/>
  <c r="EC52" i="1"/>
  <c r="EB53" i="1"/>
  <c r="EA57" i="1"/>
  <c r="GB58" i="1"/>
  <c r="GC53" i="1"/>
  <c r="IY53" i="1"/>
  <c r="BY53" i="1"/>
  <c r="GC59" i="1"/>
  <c r="HC58" i="1"/>
  <c r="HA52" i="1"/>
  <c r="GZ59" i="1"/>
  <c r="IB53" i="1"/>
  <c r="DY56" i="1"/>
  <c r="AY56" i="1"/>
  <c r="HY58" i="1"/>
  <c r="DY54" i="1"/>
  <c r="HC54" i="1"/>
  <c r="HB55" i="1"/>
  <c r="IC52" i="1"/>
  <c r="DC59" i="1"/>
  <c r="EA55" i="1"/>
  <c r="EC58" i="1"/>
  <c r="EY58" i="1"/>
  <c r="FA56" i="1"/>
  <c r="GY58" i="1"/>
  <c r="CZ57" i="1"/>
  <c r="BA58" i="1"/>
  <c r="BC54" i="1"/>
  <c r="BY56" i="1"/>
  <c r="CB56" i="1"/>
  <c r="EC56" i="1"/>
  <c r="DY59" i="1"/>
  <c r="EC55" i="1"/>
  <c r="FA59" i="1"/>
  <c r="EZ52" i="1"/>
  <c r="DC57" i="1"/>
  <c r="GC58" i="1"/>
  <c r="FZ55" i="1"/>
  <c r="FY59" i="1"/>
  <c r="GA56" i="1"/>
  <c r="HB58" i="1"/>
  <c r="CY52" i="1"/>
  <c r="CA54" i="1"/>
  <c r="EC54" i="1"/>
  <c r="DZ59" i="1"/>
  <c r="CY57" i="1"/>
  <c r="EY54" i="1"/>
  <c r="FC56" i="1"/>
  <c r="FZ52" i="1"/>
  <c r="BZ56" i="1"/>
  <c r="GA52" i="1"/>
  <c r="GY54" i="1"/>
  <c r="CA53" i="1"/>
  <c r="CA59" i="1"/>
  <c r="BC52" i="1"/>
  <c r="EA59" i="1"/>
  <c r="EA54" i="1"/>
  <c r="DA54" i="1"/>
  <c r="CC57" i="1"/>
  <c r="FB54" i="1"/>
  <c r="BB57" i="1"/>
  <c r="BZ59" i="1"/>
  <c r="CB53" i="1"/>
  <c r="DC52" i="1"/>
  <c r="DA55" i="1"/>
  <c r="DA58" i="1"/>
  <c r="CZ58" i="1"/>
  <c r="DY52" i="1"/>
  <c r="DY58" i="1"/>
  <c r="DZ52" i="1"/>
  <c r="DZ54" i="1"/>
  <c r="FC52" i="1"/>
  <c r="FA55" i="1"/>
  <c r="FC59" i="1"/>
  <c r="FY54" i="1"/>
  <c r="GC56" i="1"/>
  <c r="FZ53" i="1"/>
  <c r="GB55" i="1"/>
  <c r="GB53" i="1"/>
  <c r="BC53" i="1"/>
  <c r="BA56" i="1"/>
  <c r="CA58" i="1"/>
  <c r="CA52" i="1"/>
  <c r="BY59" i="1"/>
  <c r="DA53" i="1"/>
  <c r="DC55" i="1"/>
  <c r="DZ53" i="1"/>
  <c r="EA52" i="1"/>
  <c r="CZ54" i="1"/>
  <c r="FA53" i="1"/>
  <c r="DY53" i="1"/>
  <c r="EC57" i="1"/>
  <c r="FA52" i="1"/>
  <c r="EZ56" i="1"/>
  <c r="FY52" i="1"/>
  <c r="EY53" i="1"/>
  <c r="AZ56" i="1"/>
  <c r="BC59" i="1"/>
  <c r="CC55" i="1"/>
  <c r="CZ59" i="1"/>
  <c r="DB55" i="1"/>
  <c r="EC59" i="1"/>
  <c r="EY56" i="1"/>
  <c r="DY57" i="1"/>
  <c r="FB53" i="1"/>
  <c r="FB57" i="1"/>
  <c r="EZ55" i="1"/>
  <c r="AZ54" i="1"/>
  <c r="BB59" i="1"/>
  <c r="BA54" i="1"/>
  <c r="AZ59" i="1"/>
  <c r="CY56" i="1"/>
  <c r="DB56" i="1"/>
  <c r="EB57" i="1"/>
  <c r="EY52" i="1"/>
  <c r="FC54" i="1"/>
  <c r="DZ58" i="1"/>
  <c r="EZ59" i="1"/>
  <c r="DY55" i="1"/>
  <c r="FB59" i="1"/>
  <c r="CZ56" i="1"/>
  <c r="BA52" i="1"/>
  <c r="DB58" i="1"/>
  <c r="FC58" i="1"/>
  <c r="FA54" i="1"/>
  <c r="FB58" i="1"/>
  <c r="FC55" i="1"/>
  <c r="EB56" i="1"/>
  <c r="DA56" i="1"/>
  <c r="EB58" i="1"/>
  <c r="AY55" i="1"/>
  <c r="BY54" i="1"/>
  <c r="CB58" i="1"/>
  <c r="BZ52" i="1"/>
  <c r="CA56" i="1"/>
  <c r="EA56" i="1"/>
  <c r="AZ57" i="1"/>
  <c r="DC54" i="1"/>
  <c r="CY58" i="1"/>
  <c r="DB57" i="1"/>
  <c r="CY55" i="1"/>
  <c r="BZ58" i="1"/>
  <c r="AY53" i="1"/>
  <c r="CB55" i="1"/>
  <c r="CB57" i="1"/>
  <c r="AY52" i="1"/>
  <c r="BA59" i="1"/>
  <c r="BZ53" i="1"/>
  <c r="BZ54" i="1"/>
  <c r="DA59" i="1"/>
  <c r="DB52" i="1"/>
  <c r="DA52" i="1"/>
  <c r="AZ52" i="1"/>
  <c r="BC55" i="1"/>
  <c r="BC57" i="1"/>
  <c r="BY52" i="1"/>
  <c r="CC54" i="1"/>
  <c r="BY58" i="1"/>
  <c r="CB54" i="1"/>
  <c r="CY54" i="1"/>
  <c r="CZ53" i="1"/>
  <c r="DB53" i="1"/>
  <c r="BB53" i="1"/>
  <c r="BB54" i="1"/>
  <c r="CC56" i="1"/>
  <c r="CC52" i="1"/>
  <c r="CA55" i="1"/>
  <c r="CC58" i="1"/>
  <c r="BZ55" i="1"/>
  <c r="CC53" i="1"/>
  <c r="BA57" i="1"/>
  <c r="BC56" i="1"/>
  <c r="CB52" i="1"/>
  <c r="BB58" i="1"/>
  <c r="BA53" i="1"/>
  <c r="AY54" i="1"/>
  <c r="BB52" i="1"/>
  <c r="BB55" i="1"/>
  <c r="AY59" i="1"/>
  <c r="BC58" i="1"/>
  <c r="BA55" i="1"/>
  <c r="OV5" i="1" l="1"/>
  <c r="OW5" i="1"/>
  <c r="OX5" i="1"/>
  <c r="OV6" i="1"/>
  <c r="OW6" i="1"/>
  <c r="OX6" i="1"/>
  <c r="OV7" i="1"/>
  <c r="OW7" i="1"/>
  <c r="OX7" i="1"/>
  <c r="OV8" i="1"/>
  <c r="OW8" i="1"/>
  <c r="OX8" i="1"/>
  <c r="OV9" i="1"/>
  <c r="OW9" i="1"/>
  <c r="OX9" i="1"/>
  <c r="OV10" i="1"/>
  <c r="OW10" i="1"/>
  <c r="OX10" i="1"/>
  <c r="OV11" i="1"/>
  <c r="OW11" i="1"/>
  <c r="OX11" i="1"/>
  <c r="OV12" i="1"/>
  <c r="OW12" i="1"/>
  <c r="OX12" i="1"/>
  <c r="OV13" i="1"/>
  <c r="OW13" i="1"/>
  <c r="OX13" i="1"/>
  <c r="OV14" i="1"/>
  <c r="OW14" i="1"/>
  <c r="OX14" i="1"/>
  <c r="OV15" i="1"/>
  <c r="OW15" i="1"/>
  <c r="OX15" i="1"/>
  <c r="OV16" i="1"/>
  <c r="OW16" i="1"/>
  <c r="OX16" i="1"/>
  <c r="OV18" i="1"/>
  <c r="OW18" i="1"/>
  <c r="OX18" i="1"/>
  <c r="OV19" i="1"/>
  <c r="OW19" i="1"/>
  <c r="OX19" i="1"/>
  <c r="OV20" i="1"/>
  <c r="OW20" i="1"/>
  <c r="OX20" i="1"/>
  <c r="OV21" i="1"/>
  <c r="OW21" i="1"/>
  <c r="OX21" i="1"/>
  <c r="OV22" i="1"/>
  <c r="OW22" i="1"/>
  <c r="OX22" i="1"/>
  <c r="OV23" i="1"/>
  <c r="OW23" i="1"/>
  <c r="OX23" i="1"/>
  <c r="OV24" i="1"/>
  <c r="OW24" i="1"/>
  <c r="OX24" i="1"/>
  <c r="OV25" i="1"/>
  <c r="OW25" i="1"/>
  <c r="OX25" i="1"/>
  <c r="OV26" i="1"/>
  <c r="OW26" i="1"/>
  <c r="OX26" i="1"/>
  <c r="OV27" i="1"/>
  <c r="OW27" i="1"/>
  <c r="OX27" i="1"/>
  <c r="OV28" i="1"/>
  <c r="OW28" i="1"/>
  <c r="OX28" i="1"/>
  <c r="OV29" i="1"/>
  <c r="OW29" i="1"/>
  <c r="OX29" i="1"/>
  <c r="NV5" i="1"/>
  <c r="NW5" i="1"/>
  <c r="NX5" i="1"/>
  <c r="NV7" i="1"/>
  <c r="NW7" i="1"/>
  <c r="NX7" i="1"/>
  <c r="NV8" i="1"/>
  <c r="NW8" i="1"/>
  <c r="NX8" i="1"/>
  <c r="NV9" i="1"/>
  <c r="NW9" i="1"/>
  <c r="NX9" i="1"/>
  <c r="NV10" i="1"/>
  <c r="NW10" i="1"/>
  <c r="NX10" i="1"/>
  <c r="NV11" i="1"/>
  <c r="NW11" i="1"/>
  <c r="NX11" i="1"/>
  <c r="NV12" i="1"/>
  <c r="NW12" i="1"/>
  <c r="NX12" i="1"/>
  <c r="NV13" i="1"/>
  <c r="NW13" i="1"/>
  <c r="NX13" i="1"/>
  <c r="NV14" i="1"/>
  <c r="NW14" i="1"/>
  <c r="NX14" i="1"/>
  <c r="NV15" i="1"/>
  <c r="NW15" i="1"/>
  <c r="NX15" i="1"/>
  <c r="NV16" i="1"/>
  <c r="NW16" i="1"/>
  <c r="NX16" i="1"/>
  <c r="NV18" i="1"/>
  <c r="NW18" i="1"/>
  <c r="NX18" i="1"/>
  <c r="NV19" i="1"/>
  <c r="NW19" i="1"/>
  <c r="NX19" i="1"/>
  <c r="NV20" i="1"/>
  <c r="NW20" i="1"/>
  <c r="NX20" i="1"/>
  <c r="NV21" i="1"/>
  <c r="NW21" i="1"/>
  <c r="NX21" i="1"/>
  <c r="NV23" i="1"/>
  <c r="NW23" i="1"/>
  <c r="NX23" i="1"/>
  <c r="NV24" i="1"/>
  <c r="NW24" i="1"/>
  <c r="NX24" i="1"/>
  <c r="NV25" i="1"/>
  <c r="NW25" i="1"/>
  <c r="NX25" i="1"/>
  <c r="NV26" i="1"/>
  <c r="NW26" i="1"/>
  <c r="NX26" i="1"/>
  <c r="NV27" i="1"/>
  <c r="NW27" i="1"/>
  <c r="NX27" i="1"/>
  <c r="NV28" i="1"/>
  <c r="NW28" i="1"/>
  <c r="NX28" i="1"/>
  <c r="NV29" i="1"/>
  <c r="NW29" i="1"/>
  <c r="NX29" i="1"/>
  <c r="MV5" i="1"/>
  <c r="MW5" i="1"/>
  <c r="MX5" i="1"/>
  <c r="MV6" i="1"/>
  <c r="MW6" i="1"/>
  <c r="MX6" i="1"/>
  <c r="MV7" i="1"/>
  <c r="MW7" i="1"/>
  <c r="MX7" i="1"/>
  <c r="MV8" i="1"/>
  <c r="MW8" i="1"/>
  <c r="MX8" i="1"/>
  <c r="MV9" i="1"/>
  <c r="MW9" i="1"/>
  <c r="MX9" i="1"/>
  <c r="MV10" i="1"/>
  <c r="MW10" i="1"/>
  <c r="MX10" i="1"/>
  <c r="MV11" i="1"/>
  <c r="MW11" i="1"/>
  <c r="MX11" i="1"/>
  <c r="MV12" i="1"/>
  <c r="MW12" i="1"/>
  <c r="MX12" i="1"/>
  <c r="MV13" i="1"/>
  <c r="MW13" i="1"/>
  <c r="MX13" i="1"/>
  <c r="MV14" i="1"/>
  <c r="MW14" i="1"/>
  <c r="MX14" i="1"/>
  <c r="MV15" i="1"/>
  <c r="MW15" i="1"/>
  <c r="MX15" i="1"/>
  <c r="MV16" i="1"/>
  <c r="MW16" i="1"/>
  <c r="MX16" i="1"/>
  <c r="MV18" i="1"/>
  <c r="MW18" i="1"/>
  <c r="MX18" i="1"/>
  <c r="MV19" i="1"/>
  <c r="MW19" i="1"/>
  <c r="MX19" i="1"/>
  <c r="MV20" i="1"/>
  <c r="MW20" i="1"/>
  <c r="MX20" i="1"/>
  <c r="MV21" i="1"/>
  <c r="MW21" i="1"/>
  <c r="MX21" i="1"/>
  <c r="MV22" i="1"/>
  <c r="MW22" i="1"/>
  <c r="MX22" i="1"/>
  <c r="MV23" i="1"/>
  <c r="MW23" i="1"/>
  <c r="MX23" i="1"/>
  <c r="MV24" i="1"/>
  <c r="MW24" i="1"/>
  <c r="MX24" i="1"/>
  <c r="MV25" i="1"/>
  <c r="MW25" i="1"/>
  <c r="MX25" i="1"/>
  <c r="MV26" i="1"/>
  <c r="MW26" i="1"/>
  <c r="MX26" i="1"/>
  <c r="MV27" i="1"/>
  <c r="MW27" i="1"/>
  <c r="MX27" i="1"/>
  <c r="MV28" i="1"/>
  <c r="MW28" i="1"/>
  <c r="MX28" i="1"/>
  <c r="MV29" i="1"/>
  <c r="MW29" i="1"/>
  <c r="MX29" i="1"/>
  <c r="LV5" i="1"/>
  <c r="LW5" i="1"/>
  <c r="LX5" i="1"/>
  <c r="LV6" i="1"/>
  <c r="LW6" i="1"/>
  <c r="LX6" i="1"/>
  <c r="LV7" i="1"/>
  <c r="LW7" i="1"/>
  <c r="LX7" i="1"/>
  <c r="LV8" i="1"/>
  <c r="LW8" i="1"/>
  <c r="LX8" i="1"/>
  <c r="LV9" i="1"/>
  <c r="LW9" i="1"/>
  <c r="LX9" i="1"/>
  <c r="LV10" i="1"/>
  <c r="LW10" i="1"/>
  <c r="LX10" i="1"/>
  <c r="LV11" i="1"/>
  <c r="LW11" i="1"/>
  <c r="LX11" i="1"/>
  <c r="LV12" i="1"/>
  <c r="LW12" i="1"/>
  <c r="LX12" i="1"/>
  <c r="LV13" i="1"/>
  <c r="LW13" i="1"/>
  <c r="LX13" i="1"/>
  <c r="LV14" i="1"/>
  <c r="LW14" i="1"/>
  <c r="LX14" i="1"/>
  <c r="LV15" i="1"/>
  <c r="LW15" i="1"/>
  <c r="LX15" i="1"/>
  <c r="LV16" i="1"/>
  <c r="LW16" i="1"/>
  <c r="LX16" i="1"/>
  <c r="LV18" i="1"/>
  <c r="LW18" i="1"/>
  <c r="LX18" i="1"/>
  <c r="LV19" i="1"/>
  <c r="LW19" i="1"/>
  <c r="LX19" i="1"/>
  <c r="LV20" i="1"/>
  <c r="LW20" i="1"/>
  <c r="LX20" i="1"/>
  <c r="LV21" i="1"/>
  <c r="LW21" i="1"/>
  <c r="LX21" i="1"/>
  <c r="LV22" i="1"/>
  <c r="LW22" i="1"/>
  <c r="LX22" i="1"/>
  <c r="LV23" i="1"/>
  <c r="LW23" i="1"/>
  <c r="LX23" i="1"/>
  <c r="LV24" i="1"/>
  <c r="LW24" i="1"/>
  <c r="LX24" i="1"/>
  <c r="LV25" i="1"/>
  <c r="LW25" i="1"/>
  <c r="LX25" i="1"/>
  <c r="LV26" i="1"/>
  <c r="LW26" i="1"/>
  <c r="LX26" i="1"/>
  <c r="LV27" i="1"/>
  <c r="LW27" i="1"/>
  <c r="LX27" i="1"/>
  <c r="LV28" i="1"/>
  <c r="LW28" i="1"/>
  <c r="LX28" i="1"/>
  <c r="LV29" i="1"/>
  <c r="LW29" i="1"/>
  <c r="LX29" i="1"/>
  <c r="KV5" i="1"/>
  <c r="KW5" i="1"/>
  <c r="KX5" i="1"/>
  <c r="KV6" i="1"/>
  <c r="KW6" i="1"/>
  <c r="KX6" i="1"/>
  <c r="KV7" i="1"/>
  <c r="KW7" i="1"/>
  <c r="KX7" i="1"/>
  <c r="KV8" i="1"/>
  <c r="KW8" i="1"/>
  <c r="KX8" i="1"/>
  <c r="KV9" i="1"/>
  <c r="KW9" i="1"/>
  <c r="KX9" i="1"/>
  <c r="KV10" i="1"/>
  <c r="KW10" i="1"/>
  <c r="KX10" i="1"/>
  <c r="KV11" i="1"/>
  <c r="KW11" i="1"/>
  <c r="KX11" i="1"/>
  <c r="KV12" i="1"/>
  <c r="KW12" i="1"/>
  <c r="KX12" i="1"/>
  <c r="KV13" i="1"/>
  <c r="KW13" i="1"/>
  <c r="KX13" i="1"/>
  <c r="KV14" i="1"/>
  <c r="KW14" i="1"/>
  <c r="KX14" i="1"/>
  <c r="KV15" i="1"/>
  <c r="KW15" i="1"/>
  <c r="KX15" i="1"/>
  <c r="KV16" i="1"/>
  <c r="KW16" i="1"/>
  <c r="KX16" i="1"/>
  <c r="KV18" i="1"/>
  <c r="KW18" i="1"/>
  <c r="KX18" i="1"/>
  <c r="KV19" i="1"/>
  <c r="KW19" i="1"/>
  <c r="KX19" i="1"/>
  <c r="KV20" i="1"/>
  <c r="KW20" i="1"/>
  <c r="KX20" i="1"/>
  <c r="KV21" i="1"/>
  <c r="KW21" i="1"/>
  <c r="KX21" i="1"/>
  <c r="KV22" i="1"/>
  <c r="KW22" i="1"/>
  <c r="KX22" i="1"/>
  <c r="KV23" i="1"/>
  <c r="KW23" i="1"/>
  <c r="KX23" i="1"/>
  <c r="KV24" i="1"/>
  <c r="KW24" i="1"/>
  <c r="KX24" i="1"/>
  <c r="KV25" i="1"/>
  <c r="KW25" i="1"/>
  <c r="KX25" i="1"/>
  <c r="KV26" i="1"/>
  <c r="KW26" i="1"/>
  <c r="KX26" i="1"/>
  <c r="KV27" i="1"/>
  <c r="KW27" i="1"/>
  <c r="KX27" i="1"/>
  <c r="KV28" i="1"/>
  <c r="KW28" i="1"/>
  <c r="KX28" i="1"/>
  <c r="KV29" i="1"/>
  <c r="KW29" i="1"/>
  <c r="KX29" i="1"/>
  <c r="JV5" i="1"/>
  <c r="JW5" i="1"/>
  <c r="JX5" i="1"/>
  <c r="JV6" i="1"/>
  <c r="JW6" i="1"/>
  <c r="JX6" i="1"/>
  <c r="JV7" i="1"/>
  <c r="JW7" i="1"/>
  <c r="JX7" i="1"/>
  <c r="JV8" i="1"/>
  <c r="JW8" i="1"/>
  <c r="JX8" i="1"/>
  <c r="JV9" i="1"/>
  <c r="JW9" i="1"/>
  <c r="JX9" i="1"/>
  <c r="JV10" i="1"/>
  <c r="JW10" i="1"/>
  <c r="JX10" i="1"/>
  <c r="JV11" i="1"/>
  <c r="JW11" i="1"/>
  <c r="JX11" i="1"/>
  <c r="JV12" i="1"/>
  <c r="JW12" i="1"/>
  <c r="JX12" i="1"/>
  <c r="JV13" i="1"/>
  <c r="JW13" i="1"/>
  <c r="JX13" i="1"/>
  <c r="JV14" i="1"/>
  <c r="JW14" i="1"/>
  <c r="JX14" i="1"/>
  <c r="JV15" i="1"/>
  <c r="JW15" i="1"/>
  <c r="JX15" i="1"/>
  <c r="JV16" i="1"/>
  <c r="JW16" i="1"/>
  <c r="JX16" i="1"/>
  <c r="JV18" i="1"/>
  <c r="JW18" i="1"/>
  <c r="JX18" i="1"/>
  <c r="JV19" i="1"/>
  <c r="JW19" i="1"/>
  <c r="JX19" i="1"/>
  <c r="JV20" i="1"/>
  <c r="JW20" i="1"/>
  <c r="JX20" i="1"/>
  <c r="JV21" i="1"/>
  <c r="JW21" i="1"/>
  <c r="JX21" i="1"/>
  <c r="JV22" i="1"/>
  <c r="JW22" i="1"/>
  <c r="JX22" i="1"/>
  <c r="JV23" i="1"/>
  <c r="JW23" i="1"/>
  <c r="JX23" i="1"/>
  <c r="JV24" i="1"/>
  <c r="JW24" i="1"/>
  <c r="JX24" i="1"/>
  <c r="JV25" i="1"/>
  <c r="JW25" i="1"/>
  <c r="JX25" i="1"/>
  <c r="JV26" i="1"/>
  <c r="JW26" i="1"/>
  <c r="JX26" i="1"/>
  <c r="JV27" i="1"/>
  <c r="JW27" i="1"/>
  <c r="JX27" i="1"/>
  <c r="JV28" i="1"/>
  <c r="JW28" i="1"/>
  <c r="JX28" i="1"/>
  <c r="JV29" i="1"/>
  <c r="JW29" i="1"/>
  <c r="JX29" i="1"/>
  <c r="IV5" i="1"/>
  <c r="IW5" i="1"/>
  <c r="IX5" i="1"/>
  <c r="IV6" i="1"/>
  <c r="IW6" i="1"/>
  <c r="IX6" i="1"/>
  <c r="IV7" i="1"/>
  <c r="IW7" i="1"/>
  <c r="IX7" i="1"/>
  <c r="IV8" i="1"/>
  <c r="IW8" i="1"/>
  <c r="IX8" i="1"/>
  <c r="IV9" i="1"/>
  <c r="IW9" i="1"/>
  <c r="IX9" i="1"/>
  <c r="IV10" i="1"/>
  <c r="IW10" i="1"/>
  <c r="IX10" i="1"/>
  <c r="IV11" i="1"/>
  <c r="IW11" i="1"/>
  <c r="IX11" i="1"/>
  <c r="IV12" i="1"/>
  <c r="IW12" i="1"/>
  <c r="IX12" i="1"/>
  <c r="IV13" i="1"/>
  <c r="IW13" i="1"/>
  <c r="IX13" i="1"/>
  <c r="IV14" i="1"/>
  <c r="IW14" i="1"/>
  <c r="IX14" i="1"/>
  <c r="IV15" i="1"/>
  <c r="IW15" i="1"/>
  <c r="IX15" i="1"/>
  <c r="IV16" i="1"/>
  <c r="IW16" i="1"/>
  <c r="IX16" i="1"/>
  <c r="IV18" i="1"/>
  <c r="IW18" i="1"/>
  <c r="IX18" i="1"/>
  <c r="IV19" i="1"/>
  <c r="IW19" i="1"/>
  <c r="IX19" i="1"/>
  <c r="IV20" i="1"/>
  <c r="IW20" i="1"/>
  <c r="IX20" i="1"/>
  <c r="IV21" i="1"/>
  <c r="IW21" i="1"/>
  <c r="IX21" i="1"/>
  <c r="IV22" i="1"/>
  <c r="IW22" i="1"/>
  <c r="IX22" i="1"/>
  <c r="IV23" i="1"/>
  <c r="IW23" i="1"/>
  <c r="IX23" i="1"/>
  <c r="IV24" i="1"/>
  <c r="IW24" i="1"/>
  <c r="IX24" i="1"/>
  <c r="IV25" i="1"/>
  <c r="IW25" i="1"/>
  <c r="IX25" i="1"/>
  <c r="IV26" i="1"/>
  <c r="IW26" i="1"/>
  <c r="IX26" i="1"/>
  <c r="IV27" i="1"/>
  <c r="IW27" i="1"/>
  <c r="IX27" i="1"/>
  <c r="IV28" i="1"/>
  <c r="IW28" i="1"/>
  <c r="IX28" i="1"/>
  <c r="IV29" i="1"/>
  <c r="IW29" i="1"/>
  <c r="IX29" i="1"/>
  <c r="HV5" i="1"/>
  <c r="HW5" i="1"/>
  <c r="HX5" i="1"/>
  <c r="HV6" i="1"/>
  <c r="HW6" i="1"/>
  <c r="HX6" i="1"/>
  <c r="HV7" i="1"/>
  <c r="HW7" i="1"/>
  <c r="HX7" i="1"/>
  <c r="HV8" i="1"/>
  <c r="HW8" i="1"/>
  <c r="HX8" i="1"/>
  <c r="HV9" i="1"/>
  <c r="HW9" i="1"/>
  <c r="HX9" i="1"/>
  <c r="HV10" i="1"/>
  <c r="HW10" i="1"/>
  <c r="HX10" i="1"/>
  <c r="HV11" i="1"/>
  <c r="HW11" i="1"/>
  <c r="HX11" i="1"/>
  <c r="HV12" i="1"/>
  <c r="HW12" i="1"/>
  <c r="HX12" i="1"/>
  <c r="HV13" i="1"/>
  <c r="HW13" i="1"/>
  <c r="HX13" i="1"/>
  <c r="HV14" i="1"/>
  <c r="HW14" i="1"/>
  <c r="HX14" i="1"/>
  <c r="HV15" i="1"/>
  <c r="HW15" i="1"/>
  <c r="HX15" i="1"/>
  <c r="HV16" i="1"/>
  <c r="HW16" i="1"/>
  <c r="HX16" i="1"/>
  <c r="HV18" i="1"/>
  <c r="HW18" i="1"/>
  <c r="HX18" i="1"/>
  <c r="HV19" i="1"/>
  <c r="HW19" i="1"/>
  <c r="HX19" i="1"/>
  <c r="HV20" i="1"/>
  <c r="HW20" i="1"/>
  <c r="HX20" i="1"/>
  <c r="HV21" i="1"/>
  <c r="HW21" i="1"/>
  <c r="HX21" i="1"/>
  <c r="HV22" i="1"/>
  <c r="HW22" i="1"/>
  <c r="HX22" i="1"/>
  <c r="HV23" i="1"/>
  <c r="HW23" i="1"/>
  <c r="HX23" i="1"/>
  <c r="HV24" i="1"/>
  <c r="HW24" i="1"/>
  <c r="HX24" i="1"/>
  <c r="HV25" i="1"/>
  <c r="HW25" i="1"/>
  <c r="HX25" i="1"/>
  <c r="HV26" i="1"/>
  <c r="HW26" i="1"/>
  <c r="HX26" i="1"/>
  <c r="HV27" i="1"/>
  <c r="HW27" i="1"/>
  <c r="HX27" i="1"/>
  <c r="HV28" i="1"/>
  <c r="HW28" i="1"/>
  <c r="HX28" i="1"/>
  <c r="HV29" i="1"/>
  <c r="HW29" i="1"/>
  <c r="HX29" i="1"/>
  <c r="GV5" i="1"/>
  <c r="GW5" i="1"/>
  <c r="GX5" i="1"/>
  <c r="GV6" i="1"/>
  <c r="GW6" i="1"/>
  <c r="GX6" i="1"/>
  <c r="GV7" i="1"/>
  <c r="GW7" i="1"/>
  <c r="GX7" i="1"/>
  <c r="GV8" i="1"/>
  <c r="GW8" i="1"/>
  <c r="GX8" i="1"/>
  <c r="GV9" i="1"/>
  <c r="GW9" i="1"/>
  <c r="GX9" i="1"/>
  <c r="GV10" i="1"/>
  <c r="GW10" i="1"/>
  <c r="GX10" i="1"/>
  <c r="GV11" i="1"/>
  <c r="GW11" i="1"/>
  <c r="GX11" i="1"/>
  <c r="GV12" i="1"/>
  <c r="GW12" i="1"/>
  <c r="GX12" i="1"/>
  <c r="GV13" i="1"/>
  <c r="GW13" i="1"/>
  <c r="GX13" i="1"/>
  <c r="GV14" i="1"/>
  <c r="GW14" i="1"/>
  <c r="GX14" i="1"/>
  <c r="GV15" i="1"/>
  <c r="GW15" i="1"/>
  <c r="GX15" i="1"/>
  <c r="GV16" i="1"/>
  <c r="GW16" i="1"/>
  <c r="GX16" i="1"/>
  <c r="GV18" i="1"/>
  <c r="GW18" i="1"/>
  <c r="GX18" i="1"/>
  <c r="GV19" i="1"/>
  <c r="GW19" i="1"/>
  <c r="GX19" i="1"/>
  <c r="GV20" i="1"/>
  <c r="GW20" i="1"/>
  <c r="GX20" i="1"/>
  <c r="GV21" i="1"/>
  <c r="GW21" i="1"/>
  <c r="GX21" i="1"/>
  <c r="GV22" i="1"/>
  <c r="GW22" i="1"/>
  <c r="GX22" i="1"/>
  <c r="GV23" i="1"/>
  <c r="GW23" i="1"/>
  <c r="GX23" i="1"/>
  <c r="GV24" i="1"/>
  <c r="GW24" i="1"/>
  <c r="GX24" i="1"/>
  <c r="GV25" i="1"/>
  <c r="GW25" i="1"/>
  <c r="GX25" i="1"/>
  <c r="GV26" i="1"/>
  <c r="GW26" i="1"/>
  <c r="GX26" i="1"/>
  <c r="GV27" i="1"/>
  <c r="GW27" i="1"/>
  <c r="GX27" i="1"/>
  <c r="GV28" i="1"/>
  <c r="GW28" i="1"/>
  <c r="GX28" i="1"/>
  <c r="GV29" i="1"/>
  <c r="GW29" i="1"/>
  <c r="GX29" i="1"/>
  <c r="FV5" i="1"/>
  <c r="FW5" i="1"/>
  <c r="FX5" i="1"/>
  <c r="FV6" i="1"/>
  <c r="FW6" i="1"/>
  <c r="FX6" i="1"/>
  <c r="FV7" i="1"/>
  <c r="FW7" i="1"/>
  <c r="FX7" i="1"/>
  <c r="FV8" i="1"/>
  <c r="FW8" i="1"/>
  <c r="FX8" i="1"/>
  <c r="FV9" i="1"/>
  <c r="FW9" i="1"/>
  <c r="FX9" i="1"/>
  <c r="FV10" i="1"/>
  <c r="FW10" i="1"/>
  <c r="FX10" i="1"/>
  <c r="FV11" i="1"/>
  <c r="FW11" i="1"/>
  <c r="FX11" i="1"/>
  <c r="FV12" i="1"/>
  <c r="FW12" i="1"/>
  <c r="FX12" i="1"/>
  <c r="FV13" i="1"/>
  <c r="FW13" i="1"/>
  <c r="FX13" i="1"/>
  <c r="FV14" i="1"/>
  <c r="FW14" i="1"/>
  <c r="FX14" i="1"/>
  <c r="FV15" i="1"/>
  <c r="FW15" i="1"/>
  <c r="FX15" i="1"/>
  <c r="FV16" i="1"/>
  <c r="FW16" i="1"/>
  <c r="FX16" i="1"/>
  <c r="FV18" i="1"/>
  <c r="FW18" i="1"/>
  <c r="FX18" i="1"/>
  <c r="FV19" i="1"/>
  <c r="FW19" i="1"/>
  <c r="FX19" i="1"/>
  <c r="FV20" i="1"/>
  <c r="FW20" i="1"/>
  <c r="FX20" i="1"/>
  <c r="FV21" i="1"/>
  <c r="FW21" i="1"/>
  <c r="FX21" i="1"/>
  <c r="FV22" i="1"/>
  <c r="FW22" i="1"/>
  <c r="FX22" i="1"/>
  <c r="FV23" i="1"/>
  <c r="FW23" i="1"/>
  <c r="FX23" i="1"/>
  <c r="FV24" i="1"/>
  <c r="FW24" i="1"/>
  <c r="FX24" i="1"/>
  <c r="FV25" i="1"/>
  <c r="FW25" i="1"/>
  <c r="FX25" i="1"/>
  <c r="FV26" i="1"/>
  <c r="FW26" i="1"/>
  <c r="FX26" i="1"/>
  <c r="FV27" i="1"/>
  <c r="FW27" i="1"/>
  <c r="FX27" i="1"/>
  <c r="FV28" i="1"/>
  <c r="FW28" i="1"/>
  <c r="FX28" i="1"/>
  <c r="FV29" i="1"/>
  <c r="FW29" i="1"/>
  <c r="FX29" i="1"/>
  <c r="EV5" i="1"/>
  <c r="EW5" i="1"/>
  <c r="EX5" i="1"/>
  <c r="EV6" i="1"/>
  <c r="EW6" i="1"/>
  <c r="EX6" i="1"/>
  <c r="EV7" i="1"/>
  <c r="EW7" i="1"/>
  <c r="EX7" i="1"/>
  <c r="EV8" i="1"/>
  <c r="EW8" i="1"/>
  <c r="EX8" i="1"/>
  <c r="EV9" i="1"/>
  <c r="EW9" i="1"/>
  <c r="EX9" i="1"/>
  <c r="EV10" i="1"/>
  <c r="EW10" i="1"/>
  <c r="EX10" i="1"/>
  <c r="EV11" i="1"/>
  <c r="EW11" i="1"/>
  <c r="EX11" i="1"/>
  <c r="EV12" i="1"/>
  <c r="EW12" i="1"/>
  <c r="EX12" i="1"/>
  <c r="EV13" i="1"/>
  <c r="EW13" i="1"/>
  <c r="EX13" i="1"/>
  <c r="EV14" i="1"/>
  <c r="EW14" i="1"/>
  <c r="EX14" i="1"/>
  <c r="EV15" i="1"/>
  <c r="EW15" i="1"/>
  <c r="EX15" i="1"/>
  <c r="EV16" i="1"/>
  <c r="EW16" i="1"/>
  <c r="EX16" i="1"/>
  <c r="EV18" i="1"/>
  <c r="EW18" i="1"/>
  <c r="EX18" i="1"/>
  <c r="EV19" i="1"/>
  <c r="EW19" i="1"/>
  <c r="EX19" i="1"/>
  <c r="EV20" i="1"/>
  <c r="EW20" i="1"/>
  <c r="EX20" i="1"/>
  <c r="EV21" i="1"/>
  <c r="EW21" i="1"/>
  <c r="EX21" i="1"/>
  <c r="EV22" i="1"/>
  <c r="EW22" i="1"/>
  <c r="EX22" i="1"/>
  <c r="EV23" i="1"/>
  <c r="EW23" i="1"/>
  <c r="EX23" i="1"/>
  <c r="EV24" i="1"/>
  <c r="EW24" i="1"/>
  <c r="EX24" i="1"/>
  <c r="EV25" i="1"/>
  <c r="EW25" i="1"/>
  <c r="EX25" i="1"/>
  <c r="EV26" i="1"/>
  <c r="EW26" i="1"/>
  <c r="EX26" i="1"/>
  <c r="EV27" i="1"/>
  <c r="EW27" i="1"/>
  <c r="EX27" i="1"/>
  <c r="EV28" i="1"/>
  <c r="EW28" i="1"/>
  <c r="EX28" i="1"/>
  <c r="EV29" i="1"/>
  <c r="EW29" i="1"/>
  <c r="EX29" i="1"/>
  <c r="DV5" i="1"/>
  <c r="DW5" i="1"/>
  <c r="DX5" i="1"/>
  <c r="DV6" i="1"/>
  <c r="DW6" i="1"/>
  <c r="DX6" i="1"/>
  <c r="DV7" i="1"/>
  <c r="DW7" i="1"/>
  <c r="DX7" i="1"/>
  <c r="DV8" i="1"/>
  <c r="DW8" i="1"/>
  <c r="DX8" i="1"/>
  <c r="DV9" i="1"/>
  <c r="DW9" i="1"/>
  <c r="DX9" i="1"/>
  <c r="DV10" i="1"/>
  <c r="DW10" i="1"/>
  <c r="DX10" i="1"/>
  <c r="DV11" i="1"/>
  <c r="DW11" i="1"/>
  <c r="DX11" i="1"/>
  <c r="DV12" i="1"/>
  <c r="DW12" i="1"/>
  <c r="DX12" i="1"/>
  <c r="DV13" i="1"/>
  <c r="DW13" i="1"/>
  <c r="DX13" i="1"/>
  <c r="DV14" i="1"/>
  <c r="DW14" i="1"/>
  <c r="DX14" i="1"/>
  <c r="DV15" i="1"/>
  <c r="DW15" i="1"/>
  <c r="DX15" i="1"/>
  <c r="DV16" i="1"/>
  <c r="DW16" i="1"/>
  <c r="DX16" i="1"/>
  <c r="DV18" i="1"/>
  <c r="DW18" i="1"/>
  <c r="DX18" i="1"/>
  <c r="DV19" i="1"/>
  <c r="DW19" i="1"/>
  <c r="DX19" i="1"/>
  <c r="DV20" i="1"/>
  <c r="DW20" i="1"/>
  <c r="DX20" i="1"/>
  <c r="DV21" i="1"/>
  <c r="DW21" i="1"/>
  <c r="DX21" i="1"/>
  <c r="DV22" i="1"/>
  <c r="DW22" i="1"/>
  <c r="DX22" i="1"/>
  <c r="DV23" i="1"/>
  <c r="DW23" i="1"/>
  <c r="DX23" i="1"/>
  <c r="DV24" i="1"/>
  <c r="DW24" i="1"/>
  <c r="DX24" i="1"/>
  <c r="DV25" i="1"/>
  <c r="DW25" i="1"/>
  <c r="DX25" i="1"/>
  <c r="DV26" i="1"/>
  <c r="DW26" i="1"/>
  <c r="DX26" i="1"/>
  <c r="DV27" i="1"/>
  <c r="DW27" i="1"/>
  <c r="DX27" i="1"/>
  <c r="DV28" i="1"/>
  <c r="DW28" i="1"/>
  <c r="DX28" i="1"/>
  <c r="DV29" i="1"/>
  <c r="DW29" i="1"/>
  <c r="DX29" i="1"/>
  <c r="CV5" i="1"/>
  <c r="CW5" i="1"/>
  <c r="CX5" i="1"/>
  <c r="CV6" i="1"/>
  <c r="CW6" i="1"/>
  <c r="CX6" i="1"/>
  <c r="CV7" i="1"/>
  <c r="CW7" i="1"/>
  <c r="CX7" i="1"/>
  <c r="CV8" i="1"/>
  <c r="CW8" i="1"/>
  <c r="CX8" i="1"/>
  <c r="CV9" i="1"/>
  <c r="CW9" i="1"/>
  <c r="CX9" i="1"/>
  <c r="CV10" i="1"/>
  <c r="CW10" i="1"/>
  <c r="CX10" i="1"/>
  <c r="CV11" i="1"/>
  <c r="CW11" i="1"/>
  <c r="CX11" i="1"/>
  <c r="CV12" i="1"/>
  <c r="CW12" i="1"/>
  <c r="CX12" i="1"/>
  <c r="CV13" i="1"/>
  <c r="CW13" i="1"/>
  <c r="CX13" i="1"/>
  <c r="CV14" i="1"/>
  <c r="CW14" i="1"/>
  <c r="CX14" i="1"/>
  <c r="CV15" i="1"/>
  <c r="CW15" i="1"/>
  <c r="CX15" i="1"/>
  <c r="CV16" i="1"/>
  <c r="CW16" i="1"/>
  <c r="CX16" i="1"/>
  <c r="CV18" i="1"/>
  <c r="CW18" i="1"/>
  <c r="CX18" i="1"/>
  <c r="CV19" i="1"/>
  <c r="CW19" i="1"/>
  <c r="CX19" i="1"/>
  <c r="CV20" i="1"/>
  <c r="CW20" i="1"/>
  <c r="CX20" i="1"/>
  <c r="CV21" i="1"/>
  <c r="CW21" i="1"/>
  <c r="CX21" i="1"/>
  <c r="CV22" i="1"/>
  <c r="CW22" i="1"/>
  <c r="CX22" i="1"/>
  <c r="CV23" i="1"/>
  <c r="CW23" i="1"/>
  <c r="CX23" i="1"/>
  <c r="CV24" i="1"/>
  <c r="CW24" i="1"/>
  <c r="CX24" i="1"/>
  <c r="CV25" i="1"/>
  <c r="CW25" i="1"/>
  <c r="CX25" i="1"/>
  <c r="CV26" i="1"/>
  <c r="CW26" i="1"/>
  <c r="CX26" i="1"/>
  <c r="CV27" i="1"/>
  <c r="CW27" i="1"/>
  <c r="CX27" i="1"/>
  <c r="CV28" i="1"/>
  <c r="CW28" i="1"/>
  <c r="CX28" i="1"/>
  <c r="CV29" i="1"/>
  <c r="CW29" i="1"/>
  <c r="CX29" i="1"/>
  <c r="BV5" i="1"/>
  <c r="BW5" i="1"/>
  <c r="BX5" i="1"/>
  <c r="BV6" i="1"/>
  <c r="BW6" i="1"/>
  <c r="BX6" i="1"/>
  <c r="BV7" i="1"/>
  <c r="BW7" i="1"/>
  <c r="BX7" i="1"/>
  <c r="BV8" i="1"/>
  <c r="BW8" i="1"/>
  <c r="BX8" i="1"/>
  <c r="BV9" i="1"/>
  <c r="BW9" i="1"/>
  <c r="BX9" i="1"/>
  <c r="BV10" i="1"/>
  <c r="BW10" i="1"/>
  <c r="BX10" i="1"/>
  <c r="BV11" i="1"/>
  <c r="BW11" i="1"/>
  <c r="BX11" i="1"/>
  <c r="BV12" i="1"/>
  <c r="BW12" i="1"/>
  <c r="BX12" i="1"/>
  <c r="BV13" i="1"/>
  <c r="BW13" i="1"/>
  <c r="BX13" i="1"/>
  <c r="BV14" i="1"/>
  <c r="BW14" i="1"/>
  <c r="BX14" i="1"/>
  <c r="BV15" i="1"/>
  <c r="BW15" i="1"/>
  <c r="BX15" i="1"/>
  <c r="BV16" i="1"/>
  <c r="BW16" i="1"/>
  <c r="BX16" i="1"/>
  <c r="BV18" i="1"/>
  <c r="BW18" i="1"/>
  <c r="BX18" i="1"/>
  <c r="BV19" i="1"/>
  <c r="BW19" i="1"/>
  <c r="BX19" i="1"/>
  <c r="BV20" i="1"/>
  <c r="BW20" i="1"/>
  <c r="BX20" i="1"/>
  <c r="BV21" i="1"/>
  <c r="BW21" i="1"/>
  <c r="BX21" i="1"/>
  <c r="BV22" i="1"/>
  <c r="BW22" i="1"/>
  <c r="BX22" i="1"/>
  <c r="BV23" i="1"/>
  <c r="BW23" i="1"/>
  <c r="BX23" i="1"/>
  <c r="BV24" i="1"/>
  <c r="BW24" i="1"/>
  <c r="BX24" i="1"/>
  <c r="BV25" i="1"/>
  <c r="BW25" i="1"/>
  <c r="BX25" i="1"/>
  <c r="BV26" i="1"/>
  <c r="BW26" i="1"/>
  <c r="BX26" i="1"/>
  <c r="BV27" i="1"/>
  <c r="BW27" i="1"/>
  <c r="BX27" i="1"/>
  <c r="BV28" i="1"/>
  <c r="BW28" i="1"/>
  <c r="BX28" i="1"/>
  <c r="BV29" i="1"/>
  <c r="BW29" i="1"/>
  <c r="BX29" i="1"/>
  <c r="AV5" i="1"/>
  <c r="AW5" i="1"/>
  <c r="AX5" i="1"/>
  <c r="AV6" i="1"/>
  <c r="AW6" i="1"/>
  <c r="AX6" i="1"/>
  <c r="AV7" i="1"/>
  <c r="AW7" i="1"/>
  <c r="AX7" i="1"/>
  <c r="AV8" i="1"/>
  <c r="AW8" i="1"/>
  <c r="AX8" i="1"/>
  <c r="AV9" i="1"/>
  <c r="AW9" i="1"/>
  <c r="AX9" i="1"/>
  <c r="AV10" i="1"/>
  <c r="AW10" i="1"/>
  <c r="AX10" i="1"/>
  <c r="AV11" i="1"/>
  <c r="AW11" i="1"/>
  <c r="AX11" i="1"/>
  <c r="AV12" i="1"/>
  <c r="AW12" i="1"/>
  <c r="AX12" i="1"/>
  <c r="AV13" i="1"/>
  <c r="AW13" i="1"/>
  <c r="AX13" i="1"/>
  <c r="AV14" i="1"/>
  <c r="AW14" i="1"/>
  <c r="AX14" i="1"/>
  <c r="AV15" i="1"/>
  <c r="AW15" i="1"/>
  <c r="AX15" i="1"/>
  <c r="AV16" i="1"/>
  <c r="AW16" i="1"/>
  <c r="AX16" i="1"/>
  <c r="AV18" i="1"/>
  <c r="AW18" i="1"/>
  <c r="AX18" i="1"/>
  <c r="AV19" i="1"/>
  <c r="AW19" i="1"/>
  <c r="AX19" i="1"/>
  <c r="AV20" i="1"/>
  <c r="AW20" i="1"/>
  <c r="AX20" i="1"/>
  <c r="AV21" i="1"/>
  <c r="AW21" i="1"/>
  <c r="AX21" i="1"/>
  <c r="AV22" i="1"/>
  <c r="AW22" i="1"/>
  <c r="AX22" i="1"/>
  <c r="AV23" i="1"/>
  <c r="AW23" i="1"/>
  <c r="AX23" i="1"/>
  <c r="AV24" i="1"/>
  <c r="AW24" i="1"/>
  <c r="AX24" i="1"/>
  <c r="AV25" i="1"/>
  <c r="AW25" i="1"/>
  <c r="AX25" i="1"/>
  <c r="AV26" i="1"/>
  <c r="AW26" i="1"/>
  <c r="AX26" i="1"/>
  <c r="AV27" i="1"/>
  <c r="AW27" i="1"/>
  <c r="AX27" i="1"/>
  <c r="AV28" i="1"/>
  <c r="AW28" i="1"/>
  <c r="AX28" i="1"/>
  <c r="AV29" i="1"/>
  <c r="AW29" i="1"/>
  <c r="AX29" i="1"/>
  <c r="U32" i="1"/>
  <c r="V32" i="1"/>
  <c r="W32" i="1"/>
  <c r="U33" i="1"/>
  <c r="V33" i="1"/>
  <c r="W33" i="1"/>
  <c r="U34" i="1"/>
  <c r="V34" i="1"/>
  <c r="W34" i="1"/>
  <c r="U35" i="1"/>
  <c r="V35" i="1"/>
  <c r="W35" i="1"/>
  <c r="U36" i="1"/>
  <c r="V36" i="1"/>
  <c r="W36" i="1"/>
  <c r="U37" i="1"/>
  <c r="V37" i="1"/>
  <c r="W37" i="1"/>
  <c r="U38" i="1"/>
  <c r="V38" i="1"/>
  <c r="W38" i="1"/>
  <c r="U39" i="1"/>
  <c r="V39" i="1"/>
  <c r="W39" i="1"/>
  <c r="U42" i="1"/>
  <c r="V42" i="1"/>
  <c r="W42" i="1"/>
  <c r="W52" i="1" s="1"/>
  <c r="U43" i="1"/>
  <c r="U53" i="1" s="1"/>
  <c r="V43" i="1"/>
  <c r="V53" i="1" s="1"/>
  <c r="W43" i="1"/>
  <c r="U44" i="1"/>
  <c r="U54" i="1" s="1"/>
  <c r="V44" i="1"/>
  <c r="V54" i="1" s="1"/>
  <c r="W44" i="1"/>
  <c r="W54" i="1" s="1"/>
  <c r="U45" i="1"/>
  <c r="U55" i="1" s="1"/>
  <c r="V45" i="1"/>
  <c r="V55" i="1" s="1"/>
  <c r="W45" i="1"/>
  <c r="W55" i="1" s="1"/>
  <c r="U46" i="1"/>
  <c r="U56" i="1" s="1"/>
  <c r="V46" i="1"/>
  <c r="W46" i="1"/>
  <c r="W56" i="1" s="1"/>
  <c r="U47" i="1"/>
  <c r="U57" i="1" s="1"/>
  <c r="V47" i="1"/>
  <c r="V57" i="1" s="1"/>
  <c r="W47" i="1"/>
  <c r="W57" i="1" s="1"/>
  <c r="U48" i="1"/>
  <c r="U58" i="1" s="1"/>
  <c r="V48" i="1"/>
  <c r="V58" i="1" s="1"/>
  <c r="W48" i="1"/>
  <c r="W58" i="1" s="1"/>
  <c r="U49" i="1"/>
  <c r="U59" i="1" s="1"/>
  <c r="V49" i="1"/>
  <c r="V59" i="1" s="1"/>
  <c r="W49" i="1"/>
  <c r="W59" i="1" s="1"/>
  <c r="U52" i="1"/>
  <c r="W53" i="1"/>
  <c r="U61" i="1"/>
  <c r="V61" i="1"/>
  <c r="W61" i="1"/>
  <c r="U62" i="1"/>
  <c r="V62" i="1"/>
  <c r="W62" i="1"/>
  <c r="U63" i="1"/>
  <c r="V63" i="1"/>
  <c r="W63" i="1"/>
  <c r="U64" i="1"/>
  <c r="V64" i="1"/>
  <c r="W64" i="1"/>
  <c r="U65" i="1"/>
  <c r="V65" i="1"/>
  <c r="W65" i="1"/>
  <c r="U66" i="1"/>
  <c r="V66" i="1"/>
  <c r="W66" i="1"/>
  <c r="U68" i="1"/>
  <c r="V68" i="1"/>
  <c r="W68" i="1"/>
  <c r="U69" i="1"/>
  <c r="V69" i="1"/>
  <c r="W69" i="1"/>
  <c r="U70" i="1"/>
  <c r="V70" i="1"/>
  <c r="W70" i="1"/>
  <c r="U71" i="1"/>
  <c r="V71" i="1"/>
  <c r="W71" i="1"/>
  <c r="U72" i="1"/>
  <c r="V72" i="1"/>
  <c r="W72" i="1"/>
  <c r="U73" i="1"/>
  <c r="V73" i="1"/>
  <c r="W73" i="1"/>
  <c r="T33" i="1"/>
  <c r="V56" i="1" l="1"/>
  <c r="JV38" i="1"/>
  <c r="BW49" i="1"/>
  <c r="IW32" i="1"/>
  <c r="NX37" i="1"/>
  <c r="NW37" i="1"/>
  <c r="LW39" i="1"/>
  <c r="EV34" i="1"/>
  <c r="NW38" i="1"/>
  <c r="NV46" i="1"/>
  <c r="NW45" i="1"/>
  <c r="NX34" i="1"/>
  <c r="OX39" i="1"/>
  <c r="OX35" i="1"/>
  <c r="OX47" i="1"/>
  <c r="OV33" i="1"/>
  <c r="CW49" i="1"/>
  <c r="AW38" i="1"/>
  <c r="DW35" i="1"/>
  <c r="EV44" i="1"/>
  <c r="NV61" i="1"/>
  <c r="OV39" i="1"/>
  <c r="OX38" i="1"/>
  <c r="OW37" i="1"/>
  <c r="OV68" i="1"/>
  <c r="OX42" i="1"/>
  <c r="GW73" i="1"/>
  <c r="CX47" i="1"/>
  <c r="FX42" i="1"/>
  <c r="GV38" i="1"/>
  <c r="HV44" i="1"/>
  <c r="LW49" i="1"/>
  <c r="AX38" i="1"/>
  <c r="AX34" i="1"/>
  <c r="AW47" i="1"/>
  <c r="AV32" i="1"/>
  <c r="BW39" i="1"/>
  <c r="CW69" i="1"/>
  <c r="CV48" i="1"/>
  <c r="CX37" i="1"/>
  <c r="CW68" i="1"/>
  <c r="CV36" i="1"/>
  <c r="CW35" i="1"/>
  <c r="CV35" i="1"/>
  <c r="DW39" i="1"/>
  <c r="DX36" i="1"/>
  <c r="DX65" i="1"/>
  <c r="DX42" i="1"/>
  <c r="EV48" i="1"/>
  <c r="EW37" i="1"/>
  <c r="GV48" i="1"/>
  <c r="IV48" i="1"/>
  <c r="KX32" i="1"/>
  <c r="AV39" i="1"/>
  <c r="AW48" i="1"/>
  <c r="AW34" i="1"/>
  <c r="AV47" i="1"/>
  <c r="AV65" i="1"/>
  <c r="FV34" i="1"/>
  <c r="HW49" i="1"/>
  <c r="HX38" i="1"/>
  <c r="HV36" i="1"/>
  <c r="MV38" i="1"/>
  <c r="MV44" i="1"/>
  <c r="NX72" i="1"/>
  <c r="NX68" i="1"/>
  <c r="NV65" i="1"/>
  <c r="BX39" i="1"/>
  <c r="BW73" i="1"/>
  <c r="BV38" i="1"/>
  <c r="BV37" i="1"/>
  <c r="BX70" i="1"/>
  <c r="BW36" i="1"/>
  <c r="BV63" i="1"/>
  <c r="CW73" i="1"/>
  <c r="DW49" i="1"/>
  <c r="EV68" i="1"/>
  <c r="EW35" i="1"/>
  <c r="EV63" i="1"/>
  <c r="EX47" i="1"/>
  <c r="HX39" i="1"/>
  <c r="HV37" i="1"/>
  <c r="HX47" i="1"/>
  <c r="MW69" i="1"/>
  <c r="MW42" i="1"/>
  <c r="AW44" i="1"/>
  <c r="BV48" i="1"/>
  <c r="BV34" i="1"/>
  <c r="CV72" i="1"/>
  <c r="DW73" i="1"/>
  <c r="DX46" i="1"/>
  <c r="DW42" i="1"/>
  <c r="FV38" i="1"/>
  <c r="FW37" i="1"/>
  <c r="IV72" i="1"/>
  <c r="IV44" i="1"/>
  <c r="IX47" i="1"/>
  <c r="IW42" i="1"/>
  <c r="IV63" i="1"/>
  <c r="JV48" i="1"/>
  <c r="JX36" i="1"/>
  <c r="JV44" i="1"/>
  <c r="JX42" i="1"/>
  <c r="KV39" i="1"/>
  <c r="KW38" i="1"/>
  <c r="LX39" i="1"/>
  <c r="LW36" i="1"/>
  <c r="LX47" i="1"/>
  <c r="MW32" i="1"/>
  <c r="MW52" i="1" s="1"/>
  <c r="MV72" i="1"/>
  <c r="MX47" i="1"/>
  <c r="JV58" i="1"/>
  <c r="GW49" i="1"/>
  <c r="HW73" i="1"/>
  <c r="HV38" i="1"/>
  <c r="HV63" i="1"/>
  <c r="IV39" i="1"/>
  <c r="IW38" i="1"/>
  <c r="IX33" i="1"/>
  <c r="JW49" i="1"/>
  <c r="JW73" i="1"/>
  <c r="KX39" i="1"/>
  <c r="KX35" i="1"/>
  <c r="KX47" i="1"/>
  <c r="KW64" i="1"/>
  <c r="KV33" i="1"/>
  <c r="KX61" i="1"/>
  <c r="KW32" i="1"/>
  <c r="KV63" i="1"/>
  <c r="LW73" i="1"/>
  <c r="MV39" i="1"/>
  <c r="MW38" i="1"/>
  <c r="MV35" i="1"/>
  <c r="NX44" i="1"/>
  <c r="AW71" i="1"/>
  <c r="BW69" i="1"/>
  <c r="BW45" i="1"/>
  <c r="FW73" i="1"/>
  <c r="FW35" i="1"/>
  <c r="HW69" i="1"/>
  <c r="HW46" i="1"/>
  <c r="AW37" i="1"/>
  <c r="AX72" i="1"/>
  <c r="AX33" i="1"/>
  <c r="BV68" i="1"/>
  <c r="BW64" i="1"/>
  <c r="BX65" i="1"/>
  <c r="AX48" i="1"/>
  <c r="AX44" i="1"/>
  <c r="AX54" i="1" s="1"/>
  <c r="AW33" i="1"/>
  <c r="BV72" i="1"/>
  <c r="BV39" i="1"/>
  <c r="BX38" i="1"/>
  <c r="BW38" i="1"/>
  <c r="BV73" i="1"/>
  <c r="BW37" i="1"/>
  <c r="CW70" i="1"/>
  <c r="CV39" i="1"/>
  <c r="CX38" i="1"/>
  <c r="CW38" i="1"/>
  <c r="CV71" i="1"/>
  <c r="EW49" i="1"/>
  <c r="EW39" i="1"/>
  <c r="EW73" i="1"/>
  <c r="EV72" i="1"/>
  <c r="EX61" i="1"/>
  <c r="EX65" i="1"/>
  <c r="MW73" i="1"/>
  <c r="MW39" i="1"/>
  <c r="MW49" i="1"/>
  <c r="MW46" i="1"/>
  <c r="MW36" i="1"/>
  <c r="HW32" i="1"/>
  <c r="HW42" i="1"/>
  <c r="IW39" i="1"/>
  <c r="IW73" i="1"/>
  <c r="IW49" i="1"/>
  <c r="IV68" i="1"/>
  <c r="OW39" i="1"/>
  <c r="OW49" i="1"/>
  <c r="OW38" i="1"/>
  <c r="OW73" i="1"/>
  <c r="OV73" i="1"/>
  <c r="OX36" i="1"/>
  <c r="OX70" i="1"/>
  <c r="OW35" i="1"/>
  <c r="OW45" i="1"/>
  <c r="AV42" i="1"/>
  <c r="AX37" i="1"/>
  <c r="AX39" i="1"/>
  <c r="AW39" i="1"/>
  <c r="AV73" i="1"/>
  <c r="AX71" i="1"/>
  <c r="AW72" i="1"/>
  <c r="AV72" i="1"/>
  <c r="AX36" i="1"/>
  <c r="AW36" i="1"/>
  <c r="AV69" i="1"/>
  <c r="AX65" i="1"/>
  <c r="AW35" i="1"/>
  <c r="AV34" i="1"/>
  <c r="AX47" i="1"/>
  <c r="AW65" i="1"/>
  <c r="AV64" i="1"/>
  <c r="AX63" i="1"/>
  <c r="AW32" i="1"/>
  <c r="AV63" i="1"/>
  <c r="BV44" i="1"/>
  <c r="BV54" i="1" s="1"/>
  <c r="CV63" i="1"/>
  <c r="CV38" i="1"/>
  <c r="CW39" i="1"/>
  <c r="CX73" i="1"/>
  <c r="GW39" i="1"/>
  <c r="GX70" i="1"/>
  <c r="HW36" i="1"/>
  <c r="JV72" i="1"/>
  <c r="JW69" i="1"/>
  <c r="JX65" i="1"/>
  <c r="KX42" i="1"/>
  <c r="MV48" i="1"/>
  <c r="OV48" i="1"/>
  <c r="AV49" i="1"/>
  <c r="AV35" i="1"/>
  <c r="BW46" i="1"/>
  <c r="BX47" i="1"/>
  <c r="BW32" i="1"/>
  <c r="DV48" i="1"/>
  <c r="DV38" i="1"/>
  <c r="DV72" i="1"/>
  <c r="DV68" i="1"/>
  <c r="FW49" i="1"/>
  <c r="FW39" i="1"/>
  <c r="FX65" i="1"/>
  <c r="GV72" i="1"/>
  <c r="GV68" i="1"/>
  <c r="HV72" i="1"/>
  <c r="IV38" i="1"/>
  <c r="KW73" i="1"/>
  <c r="KW39" i="1"/>
  <c r="KW49" i="1"/>
  <c r="KV38" i="1"/>
  <c r="KV48" i="1"/>
  <c r="KV37" i="1"/>
  <c r="KV72" i="1"/>
  <c r="KX70" i="1"/>
  <c r="KV68" i="1"/>
  <c r="KW35" i="1"/>
  <c r="KW45" i="1"/>
  <c r="LV38" i="1"/>
  <c r="LV48" i="1"/>
  <c r="LV37" i="1"/>
  <c r="LV72" i="1"/>
  <c r="LW69" i="1"/>
  <c r="LW32" i="1"/>
  <c r="LW42" i="1"/>
  <c r="NV39" i="1"/>
  <c r="NV49" i="1"/>
  <c r="NX48" i="1"/>
  <c r="NX38" i="1"/>
  <c r="NW71" i="1"/>
  <c r="NW48" i="1"/>
  <c r="NW47" i="1"/>
  <c r="NW57" i="1" s="1"/>
  <c r="NW33" i="1"/>
  <c r="NW42" i="1"/>
  <c r="NW63" i="1"/>
  <c r="OV38" i="1"/>
  <c r="CX39" i="1"/>
  <c r="CV37" i="1"/>
  <c r="DV39" i="1"/>
  <c r="DX38" i="1"/>
  <c r="DW38" i="1"/>
  <c r="DV73" i="1"/>
  <c r="DW37" i="1"/>
  <c r="FV48" i="1"/>
  <c r="GX39" i="1"/>
  <c r="GV37" i="1"/>
  <c r="GX35" i="1"/>
  <c r="GX47" i="1"/>
  <c r="GV33" i="1"/>
  <c r="GW32" i="1"/>
  <c r="HW70" i="1"/>
  <c r="HV39" i="1"/>
  <c r="HW38" i="1"/>
  <c r="HV73" i="1"/>
  <c r="HX72" i="1"/>
  <c r="HW37" i="1"/>
  <c r="HW63" i="1"/>
  <c r="HV65" i="1"/>
  <c r="HX34" i="1"/>
  <c r="HW47" i="1"/>
  <c r="HV64" i="1"/>
  <c r="HX33" i="1"/>
  <c r="HV32" i="1"/>
  <c r="IX39" i="1"/>
  <c r="IV37" i="1"/>
  <c r="JV39" i="1"/>
  <c r="JX38" i="1"/>
  <c r="JW38" i="1"/>
  <c r="JV73" i="1"/>
  <c r="JW37" i="1"/>
  <c r="LW70" i="1"/>
  <c r="LV39" i="1"/>
  <c r="LX38" i="1"/>
  <c r="LW38" i="1"/>
  <c r="LV73" i="1"/>
  <c r="LX72" i="1"/>
  <c r="LW37" i="1"/>
  <c r="LV36" i="1"/>
  <c r="LV65" i="1"/>
  <c r="LX34" i="1"/>
  <c r="LW47" i="1"/>
  <c r="LW57" i="1" s="1"/>
  <c r="MX39" i="1"/>
  <c r="MV37" i="1"/>
  <c r="NX39" i="1"/>
  <c r="NW39" i="1"/>
  <c r="NV38" i="1"/>
  <c r="NX73" i="1"/>
  <c r="DX39" i="1"/>
  <c r="EV39" i="1"/>
  <c r="EX38" i="1"/>
  <c r="EW38" i="1"/>
  <c r="EV73" i="1"/>
  <c r="FV39" i="1"/>
  <c r="FX38" i="1"/>
  <c r="FW38" i="1"/>
  <c r="GW70" i="1"/>
  <c r="GV39" i="1"/>
  <c r="GX38" i="1"/>
  <c r="GW38" i="1"/>
  <c r="GV73" i="1"/>
  <c r="GX72" i="1"/>
  <c r="GW37" i="1"/>
  <c r="GV36" i="1"/>
  <c r="GW63" i="1"/>
  <c r="GV65" i="1"/>
  <c r="GX34" i="1"/>
  <c r="GW47" i="1"/>
  <c r="GW33" i="1"/>
  <c r="GV32" i="1"/>
  <c r="GX63" i="1"/>
  <c r="HV48" i="1"/>
  <c r="JX39" i="1"/>
  <c r="LW46" i="1"/>
  <c r="LW56" i="1" s="1"/>
  <c r="OX46" i="1"/>
  <c r="OX56" i="1" s="1"/>
  <c r="OW64" i="1"/>
  <c r="OX32" i="1"/>
  <c r="OX52" i="1" s="1"/>
  <c r="CX34" i="1"/>
  <c r="CW47" i="1"/>
  <c r="CV64" i="1"/>
  <c r="CX33" i="1"/>
  <c r="CV32" i="1"/>
  <c r="DW69" i="1"/>
  <c r="DW45" i="1"/>
  <c r="DX47" i="1"/>
  <c r="DX61" i="1"/>
  <c r="EV38" i="1"/>
  <c r="EX39" i="1"/>
  <c r="EV37" i="1"/>
  <c r="FX39" i="1"/>
  <c r="FV37" i="1"/>
  <c r="FX70" i="1"/>
  <c r="FX35" i="1"/>
  <c r="FV44" i="1"/>
  <c r="FV54" i="1" s="1"/>
  <c r="FX47" i="1"/>
  <c r="FW64" i="1"/>
  <c r="FV33" i="1"/>
  <c r="FX32" i="1"/>
  <c r="HW39" i="1"/>
  <c r="IX38" i="1"/>
  <c r="IV71" i="1"/>
  <c r="IX72" i="1"/>
  <c r="IW37" i="1"/>
  <c r="IV34" i="1"/>
  <c r="JV68" i="1"/>
  <c r="KX38" i="1"/>
  <c r="KV73" i="1"/>
  <c r="KX72" i="1"/>
  <c r="KW37" i="1"/>
  <c r="MW70" i="1"/>
  <c r="MX38" i="1"/>
  <c r="MV73" i="1"/>
  <c r="MX72" i="1"/>
  <c r="MW37" i="1"/>
  <c r="MV36" i="1"/>
  <c r="MX34" i="1"/>
  <c r="MW47" i="1"/>
  <c r="MV64" i="1"/>
  <c r="MV32" i="1"/>
  <c r="BX61" i="1"/>
  <c r="BW42" i="1"/>
  <c r="BW52" i="1" s="1"/>
  <c r="BW35" i="1"/>
  <c r="AX68" i="1"/>
  <c r="AW62" i="1"/>
  <c r="AV46" i="1"/>
  <c r="AX43" i="1"/>
  <c r="AV36" i="1"/>
  <c r="DV63" i="1"/>
  <c r="EW70" i="1"/>
  <c r="EW63" i="1"/>
  <c r="AW66" i="1"/>
  <c r="AV61" i="1"/>
  <c r="AV45" i="1"/>
  <c r="AW43" i="1"/>
  <c r="BX36" i="1"/>
  <c r="BX46" i="1"/>
  <c r="BX32" i="1"/>
  <c r="BX42" i="1"/>
  <c r="CV68" i="1"/>
  <c r="CW36" i="1"/>
  <c r="CW46" i="1"/>
  <c r="CX65" i="1"/>
  <c r="CW32" i="1"/>
  <c r="CW42" i="1"/>
  <c r="DW46" i="1"/>
  <c r="DW70" i="1"/>
  <c r="DX72" i="1"/>
  <c r="DV36" i="1"/>
  <c r="DX68" i="1"/>
  <c r="DX70" i="1"/>
  <c r="DW63" i="1"/>
  <c r="DV65" i="1"/>
  <c r="DX34" i="1"/>
  <c r="DW47" i="1"/>
  <c r="DV64" i="1"/>
  <c r="DV34" i="1"/>
  <c r="DV44" i="1"/>
  <c r="DX33" i="1"/>
  <c r="DW33" i="1"/>
  <c r="DW64" i="1"/>
  <c r="DV32" i="1"/>
  <c r="DX63" i="1"/>
  <c r="DX32" i="1"/>
  <c r="EW45" i="1"/>
  <c r="EW55" i="1" s="1"/>
  <c r="EW36" i="1"/>
  <c r="EW32" i="1"/>
  <c r="FV68" i="1"/>
  <c r="FX36" i="1"/>
  <c r="GX68" i="1"/>
  <c r="GX46" i="1"/>
  <c r="GX36" i="1"/>
  <c r="IW36" i="1"/>
  <c r="IW69" i="1"/>
  <c r="IW46" i="1"/>
  <c r="IW35" i="1"/>
  <c r="IW45" i="1"/>
  <c r="CX69" i="1"/>
  <c r="CX36" i="1"/>
  <c r="CX46" i="1"/>
  <c r="CX70" i="1"/>
  <c r="AX62" i="1"/>
  <c r="CW43" i="1"/>
  <c r="CW64" i="1"/>
  <c r="CX62" i="1"/>
  <c r="CX32" i="1"/>
  <c r="CX42" i="1"/>
  <c r="FW68" i="1"/>
  <c r="FW36" i="1"/>
  <c r="FW46" i="1"/>
  <c r="FW69" i="1"/>
  <c r="FW63" i="1"/>
  <c r="FW32" i="1"/>
  <c r="FW42" i="1"/>
  <c r="AV70" i="1"/>
  <c r="CX61" i="1"/>
  <c r="CW45" i="1"/>
  <c r="FX61" i="1"/>
  <c r="LX68" i="1"/>
  <c r="LX70" i="1"/>
  <c r="LX36" i="1"/>
  <c r="LX46" i="1"/>
  <c r="LV64" i="1"/>
  <c r="LV34" i="1"/>
  <c r="LX33" i="1"/>
  <c r="LX65" i="1"/>
  <c r="LW33" i="1"/>
  <c r="LW64" i="1"/>
  <c r="LV32" i="1"/>
  <c r="LV63" i="1"/>
  <c r="LX63" i="1"/>
  <c r="LX32" i="1"/>
  <c r="LX42" i="1"/>
  <c r="LX61" i="1"/>
  <c r="CV44" i="1"/>
  <c r="CV34" i="1"/>
  <c r="EX72" i="1"/>
  <c r="EV36" i="1"/>
  <c r="EX68" i="1"/>
  <c r="EX36" i="1"/>
  <c r="EX46" i="1"/>
  <c r="EX70" i="1"/>
  <c r="EV65" i="1"/>
  <c r="EX34" i="1"/>
  <c r="EW47" i="1"/>
  <c r="EV64" i="1"/>
  <c r="EX33" i="1"/>
  <c r="EW33" i="1"/>
  <c r="EW64" i="1"/>
  <c r="EV32" i="1"/>
  <c r="EX63" i="1"/>
  <c r="EX32" i="1"/>
  <c r="EX42" i="1"/>
  <c r="FV72" i="1"/>
  <c r="FX46" i="1"/>
  <c r="FV63" i="1"/>
  <c r="JW35" i="1"/>
  <c r="JW45" i="1"/>
  <c r="JV63" i="1"/>
  <c r="LV44" i="1"/>
  <c r="BW68" i="1"/>
  <c r="BX35" i="1"/>
  <c r="BV33" i="1"/>
  <c r="BW63" i="1"/>
  <c r="DV37" i="1"/>
  <c r="DW36" i="1"/>
  <c r="DX35" i="1"/>
  <c r="DV33" i="1"/>
  <c r="DW32" i="1"/>
  <c r="EW69" i="1"/>
  <c r="EW46" i="1"/>
  <c r="EW42" i="1"/>
  <c r="FW45" i="1"/>
  <c r="FW70" i="1"/>
  <c r="FV71" i="1"/>
  <c r="FX72" i="1"/>
  <c r="FV36" i="1"/>
  <c r="FX68" i="1"/>
  <c r="FV65" i="1"/>
  <c r="FX34" i="1"/>
  <c r="FW47" i="1"/>
  <c r="FW57" i="1" s="1"/>
  <c r="FV64" i="1"/>
  <c r="GX61" i="1"/>
  <c r="GX42" i="1"/>
  <c r="GX32" i="1"/>
  <c r="GW36" i="1"/>
  <c r="GW69" i="1"/>
  <c r="GV63" i="1"/>
  <c r="HX65" i="1"/>
  <c r="HV68" i="1"/>
  <c r="HW35" i="1"/>
  <c r="HW45" i="1"/>
  <c r="IX65" i="1"/>
  <c r="JV34" i="1"/>
  <c r="JV54" i="1" s="1"/>
  <c r="KW70" i="1"/>
  <c r="KV36" i="1"/>
  <c r="KX68" i="1"/>
  <c r="KX46" i="1"/>
  <c r="KX36" i="1"/>
  <c r="KW63" i="1"/>
  <c r="KV65" i="1"/>
  <c r="KX34" i="1"/>
  <c r="KW47" i="1"/>
  <c r="KW57" i="1" s="1"/>
  <c r="KV64" i="1"/>
  <c r="KV34" i="1"/>
  <c r="KV44" i="1"/>
  <c r="KX33" i="1"/>
  <c r="KX65" i="1"/>
  <c r="KW33" i="1"/>
  <c r="KV32" i="1"/>
  <c r="KX63" i="1"/>
  <c r="MV63" i="1"/>
  <c r="MV68" i="1"/>
  <c r="MW35" i="1"/>
  <c r="MW45" i="1"/>
  <c r="NW35" i="1"/>
  <c r="NW66" i="1"/>
  <c r="NW43" i="1"/>
  <c r="NV32" i="1"/>
  <c r="NV42" i="1"/>
  <c r="OX61" i="1"/>
  <c r="OX65" i="1"/>
  <c r="OV63" i="1"/>
  <c r="GV64" i="1"/>
  <c r="GV34" i="1"/>
  <c r="GV44" i="1"/>
  <c r="GX33" i="1"/>
  <c r="GX65" i="1"/>
  <c r="HX68" i="1"/>
  <c r="HX70" i="1"/>
  <c r="HX36" i="1"/>
  <c r="HX46" i="1"/>
  <c r="HW33" i="1"/>
  <c r="HW64" i="1"/>
  <c r="HX63" i="1"/>
  <c r="HX32" i="1"/>
  <c r="HX42" i="1"/>
  <c r="HX61" i="1"/>
  <c r="KW36" i="1"/>
  <c r="KW69" i="1"/>
  <c r="MX68" i="1"/>
  <c r="MX36" i="1"/>
  <c r="MX46" i="1"/>
  <c r="MX70" i="1"/>
  <c r="MX64" i="1"/>
  <c r="MW33" i="1"/>
  <c r="MW64" i="1"/>
  <c r="MX63" i="1"/>
  <c r="MX32" i="1"/>
  <c r="MX42" i="1"/>
  <c r="MX61" i="1"/>
  <c r="NV36" i="1"/>
  <c r="NV56" i="1" s="1"/>
  <c r="NV70" i="1"/>
  <c r="NX63" i="1"/>
  <c r="NW32" i="1"/>
  <c r="NW62" i="1"/>
  <c r="OV37" i="1"/>
  <c r="OV72" i="1"/>
  <c r="OW68" i="1"/>
  <c r="OW36" i="1"/>
  <c r="OW46" i="1"/>
  <c r="OW69" i="1"/>
  <c r="OV34" i="1"/>
  <c r="OV44" i="1"/>
  <c r="OW63" i="1"/>
  <c r="OW32" i="1"/>
  <c r="OW42" i="1"/>
  <c r="BW70" i="1"/>
  <c r="BX71" i="1"/>
  <c r="BV36" i="1"/>
  <c r="BX68" i="1"/>
  <c r="BV65" i="1"/>
  <c r="BX34" i="1"/>
  <c r="BW47" i="1"/>
  <c r="BV64" i="1"/>
  <c r="BX33" i="1"/>
  <c r="BW33" i="1"/>
  <c r="BV32" i="1"/>
  <c r="BX63" i="1"/>
  <c r="CX35" i="1"/>
  <c r="CV33" i="1"/>
  <c r="CW63" i="1"/>
  <c r="EX35" i="1"/>
  <c r="EV33" i="1"/>
  <c r="GW64" i="1"/>
  <c r="GW45" i="1"/>
  <c r="GW35" i="1"/>
  <c r="HV34" i="1"/>
  <c r="IW70" i="1"/>
  <c r="IV36" i="1"/>
  <c r="IX68" i="1"/>
  <c r="IX36" i="1"/>
  <c r="IX46" i="1"/>
  <c r="IX70" i="1"/>
  <c r="IW63" i="1"/>
  <c r="IV65" i="1"/>
  <c r="IX34" i="1"/>
  <c r="IW47" i="1"/>
  <c r="IV64" i="1"/>
  <c r="IW33" i="1"/>
  <c r="IW64" i="1"/>
  <c r="IV32" i="1"/>
  <c r="IX63" i="1"/>
  <c r="IX32" i="1"/>
  <c r="IX42" i="1"/>
  <c r="IX61" i="1"/>
  <c r="JX70" i="1"/>
  <c r="JX46" i="1"/>
  <c r="JW64" i="1"/>
  <c r="JX32" i="1"/>
  <c r="JX61" i="1"/>
  <c r="LV68" i="1"/>
  <c r="LW35" i="1"/>
  <c r="LW45" i="1"/>
  <c r="MX65" i="1"/>
  <c r="MV34" i="1"/>
  <c r="FX33" i="1"/>
  <c r="FW33" i="1"/>
  <c r="FV32" i="1"/>
  <c r="FX63" i="1"/>
  <c r="HX35" i="1"/>
  <c r="HV33" i="1"/>
  <c r="JV37" i="1"/>
  <c r="JW36" i="1"/>
  <c r="JX35" i="1"/>
  <c r="JX47" i="1"/>
  <c r="JV33" i="1"/>
  <c r="JW32" i="1"/>
  <c r="LX35" i="1"/>
  <c r="LV33" i="1"/>
  <c r="LW63" i="1"/>
  <c r="OW70" i="1"/>
  <c r="OX72" i="1"/>
  <c r="OV36" i="1"/>
  <c r="OX68" i="1"/>
  <c r="OV65" i="1"/>
  <c r="OX34" i="1"/>
  <c r="OW47" i="1"/>
  <c r="OV64" i="1"/>
  <c r="OX33" i="1"/>
  <c r="OW33" i="1"/>
  <c r="OV32" i="1"/>
  <c r="OX63" i="1"/>
  <c r="IX35" i="1"/>
  <c r="IV33" i="1"/>
  <c r="JW70" i="1"/>
  <c r="JX72" i="1"/>
  <c r="JV36" i="1"/>
  <c r="JX68" i="1"/>
  <c r="JW63" i="1"/>
  <c r="JV65" i="1"/>
  <c r="JX34" i="1"/>
  <c r="JW47" i="1"/>
  <c r="JV64" i="1"/>
  <c r="JX33" i="1"/>
  <c r="JW33" i="1"/>
  <c r="JV32" i="1"/>
  <c r="JX63" i="1"/>
  <c r="MW68" i="1"/>
  <c r="MX35" i="1"/>
  <c r="MV65" i="1"/>
  <c r="MW62" i="1"/>
  <c r="NW72" i="1"/>
  <c r="NV68" i="1"/>
  <c r="NX36" i="1"/>
  <c r="NW69" i="1"/>
  <c r="NV63" i="1"/>
  <c r="NX35" i="1"/>
  <c r="NW34" i="1"/>
  <c r="NV34" i="1"/>
  <c r="NX65" i="1"/>
  <c r="NW64" i="1"/>
  <c r="NV33" i="1"/>
  <c r="NX32" i="1"/>
  <c r="OX73" i="1"/>
  <c r="OW72" i="1"/>
  <c r="OV71" i="1"/>
  <c r="OX69" i="1"/>
  <c r="OV66" i="1"/>
  <c r="OX64" i="1"/>
  <c r="OV62" i="1"/>
  <c r="OX49" i="1"/>
  <c r="OW48" i="1"/>
  <c r="OV47" i="1"/>
  <c r="OX45" i="1"/>
  <c r="OX55" i="1" s="1"/>
  <c r="OW44" i="1"/>
  <c r="OV43" i="1"/>
  <c r="OW34" i="1"/>
  <c r="OX71" i="1"/>
  <c r="OV69" i="1"/>
  <c r="OX66" i="1"/>
  <c r="OW65" i="1"/>
  <c r="OX62" i="1"/>
  <c r="OW61" i="1"/>
  <c r="OV49" i="1"/>
  <c r="OV59" i="1" s="1"/>
  <c r="OV45" i="1"/>
  <c r="OX43" i="1"/>
  <c r="OX37" i="1"/>
  <c r="OV35" i="1"/>
  <c r="OW71" i="1"/>
  <c r="OV70" i="1"/>
  <c r="OW66" i="1"/>
  <c r="OW62" i="1"/>
  <c r="OV61" i="1"/>
  <c r="OX48" i="1"/>
  <c r="OV46" i="1"/>
  <c r="OX44" i="1"/>
  <c r="OW43" i="1"/>
  <c r="OV42" i="1"/>
  <c r="NV73" i="1"/>
  <c r="NX71" i="1"/>
  <c r="NW70" i="1"/>
  <c r="NV69" i="1"/>
  <c r="NX66" i="1"/>
  <c r="NW65" i="1"/>
  <c r="NV64" i="1"/>
  <c r="NX62" i="1"/>
  <c r="NW61" i="1"/>
  <c r="NX47" i="1"/>
  <c r="NW46" i="1"/>
  <c r="NV45" i="1"/>
  <c r="NX43" i="1"/>
  <c r="NW36" i="1"/>
  <c r="NV35" i="1"/>
  <c r="NX33" i="1"/>
  <c r="NV71" i="1"/>
  <c r="NX69" i="1"/>
  <c r="NW68" i="1"/>
  <c r="NV66" i="1"/>
  <c r="NX64" i="1"/>
  <c r="NV62" i="1"/>
  <c r="NX49" i="1"/>
  <c r="NX59" i="1" s="1"/>
  <c r="NV47" i="1"/>
  <c r="NX45" i="1"/>
  <c r="NW44" i="1"/>
  <c r="NV43" i="1"/>
  <c r="NV37" i="1"/>
  <c r="NW73" i="1"/>
  <c r="NV72" i="1"/>
  <c r="NX70" i="1"/>
  <c r="NX61" i="1"/>
  <c r="NW49" i="1"/>
  <c r="NV48" i="1"/>
  <c r="NX46" i="1"/>
  <c r="NV44" i="1"/>
  <c r="NX42" i="1"/>
  <c r="MX71" i="1"/>
  <c r="MV69" i="1"/>
  <c r="MW65" i="1"/>
  <c r="MX62" i="1"/>
  <c r="MV49" i="1"/>
  <c r="MV45" i="1"/>
  <c r="MX43" i="1"/>
  <c r="MX37" i="1"/>
  <c r="MX33" i="1"/>
  <c r="MX73" i="1"/>
  <c r="MW72" i="1"/>
  <c r="MV71" i="1"/>
  <c r="MX69" i="1"/>
  <c r="MV66" i="1"/>
  <c r="MW63" i="1"/>
  <c r="MV62" i="1"/>
  <c r="MX49" i="1"/>
  <c r="MW48" i="1"/>
  <c r="MV47" i="1"/>
  <c r="MX45" i="1"/>
  <c r="MW44" i="1"/>
  <c r="MV43" i="1"/>
  <c r="MW34" i="1"/>
  <c r="MV33" i="1"/>
  <c r="MX66" i="1"/>
  <c r="MW61" i="1"/>
  <c r="MW71" i="1"/>
  <c r="MV70" i="1"/>
  <c r="MW66" i="1"/>
  <c r="MV61" i="1"/>
  <c r="MX48" i="1"/>
  <c r="MV46" i="1"/>
  <c r="MX44" i="1"/>
  <c r="MW43" i="1"/>
  <c r="MV42" i="1"/>
  <c r="LX73" i="1"/>
  <c r="LW72" i="1"/>
  <c r="LV71" i="1"/>
  <c r="LX69" i="1"/>
  <c r="LW68" i="1"/>
  <c r="LV66" i="1"/>
  <c r="LX64" i="1"/>
  <c r="LV62" i="1"/>
  <c r="LX49" i="1"/>
  <c r="LX59" i="1" s="1"/>
  <c r="LW48" i="1"/>
  <c r="LV47" i="1"/>
  <c r="LX45" i="1"/>
  <c r="LW44" i="1"/>
  <c r="LV43" i="1"/>
  <c r="LW34" i="1"/>
  <c r="LX71" i="1"/>
  <c r="LV69" i="1"/>
  <c r="LX66" i="1"/>
  <c r="LW65" i="1"/>
  <c r="LX62" i="1"/>
  <c r="LW61" i="1"/>
  <c r="LV49" i="1"/>
  <c r="LV59" i="1" s="1"/>
  <c r="LV45" i="1"/>
  <c r="LX43" i="1"/>
  <c r="LX53" i="1" s="1"/>
  <c r="LX37" i="1"/>
  <c r="LV35" i="1"/>
  <c r="LW71" i="1"/>
  <c r="LV70" i="1"/>
  <c r="LW66" i="1"/>
  <c r="LW62" i="1"/>
  <c r="LV61" i="1"/>
  <c r="LX48" i="1"/>
  <c r="LV46" i="1"/>
  <c r="LX44" i="1"/>
  <c r="LX54" i="1" s="1"/>
  <c r="LW43" i="1"/>
  <c r="LV42" i="1"/>
  <c r="LV52" i="1" s="1"/>
  <c r="KX73" i="1"/>
  <c r="KW72" i="1"/>
  <c r="KV71" i="1"/>
  <c r="KX69" i="1"/>
  <c r="KW68" i="1"/>
  <c r="KV66" i="1"/>
  <c r="KX64" i="1"/>
  <c r="KV62" i="1"/>
  <c r="KX49" i="1"/>
  <c r="KX59" i="1" s="1"/>
  <c r="KW48" i="1"/>
  <c r="KV47" i="1"/>
  <c r="KX45" i="1"/>
  <c r="KW44" i="1"/>
  <c r="KV43" i="1"/>
  <c r="KV53" i="1" s="1"/>
  <c r="KW34" i="1"/>
  <c r="KX71" i="1"/>
  <c r="KV69" i="1"/>
  <c r="KX66" i="1"/>
  <c r="KW65" i="1"/>
  <c r="KX62" i="1"/>
  <c r="KW61" i="1"/>
  <c r="KV49" i="1"/>
  <c r="KW46" i="1"/>
  <c r="KV45" i="1"/>
  <c r="KX43" i="1"/>
  <c r="KW42" i="1"/>
  <c r="KX37" i="1"/>
  <c r="KV35" i="1"/>
  <c r="KW71" i="1"/>
  <c r="KV70" i="1"/>
  <c r="KW66" i="1"/>
  <c r="KW62" i="1"/>
  <c r="KV61" i="1"/>
  <c r="KX48" i="1"/>
  <c r="KV46" i="1"/>
  <c r="KV56" i="1" s="1"/>
  <c r="KX44" i="1"/>
  <c r="KW43" i="1"/>
  <c r="KV42" i="1"/>
  <c r="JX73" i="1"/>
  <c r="JW72" i="1"/>
  <c r="JV71" i="1"/>
  <c r="JX69" i="1"/>
  <c r="JW68" i="1"/>
  <c r="JV66" i="1"/>
  <c r="JX64" i="1"/>
  <c r="JV62" i="1"/>
  <c r="JX49" i="1"/>
  <c r="JX59" i="1" s="1"/>
  <c r="JW48" i="1"/>
  <c r="JW58" i="1" s="1"/>
  <c r="JV47" i="1"/>
  <c r="JX45" i="1"/>
  <c r="JW44" i="1"/>
  <c r="JV43" i="1"/>
  <c r="JW34" i="1"/>
  <c r="JW39" i="1"/>
  <c r="JX71" i="1"/>
  <c r="JV69" i="1"/>
  <c r="JX66" i="1"/>
  <c r="JW65" i="1"/>
  <c r="JX62" i="1"/>
  <c r="JW61" i="1"/>
  <c r="JV49" i="1"/>
  <c r="JW46" i="1"/>
  <c r="JV45" i="1"/>
  <c r="JX43" i="1"/>
  <c r="JW42" i="1"/>
  <c r="JX37" i="1"/>
  <c r="JV35" i="1"/>
  <c r="JW71" i="1"/>
  <c r="JV70" i="1"/>
  <c r="JW66" i="1"/>
  <c r="JW62" i="1"/>
  <c r="JV61" i="1"/>
  <c r="JX48" i="1"/>
  <c r="JV46" i="1"/>
  <c r="JX44" i="1"/>
  <c r="JW43" i="1"/>
  <c r="JV42" i="1"/>
  <c r="IV73" i="1"/>
  <c r="IX73" i="1"/>
  <c r="IW72" i="1"/>
  <c r="IX69" i="1"/>
  <c r="IW68" i="1"/>
  <c r="IV66" i="1"/>
  <c r="IX64" i="1"/>
  <c r="IV62" i="1"/>
  <c r="IX49" i="1"/>
  <c r="IX59" i="1" s="1"/>
  <c r="IW48" i="1"/>
  <c r="IW58" i="1" s="1"/>
  <c r="IV47" i="1"/>
  <c r="IX45" i="1"/>
  <c r="IW44" i="1"/>
  <c r="IV43" i="1"/>
  <c r="IW34" i="1"/>
  <c r="IV69" i="1"/>
  <c r="IX66" i="1"/>
  <c r="IW65" i="1"/>
  <c r="IX62" i="1"/>
  <c r="IW61" i="1"/>
  <c r="IV49" i="1"/>
  <c r="IV45" i="1"/>
  <c r="IX43" i="1"/>
  <c r="IX37" i="1"/>
  <c r="IV35" i="1"/>
  <c r="IX71" i="1"/>
  <c r="IW71" i="1"/>
  <c r="IV70" i="1"/>
  <c r="IW66" i="1"/>
  <c r="IW62" i="1"/>
  <c r="IV61" i="1"/>
  <c r="IX48" i="1"/>
  <c r="IV46" i="1"/>
  <c r="IX44" i="1"/>
  <c r="IW43" i="1"/>
  <c r="IV42" i="1"/>
  <c r="IV52" i="1" s="1"/>
  <c r="V52" i="1"/>
  <c r="HW57" i="1"/>
  <c r="HX73" i="1"/>
  <c r="HW72" i="1"/>
  <c r="HV71" i="1"/>
  <c r="HX69" i="1"/>
  <c r="HW68" i="1"/>
  <c r="HV66" i="1"/>
  <c r="HX64" i="1"/>
  <c r="HV62" i="1"/>
  <c r="HX49" i="1"/>
  <c r="HX59" i="1" s="1"/>
  <c r="HW48" i="1"/>
  <c r="HV47" i="1"/>
  <c r="HV57" i="1" s="1"/>
  <c r="HX45" i="1"/>
  <c r="HW44" i="1"/>
  <c r="HV43" i="1"/>
  <c r="HW34" i="1"/>
  <c r="HX71" i="1"/>
  <c r="HV69" i="1"/>
  <c r="HX66" i="1"/>
  <c r="HW65" i="1"/>
  <c r="HX62" i="1"/>
  <c r="HW61" i="1"/>
  <c r="HV49" i="1"/>
  <c r="HV59" i="1" s="1"/>
  <c r="HV45" i="1"/>
  <c r="HX43" i="1"/>
  <c r="HX37" i="1"/>
  <c r="HV35" i="1"/>
  <c r="HW71" i="1"/>
  <c r="HV70" i="1"/>
  <c r="HW66" i="1"/>
  <c r="HW62" i="1"/>
  <c r="HV61" i="1"/>
  <c r="HX48" i="1"/>
  <c r="HV46" i="1"/>
  <c r="HV56" i="1" s="1"/>
  <c r="HX44" i="1"/>
  <c r="HW43" i="1"/>
  <c r="HV42" i="1"/>
  <c r="GX73" i="1"/>
  <c r="GW72" i="1"/>
  <c r="GV71" i="1"/>
  <c r="GX69" i="1"/>
  <c r="GW68" i="1"/>
  <c r="GV66" i="1"/>
  <c r="GX64" i="1"/>
  <c r="GV62" i="1"/>
  <c r="GX49" i="1"/>
  <c r="GW48" i="1"/>
  <c r="GV47" i="1"/>
  <c r="GX45" i="1"/>
  <c r="GW44" i="1"/>
  <c r="GV43" i="1"/>
  <c r="GW34" i="1"/>
  <c r="GX71" i="1"/>
  <c r="GV69" i="1"/>
  <c r="GX66" i="1"/>
  <c r="GW65" i="1"/>
  <c r="GX62" i="1"/>
  <c r="GW61" i="1"/>
  <c r="GV49" i="1"/>
  <c r="GW46" i="1"/>
  <c r="GV45" i="1"/>
  <c r="GX43" i="1"/>
  <c r="GW42" i="1"/>
  <c r="GX37" i="1"/>
  <c r="GX57" i="1" s="1"/>
  <c r="GV35" i="1"/>
  <c r="GW71" i="1"/>
  <c r="GV70" i="1"/>
  <c r="GW66" i="1"/>
  <c r="GW62" i="1"/>
  <c r="GV61" i="1"/>
  <c r="GX48" i="1"/>
  <c r="GV46" i="1"/>
  <c r="GX44" i="1"/>
  <c r="GW43" i="1"/>
  <c r="GW53" i="1" s="1"/>
  <c r="GV42" i="1"/>
  <c r="FV73" i="1"/>
  <c r="FX66" i="1"/>
  <c r="FX73" i="1"/>
  <c r="FW72" i="1"/>
  <c r="FX69" i="1"/>
  <c r="FV66" i="1"/>
  <c r="FX64" i="1"/>
  <c r="FV62" i="1"/>
  <c r="FX49" i="1"/>
  <c r="FW48" i="1"/>
  <c r="FV47" i="1"/>
  <c r="FX45" i="1"/>
  <c r="FX55" i="1" s="1"/>
  <c r="FW44" i="1"/>
  <c r="FV43" i="1"/>
  <c r="FV53" i="1" s="1"/>
  <c r="FW34" i="1"/>
  <c r="FX71" i="1"/>
  <c r="FW65" i="1"/>
  <c r="FX62" i="1"/>
  <c r="FW61" i="1"/>
  <c r="FV49" i="1"/>
  <c r="FV45" i="1"/>
  <c r="FX43" i="1"/>
  <c r="FX37" i="1"/>
  <c r="FV35" i="1"/>
  <c r="FV69" i="1"/>
  <c r="FW71" i="1"/>
  <c r="FV70" i="1"/>
  <c r="FW66" i="1"/>
  <c r="FW62" i="1"/>
  <c r="FV61" i="1"/>
  <c r="FX48" i="1"/>
  <c r="FV46" i="1"/>
  <c r="FX44" i="1"/>
  <c r="FX54" i="1" s="1"/>
  <c r="FW43" i="1"/>
  <c r="FV42" i="1"/>
  <c r="EX71" i="1"/>
  <c r="EX73" i="1"/>
  <c r="EW72" i="1"/>
  <c r="EV71" i="1"/>
  <c r="EX69" i="1"/>
  <c r="EW68" i="1"/>
  <c r="EV66" i="1"/>
  <c r="EX64" i="1"/>
  <c r="EV62" i="1"/>
  <c r="EX49" i="1"/>
  <c r="EW48" i="1"/>
  <c r="EV47" i="1"/>
  <c r="EV57" i="1" s="1"/>
  <c r="EX45" i="1"/>
  <c r="EW44" i="1"/>
  <c r="EV43" i="1"/>
  <c r="EW34" i="1"/>
  <c r="EV69" i="1"/>
  <c r="EX66" i="1"/>
  <c r="EW65" i="1"/>
  <c r="EX62" i="1"/>
  <c r="EW61" i="1"/>
  <c r="EV49" i="1"/>
  <c r="EV45" i="1"/>
  <c r="EX43" i="1"/>
  <c r="EX37" i="1"/>
  <c r="EV35" i="1"/>
  <c r="EW71" i="1"/>
  <c r="EV70" i="1"/>
  <c r="EW66" i="1"/>
  <c r="EW62" i="1"/>
  <c r="EV61" i="1"/>
  <c r="EX48" i="1"/>
  <c r="EV46" i="1"/>
  <c r="EX44" i="1"/>
  <c r="EX54" i="1" s="1"/>
  <c r="EW43" i="1"/>
  <c r="EW53" i="1" s="1"/>
  <c r="EV42" i="1"/>
  <c r="DX73" i="1"/>
  <c r="DW72" i="1"/>
  <c r="DV71" i="1"/>
  <c r="DX69" i="1"/>
  <c r="DW68" i="1"/>
  <c r="DV66" i="1"/>
  <c r="DX64" i="1"/>
  <c r="DV62" i="1"/>
  <c r="DX49" i="1"/>
  <c r="DX59" i="1" s="1"/>
  <c r="DW48" i="1"/>
  <c r="DV47" i="1"/>
  <c r="DX45" i="1"/>
  <c r="DW44" i="1"/>
  <c r="DV43" i="1"/>
  <c r="DV53" i="1" s="1"/>
  <c r="DW34" i="1"/>
  <c r="DX71" i="1"/>
  <c r="DV69" i="1"/>
  <c r="DX66" i="1"/>
  <c r="DW65" i="1"/>
  <c r="DX62" i="1"/>
  <c r="DW61" i="1"/>
  <c r="DV49" i="1"/>
  <c r="DV45" i="1"/>
  <c r="DX43" i="1"/>
  <c r="DX37" i="1"/>
  <c r="DX57" i="1" s="1"/>
  <c r="DV35" i="1"/>
  <c r="DW71" i="1"/>
  <c r="DV70" i="1"/>
  <c r="DW66" i="1"/>
  <c r="DW62" i="1"/>
  <c r="DV61" i="1"/>
  <c r="DX48" i="1"/>
  <c r="DX58" i="1" s="1"/>
  <c r="DV46" i="1"/>
  <c r="DX44" i="1"/>
  <c r="DW43" i="1"/>
  <c r="DV42" i="1"/>
  <c r="CV73" i="1"/>
  <c r="CV69" i="1"/>
  <c r="CW65" i="1"/>
  <c r="CW61" i="1"/>
  <c r="CX72" i="1"/>
  <c r="CW71" i="1"/>
  <c r="CX68" i="1"/>
  <c r="CV65" i="1"/>
  <c r="CX63" i="1"/>
  <c r="CV61" i="1"/>
  <c r="CX48" i="1"/>
  <c r="CV46" i="1"/>
  <c r="CX44" i="1"/>
  <c r="CV42" i="1"/>
  <c r="CW37" i="1"/>
  <c r="CW33" i="1"/>
  <c r="CW72" i="1"/>
  <c r="CV66" i="1"/>
  <c r="CX64" i="1"/>
  <c r="CV62" i="1"/>
  <c r="CX49" i="1"/>
  <c r="CW48" i="1"/>
  <c r="CV47" i="1"/>
  <c r="CX45" i="1"/>
  <c r="CW44" i="1"/>
  <c r="CV43" i="1"/>
  <c r="CW34" i="1"/>
  <c r="CX71" i="1"/>
  <c r="CV49" i="1"/>
  <c r="CV59" i="1" s="1"/>
  <c r="CV45" i="1"/>
  <c r="CX43" i="1"/>
  <c r="CX53" i="1" s="1"/>
  <c r="CX66" i="1"/>
  <c r="CV70" i="1"/>
  <c r="CW66" i="1"/>
  <c r="CW62" i="1"/>
  <c r="BW65" i="1"/>
  <c r="BX62" i="1"/>
  <c r="BX72" i="1"/>
  <c r="BW71" i="1"/>
  <c r="BW66" i="1"/>
  <c r="BX73" i="1"/>
  <c r="BW72" i="1"/>
  <c r="BV71" i="1"/>
  <c r="BX69" i="1"/>
  <c r="BV66" i="1"/>
  <c r="BX64" i="1"/>
  <c r="BV62" i="1"/>
  <c r="BX49" i="1"/>
  <c r="BW48" i="1"/>
  <c r="BW58" i="1" s="1"/>
  <c r="BV47" i="1"/>
  <c r="BX45" i="1"/>
  <c r="BW44" i="1"/>
  <c r="BV43" i="1"/>
  <c r="BW34" i="1"/>
  <c r="BV69" i="1"/>
  <c r="BW61" i="1"/>
  <c r="BV49" i="1"/>
  <c r="BV45" i="1"/>
  <c r="BX43" i="1"/>
  <c r="BX37" i="1"/>
  <c r="BV35" i="1"/>
  <c r="BX66" i="1"/>
  <c r="BV70" i="1"/>
  <c r="BW62" i="1"/>
  <c r="BV61" i="1"/>
  <c r="BX48" i="1"/>
  <c r="BV46" i="1"/>
  <c r="BX44" i="1"/>
  <c r="BW43" i="1"/>
  <c r="BV42" i="1"/>
  <c r="AX57" i="1"/>
  <c r="AX73" i="1"/>
  <c r="AV71" i="1"/>
  <c r="AX69" i="1"/>
  <c r="AW68" i="1"/>
  <c r="AV66" i="1"/>
  <c r="AX64" i="1"/>
  <c r="AW63" i="1"/>
  <c r="AV62" i="1"/>
  <c r="AX49" i="1"/>
  <c r="AX59" i="1" s="1"/>
  <c r="AX45" i="1"/>
  <c r="AV43" i="1"/>
  <c r="AV37" i="1"/>
  <c r="AV57" i="1" s="1"/>
  <c r="AX35" i="1"/>
  <c r="AV33" i="1"/>
  <c r="AW73" i="1"/>
  <c r="AX70" i="1"/>
  <c r="AW69" i="1"/>
  <c r="AV68" i="1"/>
  <c r="AW64" i="1"/>
  <c r="AX61" i="1"/>
  <c r="AW49" i="1"/>
  <c r="AV48" i="1"/>
  <c r="AX46" i="1"/>
  <c r="AW45" i="1"/>
  <c r="AV44" i="1"/>
  <c r="AX42" i="1"/>
  <c r="AV38" i="1"/>
  <c r="AX32" i="1"/>
  <c r="AW70" i="1"/>
  <c r="AX66" i="1"/>
  <c r="AW61" i="1"/>
  <c r="AW46" i="1"/>
  <c r="AW56" i="1" s="1"/>
  <c r="AW42" i="1"/>
  <c r="AW52" i="1" s="1"/>
  <c r="BW23" i="2"/>
  <c r="BV23" i="2"/>
  <c r="BU23" i="2"/>
  <c r="BT23" i="2"/>
  <c r="BS23" i="2"/>
  <c r="BR23" i="2"/>
  <c r="BW22" i="2"/>
  <c r="BW46" i="2" s="1"/>
  <c r="BV22" i="2"/>
  <c r="BU22" i="2"/>
  <c r="BT22" i="2"/>
  <c r="BS22" i="2"/>
  <c r="BR22" i="2"/>
  <c r="BW21" i="2"/>
  <c r="BV21" i="2"/>
  <c r="BU21" i="2"/>
  <c r="BU36" i="2" s="1"/>
  <c r="BT21" i="2"/>
  <c r="BT46" i="2" s="1"/>
  <c r="BS21" i="2"/>
  <c r="BS46" i="2" s="1"/>
  <c r="BR21" i="2"/>
  <c r="BW17" i="2"/>
  <c r="BV17" i="2"/>
  <c r="BU17" i="2"/>
  <c r="BT17" i="2"/>
  <c r="BS17" i="2"/>
  <c r="BR17" i="2"/>
  <c r="BW16" i="2"/>
  <c r="BV16" i="2"/>
  <c r="BU16" i="2"/>
  <c r="BT16" i="2"/>
  <c r="BS16" i="2"/>
  <c r="BR16" i="2"/>
  <c r="BW15" i="2"/>
  <c r="BW81" i="2" s="1"/>
  <c r="BV15" i="2"/>
  <c r="BV81" i="2" s="1"/>
  <c r="BU15" i="2"/>
  <c r="BU34" i="2" s="1"/>
  <c r="BT15" i="2"/>
  <c r="BS15" i="2"/>
  <c r="BS34" i="2" s="1"/>
  <c r="BR15" i="2"/>
  <c r="BR81" i="2" s="1"/>
  <c r="BQ23" i="2"/>
  <c r="BQ22" i="2"/>
  <c r="BQ21" i="2"/>
  <c r="BQ36" i="2" s="1"/>
  <c r="BQ17" i="2"/>
  <c r="BQ16" i="2"/>
  <c r="BQ15" i="2"/>
  <c r="BV46" i="2"/>
  <c r="BW34" i="2"/>
  <c r="BS44" i="2"/>
  <c r="BQ34" i="2"/>
  <c r="BN23" i="2"/>
  <c r="BM23" i="2"/>
  <c r="BL23" i="2"/>
  <c r="BK23" i="2"/>
  <c r="BJ23" i="2"/>
  <c r="BI23" i="2"/>
  <c r="BN22" i="2"/>
  <c r="BN46" i="2" s="1"/>
  <c r="BM22" i="2"/>
  <c r="BL22" i="2"/>
  <c r="BK22" i="2"/>
  <c r="BJ22" i="2"/>
  <c r="BI22" i="2"/>
  <c r="BN21" i="2"/>
  <c r="BM21" i="2"/>
  <c r="BL21" i="2"/>
  <c r="BL36" i="2" s="1"/>
  <c r="BK21" i="2"/>
  <c r="BK46" i="2" s="1"/>
  <c r="BJ21" i="2"/>
  <c r="BJ46" i="2" s="1"/>
  <c r="BI21" i="2"/>
  <c r="BN17" i="2"/>
  <c r="BM17" i="2"/>
  <c r="BL17" i="2"/>
  <c r="BK17" i="2"/>
  <c r="BJ17" i="2"/>
  <c r="BI17" i="2"/>
  <c r="BN16" i="2"/>
  <c r="BM16" i="2"/>
  <c r="BL16" i="2"/>
  <c r="BL34" i="2" s="1"/>
  <c r="BK16" i="2"/>
  <c r="BJ16" i="2"/>
  <c r="BI16" i="2"/>
  <c r="BN15" i="2"/>
  <c r="BN81" i="2" s="1"/>
  <c r="BM15" i="2"/>
  <c r="BM81" i="2" s="1"/>
  <c r="BL15" i="2"/>
  <c r="BL81" i="2" s="1"/>
  <c r="BK15" i="2"/>
  <c r="BJ15" i="2"/>
  <c r="BJ81" i="2" s="1"/>
  <c r="BI15" i="2"/>
  <c r="BI34" i="2" s="1"/>
  <c r="BH23" i="2"/>
  <c r="BH22" i="2"/>
  <c r="BH21" i="2"/>
  <c r="BH17" i="2"/>
  <c r="BH16" i="2"/>
  <c r="BH15" i="2"/>
  <c r="BL46" i="2"/>
  <c r="BM34" i="2"/>
  <c r="BK34" i="2"/>
  <c r="BI81" i="2"/>
  <c r="BE23" i="2"/>
  <c r="BD23" i="2"/>
  <c r="BC23" i="2"/>
  <c r="BB23" i="2"/>
  <c r="BA23" i="2"/>
  <c r="AZ23" i="2"/>
  <c r="BE22" i="2"/>
  <c r="BD22" i="2"/>
  <c r="BC22" i="2"/>
  <c r="BB22" i="2"/>
  <c r="BA22" i="2"/>
  <c r="BA46" i="2" s="1"/>
  <c r="AZ22" i="2"/>
  <c r="BE21" i="2"/>
  <c r="BD21" i="2"/>
  <c r="BC21" i="2"/>
  <c r="BC36" i="2" s="1"/>
  <c r="BB21" i="2"/>
  <c r="BA21" i="2"/>
  <c r="AZ21" i="2"/>
  <c r="BE17" i="2"/>
  <c r="BD17" i="2"/>
  <c r="BC17" i="2"/>
  <c r="BB17" i="2"/>
  <c r="BA17" i="2"/>
  <c r="AZ17" i="2"/>
  <c r="BE16" i="2"/>
  <c r="BD16" i="2"/>
  <c r="BC16" i="2"/>
  <c r="BB16" i="2"/>
  <c r="BB34" i="2" s="1"/>
  <c r="BA16" i="2"/>
  <c r="AZ16" i="2"/>
  <c r="BE15" i="2"/>
  <c r="BD15" i="2"/>
  <c r="BD44" i="2" s="1"/>
  <c r="BC15" i="2"/>
  <c r="BB15" i="2"/>
  <c r="BA15" i="2"/>
  <c r="BA34" i="2" s="1"/>
  <c r="AZ15" i="2"/>
  <c r="AZ44" i="2" s="1"/>
  <c r="AY23" i="2"/>
  <c r="AY22" i="2"/>
  <c r="AY21" i="2"/>
  <c r="AY17" i="2"/>
  <c r="AY16" i="2"/>
  <c r="AY15" i="2"/>
  <c r="BE36" i="2"/>
  <c r="BB36" i="2"/>
  <c r="BE81" i="2"/>
  <c r="BB81" i="2"/>
  <c r="AV23" i="2"/>
  <c r="AU23" i="2"/>
  <c r="AT23" i="2"/>
  <c r="AS23" i="2"/>
  <c r="AR23" i="2"/>
  <c r="AQ23" i="2"/>
  <c r="AV22" i="2"/>
  <c r="AU22" i="2"/>
  <c r="AT22" i="2"/>
  <c r="AS22" i="2"/>
  <c r="AS46" i="2" s="1"/>
  <c r="AR22" i="2"/>
  <c r="AQ22" i="2"/>
  <c r="AV21" i="2"/>
  <c r="AU21" i="2"/>
  <c r="AU46" i="2" s="1"/>
  <c r="AT21" i="2"/>
  <c r="AT46" i="2" s="1"/>
  <c r="AS21" i="2"/>
  <c r="AR21" i="2"/>
  <c r="AQ21" i="2"/>
  <c r="AV17" i="2"/>
  <c r="AU17" i="2"/>
  <c r="AT17" i="2"/>
  <c r="AS17" i="2"/>
  <c r="AR17" i="2"/>
  <c r="AQ17" i="2"/>
  <c r="AV16" i="2"/>
  <c r="AU16" i="2"/>
  <c r="AT16" i="2"/>
  <c r="AT81" i="2" s="1"/>
  <c r="AS16" i="2"/>
  <c r="AR16" i="2"/>
  <c r="AQ16" i="2"/>
  <c r="AV15" i="2"/>
  <c r="AU15" i="2"/>
  <c r="AT15" i="2"/>
  <c r="AS15" i="2"/>
  <c r="AS44" i="2" s="1"/>
  <c r="AR15" i="2"/>
  <c r="AR81" i="2" s="1"/>
  <c r="AQ15" i="2"/>
  <c r="AP23" i="2"/>
  <c r="AP22" i="2"/>
  <c r="AP21" i="2"/>
  <c r="AP17" i="2"/>
  <c r="AP16" i="2"/>
  <c r="AP15" i="2"/>
  <c r="AV46" i="2"/>
  <c r="AV81" i="2"/>
  <c r="AT44" i="2"/>
  <c r="AI26" i="2"/>
  <c r="AH26" i="2"/>
  <c r="AI25" i="2"/>
  <c r="AH25" i="2"/>
  <c r="AI24" i="2"/>
  <c r="AI47" i="2" s="1"/>
  <c r="AH24" i="2"/>
  <c r="AH37" i="2" s="1"/>
  <c r="AM23" i="2"/>
  <c r="AL23" i="2"/>
  <c r="AK23" i="2"/>
  <c r="AJ23" i="2"/>
  <c r="AI23" i="2"/>
  <c r="AH23" i="2"/>
  <c r="AM22" i="2"/>
  <c r="AL22" i="2"/>
  <c r="AL46" i="2" s="1"/>
  <c r="AK22" i="2"/>
  <c r="AJ22" i="2"/>
  <c r="AI22" i="2"/>
  <c r="AH22" i="2"/>
  <c r="AM21" i="2"/>
  <c r="AL21" i="2"/>
  <c r="AK21" i="2"/>
  <c r="AK46" i="2" s="1"/>
  <c r="AJ21" i="2"/>
  <c r="AJ46" i="2" s="1"/>
  <c r="AI21" i="2"/>
  <c r="AH21" i="2"/>
  <c r="AI20" i="2"/>
  <c r="AH20" i="2"/>
  <c r="AI19" i="2"/>
  <c r="AH19" i="2"/>
  <c r="AI18" i="2"/>
  <c r="AI83" i="2" s="1"/>
  <c r="AH18" i="2"/>
  <c r="AH84" i="2" s="1"/>
  <c r="AM17" i="2"/>
  <c r="AL17" i="2"/>
  <c r="AK17" i="2"/>
  <c r="AJ17" i="2"/>
  <c r="AI17" i="2"/>
  <c r="AH17" i="2"/>
  <c r="AM16" i="2"/>
  <c r="AL16" i="2"/>
  <c r="AK16" i="2"/>
  <c r="AJ16" i="2"/>
  <c r="AI16" i="2"/>
  <c r="AH16" i="2"/>
  <c r="AH80" i="2" s="1"/>
  <c r="AM15" i="2"/>
  <c r="AL15" i="2"/>
  <c r="AK15" i="2"/>
  <c r="AK44" i="2" s="1"/>
  <c r="AJ15" i="2"/>
  <c r="AJ34" i="2" s="1"/>
  <c r="AI15" i="2"/>
  <c r="AH15" i="2"/>
  <c r="AI14" i="2"/>
  <c r="AH14" i="2"/>
  <c r="AI13" i="2"/>
  <c r="AH13" i="2"/>
  <c r="AI12" i="2"/>
  <c r="AH12" i="2"/>
  <c r="AH78" i="2" s="1"/>
  <c r="AI11" i="2"/>
  <c r="AH11" i="2"/>
  <c r="AI10" i="2"/>
  <c r="AI71" i="2" s="1"/>
  <c r="AH10" i="2"/>
  <c r="AH74" i="2" s="1"/>
  <c r="AI9" i="2"/>
  <c r="AH9" i="2"/>
  <c r="AI8" i="2"/>
  <c r="AH8" i="2"/>
  <c r="AI7" i="2"/>
  <c r="AH7" i="2"/>
  <c r="AI6" i="2"/>
  <c r="AI67" i="2" s="1"/>
  <c r="AH6" i="2"/>
  <c r="AI5" i="2"/>
  <c r="AH5" i="2"/>
  <c r="AI4" i="2"/>
  <c r="AH4" i="2"/>
  <c r="AH65" i="2" s="1"/>
  <c r="AI3" i="2"/>
  <c r="AH3" i="2"/>
  <c r="AG26" i="2"/>
  <c r="AG25" i="2"/>
  <c r="AG24" i="2"/>
  <c r="AG23" i="2"/>
  <c r="AG22" i="2"/>
  <c r="AG21" i="2"/>
  <c r="AG20" i="2"/>
  <c r="AG19" i="2"/>
  <c r="AG18" i="2"/>
  <c r="AG45" i="2" s="1"/>
  <c r="AG17" i="2"/>
  <c r="AG16" i="2"/>
  <c r="AG15" i="2"/>
  <c r="AG14" i="2"/>
  <c r="AG13" i="2"/>
  <c r="AG12" i="2"/>
  <c r="AG11" i="2"/>
  <c r="AG10" i="2"/>
  <c r="AG9" i="2"/>
  <c r="AG8" i="2"/>
  <c r="AG7" i="2"/>
  <c r="AG6" i="2"/>
  <c r="AG67" i="2" s="1"/>
  <c r="AG5" i="2"/>
  <c r="AG4" i="2"/>
  <c r="AG3" i="2"/>
  <c r="AH62" i="2"/>
  <c r="AH85" i="2"/>
  <c r="AG81" i="2"/>
  <c r="AL81" i="2"/>
  <c r="AI33" i="2"/>
  <c r="AH76" i="2"/>
  <c r="AG75" i="2"/>
  <c r="AH68" i="2"/>
  <c r="Z3" i="2"/>
  <c r="AD26" i="2"/>
  <c r="AC26" i="2"/>
  <c r="AB26" i="2"/>
  <c r="AA26" i="2"/>
  <c r="Z26" i="2"/>
  <c r="Y26" i="2"/>
  <c r="AD25" i="2"/>
  <c r="AC25" i="2"/>
  <c r="AB25" i="2"/>
  <c r="AA25" i="2"/>
  <c r="Z25" i="2"/>
  <c r="Y25" i="2"/>
  <c r="Y37" i="2" s="1"/>
  <c r="AD24" i="2"/>
  <c r="AC24" i="2"/>
  <c r="AB24" i="2"/>
  <c r="AA24" i="2"/>
  <c r="Z24" i="2"/>
  <c r="Y24" i="2"/>
  <c r="AD23" i="2"/>
  <c r="AC23" i="2"/>
  <c r="AB23" i="2"/>
  <c r="AA23" i="2"/>
  <c r="Z23" i="2"/>
  <c r="Y23" i="2"/>
  <c r="AD22" i="2"/>
  <c r="AC22" i="2"/>
  <c r="AB22" i="2"/>
  <c r="AA22" i="2"/>
  <c r="AA46" i="2" s="1"/>
  <c r="Z22" i="2"/>
  <c r="Y22" i="2"/>
  <c r="AD21" i="2"/>
  <c r="AC21" i="2"/>
  <c r="AB21" i="2"/>
  <c r="AA21" i="2"/>
  <c r="Z21" i="2"/>
  <c r="Y21" i="2"/>
  <c r="Z20" i="2"/>
  <c r="Y20" i="2"/>
  <c r="Z19" i="2"/>
  <c r="Y19" i="2"/>
  <c r="Y83" i="2" s="1"/>
  <c r="Z18" i="2"/>
  <c r="Z35" i="2" s="1"/>
  <c r="Y18" i="2"/>
  <c r="AD17" i="2"/>
  <c r="AC17" i="2"/>
  <c r="AB17" i="2"/>
  <c r="AA17" i="2"/>
  <c r="Z17" i="2"/>
  <c r="Y17" i="2"/>
  <c r="AD16" i="2"/>
  <c r="AC16" i="2"/>
  <c r="AB16" i="2"/>
  <c r="AA16" i="2"/>
  <c r="AA81" i="2" s="1"/>
  <c r="Z16" i="2"/>
  <c r="Y16" i="2"/>
  <c r="AD15" i="2"/>
  <c r="AC15" i="2"/>
  <c r="AC34" i="2" s="1"/>
  <c r="AB15" i="2"/>
  <c r="AB44" i="2" s="1"/>
  <c r="AA15" i="2"/>
  <c r="Z15" i="2"/>
  <c r="Y15" i="2"/>
  <c r="Y34" i="2" s="1"/>
  <c r="Z14" i="2"/>
  <c r="Y14" i="2"/>
  <c r="Z13" i="2"/>
  <c r="Y13" i="2"/>
  <c r="Y79" i="2" s="1"/>
  <c r="Z12" i="2"/>
  <c r="Y12" i="2"/>
  <c r="Z11" i="2"/>
  <c r="Y11" i="2"/>
  <c r="Z10" i="2"/>
  <c r="Z73" i="2" s="1"/>
  <c r="Y10" i="2"/>
  <c r="Z9" i="2"/>
  <c r="Y9" i="2"/>
  <c r="Z8" i="2"/>
  <c r="Y8" i="2"/>
  <c r="Z7" i="2"/>
  <c r="Y7" i="2"/>
  <c r="Y67" i="2" s="1"/>
  <c r="Z6" i="2"/>
  <c r="Z31" i="2" s="1"/>
  <c r="Y6" i="2"/>
  <c r="Z5" i="2"/>
  <c r="Y5" i="2"/>
  <c r="Z4" i="2"/>
  <c r="Y4" i="2"/>
  <c r="Y3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74" i="2" s="1"/>
  <c r="X9" i="2"/>
  <c r="X8" i="2"/>
  <c r="X7" i="2"/>
  <c r="X6" i="2"/>
  <c r="X5" i="2"/>
  <c r="X4" i="2"/>
  <c r="X3" i="2"/>
  <c r="Y30" i="2"/>
  <c r="Z85" i="2"/>
  <c r="X44" i="2"/>
  <c r="P3" i="2"/>
  <c r="Q3" i="2"/>
  <c r="Q60" i="2" s="1"/>
  <c r="P4" i="2"/>
  <c r="P63" i="2" s="1"/>
  <c r="Q4" i="2"/>
  <c r="P5" i="2"/>
  <c r="Q5" i="2"/>
  <c r="P6" i="2"/>
  <c r="P67" i="2" s="1"/>
  <c r="Q6" i="2"/>
  <c r="P7" i="2"/>
  <c r="Q7" i="2"/>
  <c r="Q31" i="2" s="1"/>
  <c r="P8" i="2"/>
  <c r="Q8" i="2"/>
  <c r="P9" i="2"/>
  <c r="Q9" i="2"/>
  <c r="Q71" i="2" s="1"/>
  <c r="P10" i="2"/>
  <c r="Q10" i="2"/>
  <c r="P11" i="2"/>
  <c r="Q11" i="2"/>
  <c r="P12" i="2"/>
  <c r="P76" i="2" s="1"/>
  <c r="Q12" i="2"/>
  <c r="Q79" i="2" s="1"/>
  <c r="P13" i="2"/>
  <c r="Q13" i="2"/>
  <c r="P14" i="2"/>
  <c r="Q14" i="2"/>
  <c r="P15" i="2"/>
  <c r="Q15" i="2"/>
  <c r="R15" i="2"/>
  <c r="R44" i="2" s="1"/>
  <c r="S15" i="2"/>
  <c r="T15" i="2"/>
  <c r="U15" i="2"/>
  <c r="P16" i="2"/>
  <c r="P34" i="2" s="1"/>
  <c r="Q16" i="2"/>
  <c r="R16" i="2"/>
  <c r="S16" i="2"/>
  <c r="T16" i="2"/>
  <c r="T44" i="2" s="1"/>
  <c r="U16" i="2"/>
  <c r="P17" i="2"/>
  <c r="Q17" i="2"/>
  <c r="R17" i="2"/>
  <c r="S17" i="2"/>
  <c r="T17" i="2"/>
  <c r="U17" i="2"/>
  <c r="P18" i="2"/>
  <c r="Q18" i="2"/>
  <c r="P19" i="2"/>
  <c r="Q19" i="2"/>
  <c r="P20" i="2"/>
  <c r="Q20" i="2"/>
  <c r="P21" i="2"/>
  <c r="Q21" i="2"/>
  <c r="R21" i="2"/>
  <c r="R46" i="2" s="1"/>
  <c r="S21" i="2"/>
  <c r="T21" i="2"/>
  <c r="U21" i="2"/>
  <c r="P22" i="2"/>
  <c r="P36" i="2" s="1"/>
  <c r="Q22" i="2"/>
  <c r="R22" i="2"/>
  <c r="S22" i="2"/>
  <c r="S36" i="2" s="1"/>
  <c r="T22" i="2"/>
  <c r="T46" i="2" s="1"/>
  <c r="U22" i="2"/>
  <c r="P23" i="2"/>
  <c r="Q23" i="2"/>
  <c r="R23" i="2"/>
  <c r="S23" i="2"/>
  <c r="T23" i="2"/>
  <c r="U23" i="2"/>
  <c r="P24" i="2"/>
  <c r="Q24" i="2"/>
  <c r="P25" i="2"/>
  <c r="Q25" i="2"/>
  <c r="Q37" i="2" s="1"/>
  <c r="P26" i="2"/>
  <c r="Q26" i="2"/>
  <c r="O4" i="2"/>
  <c r="O5" i="2"/>
  <c r="O6" i="2"/>
  <c r="O7" i="2"/>
  <c r="O8" i="2"/>
  <c r="O9" i="2"/>
  <c r="O74" i="2" s="1"/>
  <c r="O10" i="2"/>
  <c r="O11" i="2"/>
  <c r="O12" i="2"/>
  <c r="O13" i="2"/>
  <c r="O77" i="2" s="1"/>
  <c r="O14" i="2"/>
  <c r="O15" i="2"/>
  <c r="O16" i="2"/>
  <c r="O17" i="2"/>
  <c r="O81" i="2" s="1"/>
  <c r="O18" i="2"/>
  <c r="O19" i="2"/>
  <c r="O20" i="2"/>
  <c r="O21" i="2"/>
  <c r="O69" i="2" s="1"/>
  <c r="O22" i="2"/>
  <c r="O23" i="2"/>
  <c r="O24" i="2"/>
  <c r="O25" i="2"/>
  <c r="O26" i="2"/>
  <c r="O3" i="2"/>
  <c r="O59" i="2" s="1"/>
  <c r="Q83" i="2"/>
  <c r="P83" i="2"/>
  <c r="Q81" i="2"/>
  <c r="P81" i="2"/>
  <c r="Q77" i="2"/>
  <c r="Q74" i="2"/>
  <c r="P74" i="2"/>
  <c r="Q70" i="2"/>
  <c r="Q65" i="2"/>
  <c r="P65" i="2"/>
  <c r="O62" i="2"/>
  <c r="Q47" i="2"/>
  <c r="P47" i="2"/>
  <c r="Q45" i="2"/>
  <c r="P45" i="2"/>
  <c r="O44" i="2"/>
  <c r="U36" i="2"/>
  <c r="T36" i="2"/>
  <c r="U34" i="2"/>
  <c r="T34" i="2"/>
  <c r="O34" i="2"/>
  <c r="G59" i="2"/>
  <c r="H59" i="2"/>
  <c r="G60" i="2"/>
  <c r="H60" i="2"/>
  <c r="G61" i="2"/>
  <c r="H61" i="2"/>
  <c r="G62" i="2"/>
  <c r="H62" i="2"/>
  <c r="G63" i="2"/>
  <c r="H63" i="2"/>
  <c r="G64" i="2"/>
  <c r="H64" i="2"/>
  <c r="G65" i="2"/>
  <c r="H65" i="2"/>
  <c r="G66" i="2"/>
  <c r="H66" i="2"/>
  <c r="G67" i="2"/>
  <c r="H67" i="2"/>
  <c r="G68" i="2"/>
  <c r="H68" i="2"/>
  <c r="G69" i="2"/>
  <c r="H69" i="2"/>
  <c r="G70" i="2"/>
  <c r="H70" i="2"/>
  <c r="G71" i="2"/>
  <c r="H71" i="2"/>
  <c r="G72" i="2"/>
  <c r="H72" i="2"/>
  <c r="G73" i="2"/>
  <c r="H73" i="2"/>
  <c r="G74" i="2"/>
  <c r="H74" i="2"/>
  <c r="G75" i="2"/>
  <c r="H75" i="2"/>
  <c r="G76" i="2"/>
  <c r="H76" i="2"/>
  <c r="G77" i="2"/>
  <c r="H77" i="2"/>
  <c r="G78" i="2"/>
  <c r="H78" i="2"/>
  <c r="G79" i="2"/>
  <c r="H79" i="2"/>
  <c r="G80" i="2"/>
  <c r="H80" i="2"/>
  <c r="G81" i="2"/>
  <c r="H81" i="2"/>
  <c r="I81" i="2"/>
  <c r="J81" i="2"/>
  <c r="K81" i="2"/>
  <c r="L81" i="2"/>
  <c r="G82" i="2"/>
  <c r="H82" i="2"/>
  <c r="G83" i="2"/>
  <c r="H83" i="2"/>
  <c r="G84" i="2"/>
  <c r="H84" i="2"/>
  <c r="G85" i="2"/>
  <c r="H85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6" i="2"/>
  <c r="F67" i="2"/>
  <c r="F65" i="2"/>
  <c r="F64" i="2"/>
  <c r="F63" i="2"/>
  <c r="F62" i="2"/>
  <c r="F61" i="2"/>
  <c r="F60" i="2"/>
  <c r="F59" i="2"/>
  <c r="F51" i="2"/>
  <c r="F55" i="2"/>
  <c r="G40" i="2"/>
  <c r="G50" i="2" s="1"/>
  <c r="H40" i="2"/>
  <c r="H50" i="2" s="1"/>
  <c r="G41" i="2"/>
  <c r="G51" i="2" s="1"/>
  <c r="H41" i="2"/>
  <c r="H51" i="2" s="1"/>
  <c r="G42" i="2"/>
  <c r="G52" i="2" s="1"/>
  <c r="H42" i="2"/>
  <c r="H52" i="2" s="1"/>
  <c r="G43" i="2"/>
  <c r="G53" i="2" s="1"/>
  <c r="H43" i="2"/>
  <c r="H53" i="2" s="1"/>
  <c r="G44" i="2"/>
  <c r="G54" i="2" s="1"/>
  <c r="H44" i="2"/>
  <c r="H54" i="2" s="1"/>
  <c r="I44" i="2"/>
  <c r="I54" i="2" s="1"/>
  <c r="J44" i="2"/>
  <c r="J54" i="2" s="1"/>
  <c r="K44" i="2"/>
  <c r="K54" i="2" s="1"/>
  <c r="L44" i="2"/>
  <c r="L54" i="2" s="1"/>
  <c r="G45" i="2"/>
  <c r="G55" i="2" s="1"/>
  <c r="H45" i="2"/>
  <c r="H55" i="2" s="1"/>
  <c r="G46" i="2"/>
  <c r="G56" i="2" s="1"/>
  <c r="H46" i="2"/>
  <c r="H56" i="2" s="1"/>
  <c r="I46" i="2"/>
  <c r="I56" i="2" s="1"/>
  <c r="J46" i="2"/>
  <c r="J56" i="2" s="1"/>
  <c r="K46" i="2"/>
  <c r="K56" i="2" s="1"/>
  <c r="L46" i="2"/>
  <c r="L56" i="2" s="1"/>
  <c r="G47" i="2"/>
  <c r="G57" i="2" s="1"/>
  <c r="H47" i="2"/>
  <c r="H57" i="2" s="1"/>
  <c r="F47" i="2"/>
  <c r="F57" i="2" s="1"/>
  <c r="F46" i="2"/>
  <c r="F56" i="2" s="1"/>
  <c r="F45" i="2"/>
  <c r="F44" i="2"/>
  <c r="F54" i="2" s="1"/>
  <c r="F43" i="2"/>
  <c r="F53" i="2" s="1"/>
  <c r="F42" i="2"/>
  <c r="F52" i="2" s="1"/>
  <c r="F41" i="2"/>
  <c r="F40" i="2"/>
  <c r="F50" i="2" s="1"/>
  <c r="G30" i="2"/>
  <c r="H30" i="2"/>
  <c r="G31" i="2"/>
  <c r="H31" i="2"/>
  <c r="G32" i="2"/>
  <c r="H32" i="2"/>
  <c r="G33" i="2"/>
  <c r="H33" i="2"/>
  <c r="G34" i="2"/>
  <c r="H34" i="2"/>
  <c r="I34" i="2"/>
  <c r="J34" i="2"/>
  <c r="K34" i="2"/>
  <c r="L34" i="2"/>
  <c r="G35" i="2"/>
  <c r="H35" i="2"/>
  <c r="G36" i="2"/>
  <c r="H36" i="2"/>
  <c r="I36" i="2"/>
  <c r="J36" i="2"/>
  <c r="K36" i="2"/>
  <c r="L36" i="2"/>
  <c r="G37" i="2"/>
  <c r="H37" i="2"/>
  <c r="F37" i="2"/>
  <c r="F36" i="2"/>
  <c r="F35" i="2"/>
  <c r="F34" i="2"/>
  <c r="F33" i="2"/>
  <c r="F32" i="2"/>
  <c r="F31" i="2"/>
  <c r="F30" i="2"/>
  <c r="E28" i="2"/>
  <c r="D28" i="2"/>
  <c r="BW59" i="1" l="1"/>
  <c r="HV54" i="1"/>
  <c r="Q46" i="2"/>
  <c r="S81" i="2"/>
  <c r="U44" i="2"/>
  <c r="U54" i="2" s="1"/>
  <c r="Q82" i="2"/>
  <c r="Q78" i="2"/>
  <c r="O30" i="2"/>
  <c r="O40" i="2"/>
  <c r="Q72" i="2"/>
  <c r="T81" i="2"/>
  <c r="O85" i="2"/>
  <c r="O82" i="2"/>
  <c r="O78" i="2"/>
  <c r="O63" i="2"/>
  <c r="P72" i="2"/>
  <c r="P61" i="2"/>
  <c r="Y40" i="2"/>
  <c r="AD46" i="2"/>
  <c r="AH64" i="2"/>
  <c r="AH72" i="2"/>
  <c r="AK81" i="2"/>
  <c r="AY46" i="2"/>
  <c r="AZ46" i="2"/>
  <c r="BD46" i="2"/>
  <c r="BD56" i="2" s="1"/>
  <c r="BB46" i="2"/>
  <c r="BH36" i="2"/>
  <c r="BI36" i="2"/>
  <c r="BM36" i="2"/>
  <c r="BT34" i="2"/>
  <c r="BR46" i="2"/>
  <c r="BV36" i="2"/>
  <c r="NX56" i="1"/>
  <c r="NV53" i="1"/>
  <c r="OW53" i="1"/>
  <c r="OV57" i="1"/>
  <c r="DW59" i="1"/>
  <c r="U46" i="2"/>
  <c r="U56" i="2" s="1"/>
  <c r="Q30" i="2"/>
  <c r="Q34" i="2"/>
  <c r="Q36" i="2"/>
  <c r="Q41" i="2"/>
  <c r="S44" i="2"/>
  <c r="S46" i="2"/>
  <c r="S56" i="2" s="1"/>
  <c r="Q59" i="2"/>
  <c r="Q63" i="2"/>
  <c r="Q67" i="2"/>
  <c r="O73" i="2"/>
  <c r="Q76" i="2"/>
  <c r="U81" i="2"/>
  <c r="X33" i="2"/>
  <c r="AG60" i="2"/>
  <c r="AG68" i="2"/>
  <c r="AG77" i="2"/>
  <c r="AG44" i="2"/>
  <c r="AG83" i="2"/>
  <c r="AG47" i="2"/>
  <c r="AI65" i="2"/>
  <c r="AI69" i="2"/>
  <c r="AI73" i="2"/>
  <c r="AI79" i="2"/>
  <c r="AI81" i="2"/>
  <c r="AM81" i="2"/>
  <c r="AI84" i="2"/>
  <c r="AI85" i="2"/>
  <c r="AM46" i="2"/>
  <c r="AP44" i="2"/>
  <c r="AU81" i="2"/>
  <c r="BA36" i="2"/>
  <c r="BA56" i="2" s="1"/>
  <c r="AY34" i="2"/>
  <c r="BC34" i="2"/>
  <c r="BE46" i="2"/>
  <c r="BE56" i="2" s="1"/>
  <c r="O54" i="2"/>
  <c r="Q84" i="2"/>
  <c r="Q32" i="2"/>
  <c r="Q43" i="2"/>
  <c r="Q61" i="2"/>
  <c r="O47" i="2"/>
  <c r="O64" i="2"/>
  <c r="O83" i="2"/>
  <c r="O76" i="2"/>
  <c r="O42" i="2"/>
  <c r="O67" i="2"/>
  <c r="P37" i="2"/>
  <c r="P57" i="2" s="1"/>
  <c r="T56" i="2"/>
  <c r="P85" i="2"/>
  <c r="R36" i="2"/>
  <c r="P84" i="2"/>
  <c r="T54" i="2"/>
  <c r="P82" i="2"/>
  <c r="R81" i="2"/>
  <c r="P79" i="2"/>
  <c r="P75" i="2"/>
  <c r="P68" i="2"/>
  <c r="P64" i="2"/>
  <c r="AG85" i="2"/>
  <c r="AP81" i="2"/>
  <c r="EV54" i="1"/>
  <c r="IW52" i="1"/>
  <c r="EX57" i="1"/>
  <c r="EX55" i="1"/>
  <c r="GX58" i="1"/>
  <c r="GW52" i="1"/>
  <c r="JV59" i="1"/>
  <c r="KX53" i="1"/>
  <c r="LX57" i="1"/>
  <c r="GW55" i="1"/>
  <c r="BX59" i="1"/>
  <c r="JW59" i="1"/>
  <c r="KW52" i="1"/>
  <c r="KV59" i="1"/>
  <c r="IV54" i="1"/>
  <c r="DW53" i="1"/>
  <c r="MV52" i="1"/>
  <c r="MX58" i="1"/>
  <c r="DW52" i="1"/>
  <c r="AX53" i="1"/>
  <c r="DV58" i="1"/>
  <c r="BV52" i="1"/>
  <c r="CV57" i="1"/>
  <c r="CW57" i="1"/>
  <c r="KX57" i="1"/>
  <c r="MW58" i="1"/>
  <c r="MV54" i="1"/>
  <c r="BV56" i="1"/>
  <c r="HV53" i="1"/>
  <c r="IV59" i="1"/>
  <c r="NX57" i="1"/>
  <c r="BV53" i="1"/>
  <c r="DV59" i="1"/>
  <c r="FW53" i="1"/>
  <c r="FW58" i="1"/>
  <c r="HX58" i="1"/>
  <c r="EV58" i="1"/>
  <c r="KW56" i="1"/>
  <c r="GX52" i="1"/>
  <c r="GX56" i="1"/>
  <c r="AW53" i="1"/>
  <c r="FX52" i="1"/>
  <c r="KX52" i="1"/>
  <c r="CW59" i="1"/>
  <c r="EW59" i="1"/>
  <c r="GV58" i="1"/>
  <c r="CV58" i="1"/>
  <c r="AW57" i="1"/>
  <c r="JV57" i="1"/>
  <c r="LV53" i="1"/>
  <c r="NV54" i="1"/>
  <c r="OV52" i="1"/>
  <c r="OX58" i="1"/>
  <c r="AX58" i="1"/>
  <c r="DW55" i="1"/>
  <c r="DX52" i="1"/>
  <c r="CX57" i="1"/>
  <c r="MV59" i="1"/>
  <c r="OV53" i="1"/>
  <c r="CW55" i="1"/>
  <c r="NX54" i="1"/>
  <c r="LW59" i="1"/>
  <c r="IX55" i="1"/>
  <c r="JW52" i="1"/>
  <c r="KW53" i="1"/>
  <c r="OW57" i="1"/>
  <c r="GV52" i="1"/>
  <c r="GV53" i="1"/>
  <c r="DW58" i="1"/>
  <c r="EX53" i="1"/>
  <c r="GX53" i="1"/>
  <c r="IV56" i="1"/>
  <c r="JX57" i="1"/>
  <c r="KW58" i="1"/>
  <c r="MV55" i="1"/>
  <c r="DX55" i="1"/>
  <c r="NX52" i="1"/>
  <c r="OV56" i="1"/>
  <c r="OX57" i="1"/>
  <c r="OX59" i="1"/>
  <c r="NW55" i="1"/>
  <c r="GV59" i="1"/>
  <c r="HW58" i="1"/>
  <c r="NW58" i="1"/>
  <c r="HX57" i="1"/>
  <c r="IW53" i="1"/>
  <c r="IX53" i="1"/>
  <c r="IV57" i="1"/>
  <c r="JW53" i="1"/>
  <c r="KX55" i="1"/>
  <c r="MX55" i="1"/>
  <c r="NX55" i="1"/>
  <c r="NX53" i="1"/>
  <c r="AV55" i="1"/>
  <c r="AW54" i="1"/>
  <c r="AW58" i="1"/>
  <c r="BV57" i="1"/>
  <c r="DX53" i="1"/>
  <c r="JX54" i="1"/>
  <c r="DW57" i="1"/>
  <c r="IV58" i="1"/>
  <c r="GW59" i="1"/>
  <c r="FV58" i="1"/>
  <c r="EW57" i="1"/>
  <c r="CV55" i="1"/>
  <c r="DV57" i="1"/>
  <c r="FV56" i="1"/>
  <c r="HW53" i="1"/>
  <c r="JV56" i="1"/>
  <c r="JW56" i="1"/>
  <c r="LV55" i="1"/>
  <c r="GV54" i="1"/>
  <c r="NW53" i="1"/>
  <c r="KX56" i="1"/>
  <c r="CX56" i="1"/>
  <c r="HW59" i="1"/>
  <c r="MV58" i="1"/>
  <c r="AV52" i="1"/>
  <c r="AV54" i="1"/>
  <c r="BX57" i="1"/>
  <c r="EX59" i="1"/>
  <c r="GW58" i="1"/>
  <c r="HX54" i="1"/>
  <c r="MV57" i="1"/>
  <c r="FX56" i="1"/>
  <c r="DV54" i="1"/>
  <c r="LV58" i="1"/>
  <c r="KV58" i="1"/>
  <c r="AV59" i="1"/>
  <c r="HW52" i="1"/>
  <c r="BX58" i="1"/>
  <c r="CV56" i="1"/>
  <c r="DV56" i="1"/>
  <c r="GX55" i="1"/>
  <c r="HV52" i="1"/>
  <c r="IX58" i="1"/>
  <c r="IX57" i="1"/>
  <c r="JX58" i="1"/>
  <c r="MX54" i="1"/>
  <c r="OW58" i="1"/>
  <c r="JX56" i="1"/>
  <c r="BW56" i="1"/>
  <c r="EW58" i="1"/>
  <c r="GV56" i="1"/>
  <c r="BW55" i="1"/>
  <c r="MW57" i="1"/>
  <c r="HV58" i="1"/>
  <c r="DX56" i="1"/>
  <c r="BV58" i="1"/>
  <c r="DW56" i="1"/>
  <c r="CX59" i="1"/>
  <c r="CX54" i="1"/>
  <c r="EV59" i="1"/>
  <c r="FV59" i="1"/>
  <c r="JV52" i="1"/>
  <c r="MW53" i="1"/>
  <c r="LW55" i="1"/>
  <c r="JX52" i="1"/>
  <c r="CV54" i="1"/>
  <c r="IW56" i="1"/>
  <c r="IW57" i="1"/>
  <c r="GW57" i="1"/>
  <c r="JW57" i="1"/>
  <c r="KW55" i="1"/>
  <c r="KW59" i="1"/>
  <c r="FW59" i="1"/>
  <c r="OW59" i="1"/>
  <c r="BW57" i="1"/>
  <c r="BW53" i="1"/>
  <c r="CX58" i="1"/>
  <c r="FX53" i="1"/>
  <c r="GX59" i="1"/>
  <c r="IX54" i="1"/>
  <c r="IV53" i="1"/>
  <c r="KV57" i="1"/>
  <c r="LX58" i="1"/>
  <c r="LX55" i="1"/>
  <c r="MX57" i="1"/>
  <c r="OV54" i="1"/>
  <c r="FW55" i="1"/>
  <c r="NX58" i="1"/>
  <c r="MW59" i="1"/>
  <c r="AW59" i="1"/>
  <c r="BX54" i="1"/>
  <c r="CV53" i="1"/>
  <c r="CV52" i="1"/>
  <c r="FX59" i="1"/>
  <c r="HX55" i="1"/>
  <c r="JX55" i="1"/>
  <c r="KV52" i="1"/>
  <c r="KX58" i="1"/>
  <c r="LW53" i="1"/>
  <c r="LV57" i="1"/>
  <c r="MX53" i="1"/>
  <c r="NW59" i="1"/>
  <c r="BV59" i="1"/>
  <c r="CX55" i="1"/>
  <c r="CW53" i="1"/>
  <c r="DX54" i="1"/>
  <c r="EV53" i="1"/>
  <c r="GW56" i="1"/>
  <c r="GV57" i="1"/>
  <c r="HX53" i="1"/>
  <c r="MV56" i="1"/>
  <c r="NV58" i="1"/>
  <c r="MW55" i="1"/>
  <c r="EW56" i="1"/>
  <c r="BX52" i="1"/>
  <c r="NV59" i="1"/>
  <c r="OV58" i="1"/>
  <c r="IW59" i="1"/>
  <c r="HW56" i="1"/>
  <c r="AW55" i="1"/>
  <c r="BX53" i="1"/>
  <c r="BX55" i="1"/>
  <c r="CW58" i="1"/>
  <c r="DV52" i="1"/>
  <c r="EV56" i="1"/>
  <c r="JX53" i="1"/>
  <c r="JV53" i="1"/>
  <c r="KW54" i="1"/>
  <c r="LW58" i="1"/>
  <c r="MV53" i="1"/>
  <c r="OX53" i="1"/>
  <c r="EX52" i="1"/>
  <c r="EX56" i="1"/>
  <c r="LX56" i="1"/>
  <c r="FW52" i="1"/>
  <c r="FW56" i="1"/>
  <c r="CW52" i="1"/>
  <c r="BX56" i="1"/>
  <c r="LW52" i="1"/>
  <c r="OW55" i="1"/>
  <c r="MW56" i="1"/>
  <c r="AX56" i="1"/>
  <c r="EV52" i="1"/>
  <c r="EX58" i="1"/>
  <c r="FV52" i="1"/>
  <c r="FX58" i="1"/>
  <c r="FX57" i="1"/>
  <c r="FV57" i="1"/>
  <c r="GX54" i="1"/>
  <c r="KX54" i="1"/>
  <c r="LV56" i="1"/>
  <c r="MX59" i="1"/>
  <c r="NW56" i="1"/>
  <c r="OV55" i="1"/>
  <c r="NW52" i="1"/>
  <c r="MX56" i="1"/>
  <c r="HX56" i="1"/>
  <c r="NW54" i="1"/>
  <c r="OX54" i="1"/>
  <c r="IX52" i="1"/>
  <c r="IX56" i="1"/>
  <c r="OW56" i="1"/>
  <c r="MX52" i="1"/>
  <c r="NV52" i="1"/>
  <c r="HW55" i="1"/>
  <c r="EW52" i="1"/>
  <c r="LV54" i="1"/>
  <c r="LX52" i="1"/>
  <c r="CW56" i="1"/>
  <c r="IW55" i="1"/>
  <c r="AV56" i="1"/>
  <c r="IV55" i="1"/>
  <c r="OW52" i="1"/>
  <c r="HX52" i="1"/>
  <c r="KV54" i="1"/>
  <c r="JW55" i="1"/>
  <c r="CX52" i="1"/>
  <c r="IW54" i="1"/>
  <c r="JW54" i="1"/>
  <c r="LW54" i="1"/>
  <c r="OW54" i="1"/>
  <c r="NV57" i="1"/>
  <c r="NV55" i="1"/>
  <c r="MW54" i="1"/>
  <c r="KV55" i="1"/>
  <c r="JV55" i="1"/>
  <c r="HW54" i="1"/>
  <c r="GW54" i="1"/>
  <c r="HV55" i="1"/>
  <c r="GV55" i="1"/>
  <c r="FW54" i="1"/>
  <c r="FV55" i="1"/>
  <c r="EW54" i="1"/>
  <c r="EV55" i="1"/>
  <c r="CW54" i="1"/>
  <c r="DV55" i="1"/>
  <c r="DW54" i="1"/>
  <c r="BV55" i="1"/>
  <c r="BW54" i="1"/>
  <c r="AV53" i="1"/>
  <c r="AX52" i="1"/>
  <c r="AV58" i="1"/>
  <c r="AX55" i="1"/>
  <c r="BV56" i="2"/>
  <c r="BR36" i="2"/>
  <c r="BR56" i="2" s="1"/>
  <c r="BS54" i="2"/>
  <c r="BS81" i="2"/>
  <c r="BR34" i="2"/>
  <c r="BV34" i="2"/>
  <c r="BS36" i="2"/>
  <c r="BS56" i="2" s="1"/>
  <c r="BW36" i="2"/>
  <c r="BW56" i="2" s="1"/>
  <c r="BT44" i="2"/>
  <c r="BT54" i="2" s="1"/>
  <c r="BQ46" i="2"/>
  <c r="BQ56" i="2" s="1"/>
  <c r="BU46" i="2"/>
  <c r="BU56" i="2" s="1"/>
  <c r="BT81" i="2"/>
  <c r="BT36" i="2"/>
  <c r="BT56" i="2" s="1"/>
  <c r="BQ44" i="2"/>
  <c r="BQ54" i="2" s="1"/>
  <c r="BU44" i="2"/>
  <c r="BU54" i="2" s="1"/>
  <c r="BQ81" i="2"/>
  <c r="BU81" i="2"/>
  <c r="BR44" i="2"/>
  <c r="BV44" i="2"/>
  <c r="BW44" i="2"/>
  <c r="BW54" i="2" s="1"/>
  <c r="BL56" i="2"/>
  <c r="BK36" i="2"/>
  <c r="BK56" i="2" s="1"/>
  <c r="BH81" i="2"/>
  <c r="BH46" i="2"/>
  <c r="BH56" i="2" s="1"/>
  <c r="BH34" i="2"/>
  <c r="BK81" i="2"/>
  <c r="BJ34" i="2"/>
  <c r="BN34" i="2"/>
  <c r="BH44" i="2"/>
  <c r="BL44" i="2"/>
  <c r="BL54" i="2" s="1"/>
  <c r="BI46" i="2"/>
  <c r="BI56" i="2" s="1"/>
  <c r="BM46" i="2"/>
  <c r="BJ36" i="2"/>
  <c r="BJ56" i="2" s="1"/>
  <c r="BN36" i="2"/>
  <c r="BN56" i="2" s="1"/>
  <c r="BK44" i="2"/>
  <c r="BK54" i="2" s="1"/>
  <c r="BI44" i="2"/>
  <c r="BI54" i="2" s="1"/>
  <c r="BM44" i="2"/>
  <c r="BM54" i="2" s="1"/>
  <c r="BJ44" i="2"/>
  <c r="BN44" i="2"/>
  <c r="BN54" i="2" s="1"/>
  <c r="BC81" i="2"/>
  <c r="AY81" i="2"/>
  <c r="BB56" i="2"/>
  <c r="AY36" i="2"/>
  <c r="AY56" i="2" s="1"/>
  <c r="BD81" i="2"/>
  <c r="AZ36" i="2"/>
  <c r="AZ56" i="2" s="1"/>
  <c r="BD36" i="2"/>
  <c r="BA44" i="2"/>
  <c r="BA54" i="2" s="1"/>
  <c r="BE44" i="2"/>
  <c r="AZ34" i="2"/>
  <c r="AZ54" i="2" s="1"/>
  <c r="BD34" i="2"/>
  <c r="BD54" i="2" s="1"/>
  <c r="BB44" i="2"/>
  <c r="BB54" i="2" s="1"/>
  <c r="BC46" i="2"/>
  <c r="BC56" i="2" s="1"/>
  <c r="AZ81" i="2"/>
  <c r="BA81" i="2"/>
  <c r="BE34" i="2"/>
  <c r="AY44" i="2"/>
  <c r="AY54" i="2" s="1"/>
  <c r="BC44" i="2"/>
  <c r="BC54" i="2" s="1"/>
  <c r="AP46" i="2"/>
  <c r="AP56" i="2" s="1"/>
  <c r="AR34" i="2"/>
  <c r="AQ34" i="2"/>
  <c r="AU34" i="2"/>
  <c r="AS36" i="2"/>
  <c r="AS56" i="2" s="1"/>
  <c r="AQ44" i="2"/>
  <c r="AQ54" i="2" s="1"/>
  <c r="AU44" i="2"/>
  <c r="AU54" i="2" s="1"/>
  <c r="AS81" i="2"/>
  <c r="AP36" i="2"/>
  <c r="AT36" i="2"/>
  <c r="AT56" i="2" s="1"/>
  <c r="AS34" i="2"/>
  <c r="AS54" i="2" s="1"/>
  <c r="AQ36" i="2"/>
  <c r="AU36" i="2"/>
  <c r="AU56" i="2" s="1"/>
  <c r="AQ46" i="2"/>
  <c r="AQ56" i="2" s="1"/>
  <c r="AQ81" i="2"/>
  <c r="AV34" i="2"/>
  <c r="AR44" i="2"/>
  <c r="AV44" i="2"/>
  <c r="AP34" i="2"/>
  <c r="AP54" i="2" s="1"/>
  <c r="AT34" i="2"/>
  <c r="AT54" i="2" s="1"/>
  <c r="AR36" i="2"/>
  <c r="AV36" i="2"/>
  <c r="AV56" i="2" s="1"/>
  <c r="AR46" i="2"/>
  <c r="AI77" i="2"/>
  <c r="AG63" i="2"/>
  <c r="AG79" i="2"/>
  <c r="AG65" i="2"/>
  <c r="AJ56" i="2"/>
  <c r="AH33" i="2"/>
  <c r="AG36" i="2"/>
  <c r="AI40" i="2"/>
  <c r="AH43" i="2"/>
  <c r="AH53" i="2" s="1"/>
  <c r="AG46" i="2"/>
  <c r="AH47" i="2"/>
  <c r="AH57" i="2" s="1"/>
  <c r="AG61" i="2"/>
  <c r="AH70" i="2"/>
  <c r="AG73" i="2"/>
  <c r="AI75" i="2"/>
  <c r="AH32" i="2"/>
  <c r="AG35" i="2"/>
  <c r="AG55" i="2" s="1"/>
  <c r="AL36" i="2"/>
  <c r="AL56" i="2" s="1"/>
  <c r="AG41" i="2"/>
  <c r="AH46" i="2"/>
  <c r="AG64" i="2"/>
  <c r="AH30" i="2"/>
  <c r="AI31" i="2"/>
  <c r="AG33" i="2"/>
  <c r="AH34" i="2"/>
  <c r="AL34" i="2"/>
  <c r="AI35" i="2"/>
  <c r="AJ36" i="2"/>
  <c r="AG37" i="2"/>
  <c r="AG57" i="2" s="1"/>
  <c r="AH40" i="2"/>
  <c r="AH50" i="2" s="1"/>
  <c r="AI41" i="2"/>
  <c r="AI51" i="2" s="1"/>
  <c r="AG43" i="2"/>
  <c r="AG53" i="2" s="1"/>
  <c r="AH44" i="2"/>
  <c r="AH54" i="2" s="1"/>
  <c r="AL44" i="2"/>
  <c r="AL54" i="2" s="1"/>
  <c r="AI45" i="2"/>
  <c r="AI55" i="2" s="1"/>
  <c r="AH59" i="2"/>
  <c r="AI60" i="2"/>
  <c r="AG62" i="2"/>
  <c r="AH63" i="2"/>
  <c r="AI64" i="2"/>
  <c r="AG66" i="2"/>
  <c r="AH67" i="2"/>
  <c r="AI68" i="2"/>
  <c r="AG70" i="2"/>
  <c r="AH71" i="2"/>
  <c r="AI72" i="2"/>
  <c r="AG74" i="2"/>
  <c r="AH75" i="2"/>
  <c r="AI76" i="2"/>
  <c r="AG78" i="2"/>
  <c r="AH79" i="2"/>
  <c r="AI80" i="2"/>
  <c r="AJ81" i="2"/>
  <c r="AG82" i="2"/>
  <c r="AH83" i="2"/>
  <c r="AG32" i="2"/>
  <c r="AI34" i="2"/>
  <c r="AK36" i="2"/>
  <c r="AK56" i="2" s="1"/>
  <c r="AI44" i="2"/>
  <c r="AH82" i="2"/>
  <c r="AG31" i="2"/>
  <c r="AH36" i="2"/>
  <c r="AI43" i="2"/>
  <c r="AI53" i="2" s="1"/>
  <c r="AJ44" i="2"/>
  <c r="AJ54" i="2" s="1"/>
  <c r="AH61" i="2"/>
  <c r="AI66" i="2"/>
  <c r="AH69" i="2"/>
  <c r="AI70" i="2"/>
  <c r="AG72" i="2"/>
  <c r="AH73" i="2"/>
  <c r="AI74" i="2"/>
  <c r="AG76" i="2"/>
  <c r="AH77" i="2"/>
  <c r="AI78" i="2"/>
  <c r="AG80" i="2"/>
  <c r="AH81" i="2"/>
  <c r="AI82" i="2"/>
  <c r="AG84" i="2"/>
  <c r="AI30" i="2"/>
  <c r="AM34" i="2"/>
  <c r="AG42" i="2"/>
  <c r="AM44" i="2"/>
  <c r="AI59" i="2"/>
  <c r="AI63" i="2"/>
  <c r="AH66" i="2"/>
  <c r="AG69" i="2"/>
  <c r="AI37" i="2"/>
  <c r="AI57" i="2" s="1"/>
  <c r="AH42" i="2"/>
  <c r="AH52" i="2" s="1"/>
  <c r="AI62" i="2"/>
  <c r="AG30" i="2"/>
  <c r="AH31" i="2"/>
  <c r="AI32" i="2"/>
  <c r="AG34" i="2"/>
  <c r="AG54" i="2" s="1"/>
  <c r="AK34" i="2"/>
  <c r="AK54" i="2" s="1"/>
  <c r="AH35" i="2"/>
  <c r="AI36" i="2"/>
  <c r="AM36" i="2"/>
  <c r="AM56" i="2" s="1"/>
  <c r="AG40" i="2"/>
  <c r="AG50" i="2" s="1"/>
  <c r="AH41" i="2"/>
  <c r="AH51" i="2" s="1"/>
  <c r="AI42" i="2"/>
  <c r="AI52" i="2" s="1"/>
  <c r="AH45" i="2"/>
  <c r="AI46" i="2"/>
  <c r="AG59" i="2"/>
  <c r="AH60" i="2"/>
  <c r="AI61" i="2"/>
  <c r="AG71" i="2"/>
  <c r="Y76" i="2"/>
  <c r="X63" i="2"/>
  <c r="X62" i="2"/>
  <c r="Y50" i="2"/>
  <c r="Y64" i="2"/>
  <c r="Y60" i="2"/>
  <c r="Y62" i="2"/>
  <c r="Y63" i="2"/>
  <c r="Y59" i="2"/>
  <c r="Y65" i="2"/>
  <c r="Y61" i="2"/>
  <c r="Z60" i="2"/>
  <c r="Z64" i="2"/>
  <c r="X67" i="2"/>
  <c r="X69" i="2"/>
  <c r="X66" i="2"/>
  <c r="X68" i="2"/>
  <c r="X41" i="2"/>
  <c r="X31" i="2"/>
  <c r="X70" i="2"/>
  <c r="Z47" i="2"/>
  <c r="Z57" i="2" s="1"/>
  <c r="Z37" i="2"/>
  <c r="X47" i="2"/>
  <c r="X82" i="2"/>
  <c r="Z65" i="2"/>
  <c r="X65" i="2"/>
  <c r="Y68" i="2"/>
  <c r="Z67" i="2"/>
  <c r="X75" i="2"/>
  <c r="Z75" i="2"/>
  <c r="X77" i="2"/>
  <c r="Y78" i="2"/>
  <c r="Z81" i="2"/>
  <c r="AD81" i="2"/>
  <c r="X81" i="2"/>
  <c r="AB81" i="2"/>
  <c r="Y84" i="2"/>
  <c r="Z83" i="2"/>
  <c r="X46" i="2"/>
  <c r="AB36" i="2"/>
  <c r="AA36" i="2"/>
  <c r="AA56" i="2" s="1"/>
  <c r="Z69" i="2"/>
  <c r="Y72" i="2"/>
  <c r="X79" i="2"/>
  <c r="AA44" i="2"/>
  <c r="Y85" i="2"/>
  <c r="AC46" i="2"/>
  <c r="X37" i="2"/>
  <c r="Y71" i="2"/>
  <c r="Y75" i="2"/>
  <c r="Z77" i="2"/>
  <c r="Z76" i="2"/>
  <c r="Z78" i="2"/>
  <c r="Z43" i="2"/>
  <c r="Z33" i="2"/>
  <c r="Z79" i="2"/>
  <c r="X43" i="2"/>
  <c r="X53" i="2" s="1"/>
  <c r="X78" i="2"/>
  <c r="Y80" i="2"/>
  <c r="Y82" i="2"/>
  <c r="Y81" i="2"/>
  <c r="Y44" i="2"/>
  <c r="Y54" i="2" s="1"/>
  <c r="AC81" i="2"/>
  <c r="AC44" i="2"/>
  <c r="AC54" i="2" s="1"/>
  <c r="Z80" i="2"/>
  <c r="Z72" i="2"/>
  <c r="X83" i="2"/>
  <c r="X84" i="2"/>
  <c r="X45" i="2"/>
  <c r="X35" i="2"/>
  <c r="Z68" i="2"/>
  <c r="Z41" i="2"/>
  <c r="Z51" i="2" s="1"/>
  <c r="Z45" i="2"/>
  <c r="Z55" i="2" s="1"/>
  <c r="Z84" i="2"/>
  <c r="Y74" i="2"/>
  <c r="AD34" i="2"/>
  <c r="Y47" i="2"/>
  <c r="Y57" i="2" s="1"/>
  <c r="Z59" i="2"/>
  <c r="Z63" i="2"/>
  <c r="Z71" i="2"/>
  <c r="X85" i="2"/>
  <c r="Z30" i="2"/>
  <c r="Y33" i="2"/>
  <c r="X36" i="2"/>
  <c r="Y43" i="2"/>
  <c r="AD44" i="2"/>
  <c r="AB46" i="2"/>
  <c r="AB56" i="2" s="1"/>
  <c r="X61" i="2"/>
  <c r="Y70" i="2"/>
  <c r="Y32" i="2"/>
  <c r="AA34" i="2"/>
  <c r="Y36" i="2"/>
  <c r="AC36" i="2"/>
  <c r="Y42" i="2"/>
  <c r="Y52" i="2" s="1"/>
  <c r="Y46" i="2"/>
  <c r="X60" i="2"/>
  <c r="Z62" i="2"/>
  <c r="X64" i="2"/>
  <c r="Z66" i="2"/>
  <c r="Y69" i="2"/>
  <c r="Z70" i="2"/>
  <c r="X72" i="2"/>
  <c r="Y73" i="2"/>
  <c r="Z74" i="2"/>
  <c r="X76" i="2"/>
  <c r="Y77" i="2"/>
  <c r="X80" i="2"/>
  <c r="Z82" i="2"/>
  <c r="X32" i="2"/>
  <c r="Z34" i="2"/>
  <c r="Z40" i="2"/>
  <c r="X42" i="2"/>
  <c r="Z44" i="2"/>
  <c r="Y66" i="2"/>
  <c r="X73" i="2"/>
  <c r="X30" i="2"/>
  <c r="Y31" i="2"/>
  <c r="Z32" i="2"/>
  <c r="X34" i="2"/>
  <c r="X54" i="2" s="1"/>
  <c r="AB34" i="2"/>
  <c r="AB54" i="2" s="1"/>
  <c r="Y35" i="2"/>
  <c r="Z36" i="2"/>
  <c r="AD36" i="2"/>
  <c r="AD56" i="2" s="1"/>
  <c r="X40" i="2"/>
  <c r="X50" i="2" s="1"/>
  <c r="Y41" i="2"/>
  <c r="Y51" i="2" s="1"/>
  <c r="Z42" i="2"/>
  <c r="Z52" i="2" s="1"/>
  <c r="Y45" i="2"/>
  <c r="Z46" i="2"/>
  <c r="X59" i="2"/>
  <c r="Z61" i="2"/>
  <c r="X71" i="2"/>
  <c r="P31" i="2"/>
  <c r="P33" i="2"/>
  <c r="P40" i="2"/>
  <c r="P42" i="2"/>
  <c r="Q57" i="2"/>
  <c r="P60" i="2"/>
  <c r="P71" i="2"/>
  <c r="P78" i="2"/>
  <c r="P80" i="2"/>
  <c r="Q33" i="2"/>
  <c r="R34" i="2"/>
  <c r="Q40" i="2"/>
  <c r="Q50" i="2" s="1"/>
  <c r="Q42" i="2"/>
  <c r="Q52" i="2" s="1"/>
  <c r="P44" i="2"/>
  <c r="P54" i="2" s="1"/>
  <c r="P46" i="2"/>
  <c r="P56" i="2" s="1"/>
  <c r="P62" i="2"/>
  <c r="P66" i="2"/>
  <c r="Q69" i="2"/>
  <c r="P73" i="2"/>
  <c r="Q80" i="2"/>
  <c r="Q85" i="2"/>
  <c r="P30" i="2"/>
  <c r="P32" i="2"/>
  <c r="S34" i="2"/>
  <c r="S54" i="2" s="1"/>
  <c r="Q35" i="2"/>
  <c r="Q55" i="2" s="1"/>
  <c r="P41" i="2"/>
  <c r="P43" i="2"/>
  <c r="Q44" i="2"/>
  <c r="Q54" i="2" s="1"/>
  <c r="P59" i="2"/>
  <c r="Q62" i="2"/>
  <c r="Q64" i="2"/>
  <c r="Q66" i="2"/>
  <c r="Q68" i="2"/>
  <c r="P70" i="2"/>
  <c r="Q73" i="2"/>
  <c r="Q75" i="2"/>
  <c r="P77" i="2"/>
  <c r="Q51" i="2"/>
  <c r="R54" i="2"/>
  <c r="R56" i="2"/>
  <c r="P69" i="2"/>
  <c r="P35" i="2"/>
  <c r="P55" i="2" s="1"/>
  <c r="O50" i="2"/>
  <c r="O37" i="2"/>
  <c r="O57" i="2" s="1"/>
  <c r="O43" i="2"/>
  <c r="O36" i="2"/>
  <c r="O46" i="2"/>
  <c r="O56" i="2" s="1"/>
  <c r="O71" i="2"/>
  <c r="O75" i="2"/>
  <c r="O79" i="2"/>
  <c r="O31" i="2"/>
  <c r="O35" i="2"/>
  <c r="O41" i="2"/>
  <c r="O45" i="2"/>
  <c r="O60" i="2"/>
  <c r="O66" i="2"/>
  <c r="O70" i="2"/>
  <c r="O65" i="2"/>
  <c r="O33" i="2"/>
  <c r="O68" i="2"/>
  <c r="O72" i="2"/>
  <c r="O80" i="2"/>
  <c r="O84" i="2"/>
  <c r="O32" i="2"/>
  <c r="O52" i="2" s="1"/>
  <c r="O61" i="2"/>
  <c r="OH5" i="1"/>
  <c r="OI5" i="1"/>
  <c r="OJ5" i="1"/>
  <c r="OK5" i="1"/>
  <c r="OL5" i="1"/>
  <c r="OM5" i="1"/>
  <c r="ON5" i="1"/>
  <c r="OO5" i="1"/>
  <c r="OP5" i="1"/>
  <c r="OQ5" i="1"/>
  <c r="OR5" i="1"/>
  <c r="OS5" i="1"/>
  <c r="OT5" i="1"/>
  <c r="OU5" i="1"/>
  <c r="OH6" i="1"/>
  <c r="OI6" i="1"/>
  <c r="OJ6" i="1"/>
  <c r="OK6" i="1"/>
  <c r="OL6" i="1"/>
  <c r="OM6" i="1"/>
  <c r="ON6" i="1"/>
  <c r="OO6" i="1"/>
  <c r="OP6" i="1"/>
  <c r="OQ6" i="1"/>
  <c r="OR6" i="1"/>
  <c r="OS6" i="1"/>
  <c r="OT6" i="1"/>
  <c r="OU6" i="1"/>
  <c r="OH7" i="1"/>
  <c r="OI7" i="1"/>
  <c r="OJ7" i="1"/>
  <c r="OK7" i="1"/>
  <c r="OL7" i="1"/>
  <c r="OM7" i="1"/>
  <c r="ON7" i="1"/>
  <c r="OO7" i="1"/>
  <c r="OP7" i="1"/>
  <c r="OQ7" i="1"/>
  <c r="OR7" i="1"/>
  <c r="OS7" i="1"/>
  <c r="OT7" i="1"/>
  <c r="OU7" i="1"/>
  <c r="OH8" i="1"/>
  <c r="OI8" i="1"/>
  <c r="OJ8" i="1"/>
  <c r="OK8" i="1"/>
  <c r="OL8" i="1"/>
  <c r="OM8" i="1"/>
  <c r="ON8" i="1"/>
  <c r="OO8" i="1"/>
  <c r="OP8" i="1"/>
  <c r="OQ8" i="1"/>
  <c r="OR8" i="1"/>
  <c r="OS8" i="1"/>
  <c r="OT8" i="1"/>
  <c r="OU8" i="1"/>
  <c r="OH9" i="1"/>
  <c r="OI9" i="1"/>
  <c r="OJ9" i="1"/>
  <c r="OK9" i="1"/>
  <c r="OL9" i="1"/>
  <c r="OM9" i="1"/>
  <c r="ON9" i="1"/>
  <c r="OO9" i="1"/>
  <c r="OP9" i="1"/>
  <c r="OQ9" i="1"/>
  <c r="OR9" i="1"/>
  <c r="OS9" i="1"/>
  <c r="OT9" i="1"/>
  <c r="OU9" i="1"/>
  <c r="OH10" i="1"/>
  <c r="OI10" i="1"/>
  <c r="OJ10" i="1"/>
  <c r="OK10" i="1"/>
  <c r="OL10" i="1"/>
  <c r="OM10" i="1"/>
  <c r="ON10" i="1"/>
  <c r="OO10" i="1"/>
  <c r="OP10" i="1"/>
  <c r="OQ10" i="1"/>
  <c r="OR10" i="1"/>
  <c r="OS10" i="1"/>
  <c r="OT10" i="1"/>
  <c r="OU10" i="1"/>
  <c r="OH11" i="1"/>
  <c r="OI11" i="1"/>
  <c r="OJ11" i="1"/>
  <c r="OK11" i="1"/>
  <c r="OL11" i="1"/>
  <c r="OM11" i="1"/>
  <c r="ON11" i="1"/>
  <c r="OO11" i="1"/>
  <c r="OP11" i="1"/>
  <c r="OQ11" i="1"/>
  <c r="OR11" i="1"/>
  <c r="OS11" i="1"/>
  <c r="OT11" i="1"/>
  <c r="OU11" i="1"/>
  <c r="OH12" i="1"/>
  <c r="OI12" i="1"/>
  <c r="OJ12" i="1"/>
  <c r="OK12" i="1"/>
  <c r="OL12" i="1"/>
  <c r="OM12" i="1"/>
  <c r="ON12" i="1"/>
  <c r="OO12" i="1"/>
  <c r="OP12" i="1"/>
  <c r="OQ12" i="1"/>
  <c r="OR12" i="1"/>
  <c r="OS12" i="1"/>
  <c r="OT12" i="1"/>
  <c r="OU12" i="1"/>
  <c r="OH13" i="1"/>
  <c r="OI13" i="1"/>
  <c r="OJ13" i="1"/>
  <c r="OK13" i="1"/>
  <c r="OL13" i="1"/>
  <c r="OM13" i="1"/>
  <c r="ON13" i="1"/>
  <c r="OO13" i="1"/>
  <c r="OP13" i="1"/>
  <c r="OQ13" i="1"/>
  <c r="OR13" i="1"/>
  <c r="OS13" i="1"/>
  <c r="OT13" i="1"/>
  <c r="OU13" i="1"/>
  <c r="OH14" i="1"/>
  <c r="OI14" i="1"/>
  <c r="OJ14" i="1"/>
  <c r="OK14" i="1"/>
  <c r="OL14" i="1"/>
  <c r="OM14" i="1"/>
  <c r="ON14" i="1"/>
  <c r="OO14" i="1"/>
  <c r="OP14" i="1"/>
  <c r="OQ14" i="1"/>
  <c r="OR14" i="1"/>
  <c r="OS14" i="1"/>
  <c r="OT14" i="1"/>
  <c r="OU14" i="1"/>
  <c r="OH15" i="1"/>
  <c r="OI15" i="1"/>
  <c r="OJ15" i="1"/>
  <c r="OK15" i="1"/>
  <c r="OL15" i="1"/>
  <c r="OM15" i="1"/>
  <c r="ON15" i="1"/>
  <c r="OO15" i="1"/>
  <c r="OP15" i="1"/>
  <c r="OQ15" i="1"/>
  <c r="OR15" i="1"/>
  <c r="OS15" i="1"/>
  <c r="OT15" i="1"/>
  <c r="OU15" i="1"/>
  <c r="OH16" i="1"/>
  <c r="OI16" i="1"/>
  <c r="OJ16" i="1"/>
  <c r="OK16" i="1"/>
  <c r="OL16" i="1"/>
  <c r="OM16" i="1"/>
  <c r="ON16" i="1"/>
  <c r="OO16" i="1"/>
  <c r="OP16" i="1"/>
  <c r="OQ16" i="1"/>
  <c r="OR16" i="1"/>
  <c r="OS16" i="1"/>
  <c r="OT16" i="1"/>
  <c r="OU16" i="1"/>
  <c r="OH18" i="1"/>
  <c r="OI18" i="1"/>
  <c r="OJ18" i="1"/>
  <c r="OK18" i="1"/>
  <c r="OL18" i="1"/>
  <c r="OM18" i="1"/>
  <c r="ON18" i="1"/>
  <c r="OO18" i="1"/>
  <c r="OP18" i="1"/>
  <c r="OQ18" i="1"/>
  <c r="OR18" i="1"/>
  <c r="OS18" i="1"/>
  <c r="OT18" i="1"/>
  <c r="OU18" i="1"/>
  <c r="OH19" i="1"/>
  <c r="OI19" i="1"/>
  <c r="OJ19" i="1"/>
  <c r="OK19" i="1"/>
  <c r="OL19" i="1"/>
  <c r="OM19" i="1"/>
  <c r="ON19" i="1"/>
  <c r="OO19" i="1"/>
  <c r="OP19" i="1"/>
  <c r="OQ19" i="1"/>
  <c r="OR19" i="1"/>
  <c r="OS19" i="1"/>
  <c r="OT19" i="1"/>
  <c r="OU19" i="1"/>
  <c r="OH20" i="1"/>
  <c r="OI20" i="1"/>
  <c r="OJ20" i="1"/>
  <c r="OK20" i="1"/>
  <c r="OL20" i="1"/>
  <c r="OM20" i="1"/>
  <c r="ON20" i="1"/>
  <c r="OO20" i="1"/>
  <c r="OP20" i="1"/>
  <c r="OQ20" i="1"/>
  <c r="OR20" i="1"/>
  <c r="OS20" i="1"/>
  <c r="OT20" i="1"/>
  <c r="OU20" i="1"/>
  <c r="OH21" i="1"/>
  <c r="OI21" i="1"/>
  <c r="OJ21" i="1"/>
  <c r="OK21" i="1"/>
  <c r="OL21" i="1"/>
  <c r="OM21" i="1"/>
  <c r="ON21" i="1"/>
  <c r="OO21" i="1"/>
  <c r="OP21" i="1"/>
  <c r="OQ21" i="1"/>
  <c r="OR21" i="1"/>
  <c r="OS21" i="1"/>
  <c r="OT21" i="1"/>
  <c r="OU21" i="1"/>
  <c r="OH22" i="1"/>
  <c r="OI22" i="1"/>
  <c r="OJ22" i="1"/>
  <c r="OK22" i="1"/>
  <c r="OL22" i="1"/>
  <c r="OM22" i="1"/>
  <c r="ON22" i="1"/>
  <c r="OO22" i="1"/>
  <c r="OP22" i="1"/>
  <c r="OQ22" i="1"/>
  <c r="OR22" i="1"/>
  <c r="OS22" i="1"/>
  <c r="OT22" i="1"/>
  <c r="OU22" i="1"/>
  <c r="OH23" i="1"/>
  <c r="OI23" i="1"/>
  <c r="OJ23" i="1"/>
  <c r="OK23" i="1"/>
  <c r="OL23" i="1"/>
  <c r="OM23" i="1"/>
  <c r="ON23" i="1"/>
  <c r="OO23" i="1"/>
  <c r="OP23" i="1"/>
  <c r="OQ23" i="1"/>
  <c r="OR23" i="1"/>
  <c r="OS23" i="1"/>
  <c r="OT23" i="1"/>
  <c r="OU23" i="1"/>
  <c r="OH24" i="1"/>
  <c r="OI24" i="1"/>
  <c r="OJ24" i="1"/>
  <c r="OK24" i="1"/>
  <c r="OL24" i="1"/>
  <c r="OM24" i="1"/>
  <c r="ON24" i="1"/>
  <c r="OO24" i="1"/>
  <c r="OP24" i="1"/>
  <c r="OQ24" i="1"/>
  <c r="OR24" i="1"/>
  <c r="OS24" i="1"/>
  <c r="OT24" i="1"/>
  <c r="OU24" i="1"/>
  <c r="OH25" i="1"/>
  <c r="OI25" i="1"/>
  <c r="OJ25" i="1"/>
  <c r="OK25" i="1"/>
  <c r="OL25" i="1"/>
  <c r="OM25" i="1"/>
  <c r="ON25" i="1"/>
  <c r="OO25" i="1"/>
  <c r="OP25" i="1"/>
  <c r="OQ25" i="1"/>
  <c r="OR25" i="1"/>
  <c r="OS25" i="1"/>
  <c r="OT25" i="1"/>
  <c r="OU25" i="1"/>
  <c r="OH26" i="1"/>
  <c r="OI26" i="1"/>
  <c r="OJ26" i="1"/>
  <c r="OK26" i="1"/>
  <c r="OL26" i="1"/>
  <c r="OM26" i="1"/>
  <c r="ON26" i="1"/>
  <c r="OO26" i="1"/>
  <c r="OP26" i="1"/>
  <c r="OQ26" i="1"/>
  <c r="OR26" i="1"/>
  <c r="OS26" i="1"/>
  <c r="OT26" i="1"/>
  <c r="OU26" i="1"/>
  <c r="OH27" i="1"/>
  <c r="OI27" i="1"/>
  <c r="OJ27" i="1"/>
  <c r="OK27" i="1"/>
  <c r="OL27" i="1"/>
  <c r="OM27" i="1"/>
  <c r="ON27" i="1"/>
  <c r="OO27" i="1"/>
  <c r="OP27" i="1"/>
  <c r="OQ27" i="1"/>
  <c r="OR27" i="1"/>
  <c r="OS27" i="1"/>
  <c r="OT27" i="1"/>
  <c r="OU27" i="1"/>
  <c r="OH28" i="1"/>
  <c r="OI28" i="1"/>
  <c r="OJ28" i="1"/>
  <c r="OK28" i="1"/>
  <c r="OL28" i="1"/>
  <c r="OM28" i="1"/>
  <c r="ON28" i="1"/>
  <c r="OO28" i="1"/>
  <c r="OP28" i="1"/>
  <c r="OQ28" i="1"/>
  <c r="OR28" i="1"/>
  <c r="OS28" i="1"/>
  <c r="OT28" i="1"/>
  <c r="OU28" i="1"/>
  <c r="OH29" i="1"/>
  <c r="OI29" i="1"/>
  <c r="OJ29" i="1"/>
  <c r="OK29" i="1"/>
  <c r="OL29" i="1"/>
  <c r="OM29" i="1"/>
  <c r="ON29" i="1"/>
  <c r="OO29" i="1"/>
  <c r="OP29" i="1"/>
  <c r="OQ29" i="1"/>
  <c r="OR29" i="1"/>
  <c r="OS29" i="1"/>
  <c r="OT29" i="1"/>
  <c r="OU29" i="1"/>
  <c r="OG6" i="1"/>
  <c r="OG7" i="1"/>
  <c r="OG8" i="1"/>
  <c r="OG9" i="1"/>
  <c r="OG10" i="1"/>
  <c r="OG11" i="1"/>
  <c r="OG12" i="1"/>
  <c r="OG13" i="1"/>
  <c r="OG14" i="1"/>
  <c r="OG15" i="1"/>
  <c r="OG16" i="1"/>
  <c r="OG18" i="1"/>
  <c r="OG19" i="1"/>
  <c r="OG20" i="1"/>
  <c r="OG21" i="1"/>
  <c r="OG22" i="1"/>
  <c r="OG23" i="1"/>
  <c r="OG24" i="1"/>
  <c r="OG25" i="1"/>
  <c r="OG26" i="1"/>
  <c r="OG27" i="1"/>
  <c r="OG28" i="1"/>
  <c r="OG29" i="1"/>
  <c r="OG5" i="1"/>
  <c r="NG5" i="1"/>
  <c r="NH5" i="1"/>
  <c r="NI5" i="1"/>
  <c r="NJ5" i="1"/>
  <c r="NK5" i="1"/>
  <c r="NL5" i="1"/>
  <c r="NM5" i="1"/>
  <c r="NN5" i="1"/>
  <c r="NO5" i="1"/>
  <c r="NP5" i="1"/>
  <c r="NQ5" i="1"/>
  <c r="NR5" i="1"/>
  <c r="NS5" i="1"/>
  <c r="NT5" i="1"/>
  <c r="NU5" i="1"/>
  <c r="NH7" i="1"/>
  <c r="NI7" i="1"/>
  <c r="NJ7" i="1"/>
  <c r="NK7" i="1"/>
  <c r="NL7" i="1"/>
  <c r="NM7" i="1"/>
  <c r="NN7" i="1"/>
  <c r="NO7" i="1"/>
  <c r="NP7" i="1"/>
  <c r="NQ7" i="1"/>
  <c r="NR7" i="1"/>
  <c r="NS7" i="1"/>
  <c r="NT7" i="1"/>
  <c r="NU7" i="1"/>
  <c r="NH8" i="1"/>
  <c r="NI8" i="1"/>
  <c r="NJ8" i="1"/>
  <c r="NK8" i="1"/>
  <c r="NL8" i="1"/>
  <c r="NM8" i="1"/>
  <c r="NN8" i="1"/>
  <c r="NO8" i="1"/>
  <c r="NP8" i="1"/>
  <c r="NQ8" i="1"/>
  <c r="NR8" i="1"/>
  <c r="NS8" i="1"/>
  <c r="NT8" i="1"/>
  <c r="NU8" i="1"/>
  <c r="NH9" i="1"/>
  <c r="NI9" i="1"/>
  <c r="NJ9" i="1"/>
  <c r="NK9" i="1"/>
  <c r="NL9" i="1"/>
  <c r="NM9" i="1"/>
  <c r="NN9" i="1"/>
  <c r="NO9" i="1"/>
  <c r="NP9" i="1"/>
  <c r="NQ9" i="1"/>
  <c r="NR9" i="1"/>
  <c r="NS9" i="1"/>
  <c r="NT9" i="1"/>
  <c r="NU9" i="1"/>
  <c r="NH10" i="1"/>
  <c r="NI10" i="1"/>
  <c r="NJ10" i="1"/>
  <c r="NK10" i="1"/>
  <c r="NL10" i="1"/>
  <c r="NM10" i="1"/>
  <c r="NN10" i="1"/>
  <c r="NO10" i="1"/>
  <c r="NP10" i="1"/>
  <c r="NQ10" i="1"/>
  <c r="NR10" i="1"/>
  <c r="NS10" i="1"/>
  <c r="NT10" i="1"/>
  <c r="NU10" i="1"/>
  <c r="NH11" i="1"/>
  <c r="NI11" i="1"/>
  <c r="NJ11" i="1"/>
  <c r="NK11" i="1"/>
  <c r="NL11" i="1"/>
  <c r="NM11" i="1"/>
  <c r="NN11" i="1"/>
  <c r="NO11" i="1"/>
  <c r="NP11" i="1"/>
  <c r="NQ11" i="1"/>
  <c r="NR11" i="1"/>
  <c r="NS11" i="1"/>
  <c r="NT11" i="1"/>
  <c r="NU11" i="1"/>
  <c r="NH12" i="1"/>
  <c r="NI12" i="1"/>
  <c r="NJ12" i="1"/>
  <c r="NK12" i="1"/>
  <c r="NL12" i="1"/>
  <c r="NM12" i="1"/>
  <c r="NN12" i="1"/>
  <c r="NO12" i="1"/>
  <c r="NP12" i="1"/>
  <c r="NQ12" i="1"/>
  <c r="NR12" i="1"/>
  <c r="NS12" i="1"/>
  <c r="NT12" i="1"/>
  <c r="NU12" i="1"/>
  <c r="NH13" i="1"/>
  <c r="NI13" i="1"/>
  <c r="NJ13" i="1"/>
  <c r="NK13" i="1"/>
  <c r="NL13" i="1"/>
  <c r="NM13" i="1"/>
  <c r="NN13" i="1"/>
  <c r="NO13" i="1"/>
  <c r="NP13" i="1"/>
  <c r="NQ13" i="1"/>
  <c r="NR13" i="1"/>
  <c r="NS13" i="1"/>
  <c r="NT13" i="1"/>
  <c r="NU13" i="1"/>
  <c r="NH14" i="1"/>
  <c r="NI14" i="1"/>
  <c r="NJ14" i="1"/>
  <c r="NK14" i="1"/>
  <c r="NL14" i="1"/>
  <c r="NM14" i="1"/>
  <c r="NN14" i="1"/>
  <c r="NO14" i="1"/>
  <c r="NP14" i="1"/>
  <c r="NQ14" i="1"/>
  <c r="NR14" i="1"/>
  <c r="NS14" i="1"/>
  <c r="NT14" i="1"/>
  <c r="NU14" i="1"/>
  <c r="NH15" i="1"/>
  <c r="NI15" i="1"/>
  <c r="NJ15" i="1"/>
  <c r="NK15" i="1"/>
  <c r="NL15" i="1"/>
  <c r="NM15" i="1"/>
  <c r="NN15" i="1"/>
  <c r="NO15" i="1"/>
  <c r="NP15" i="1"/>
  <c r="NQ15" i="1"/>
  <c r="NR15" i="1"/>
  <c r="NS15" i="1"/>
  <c r="NT15" i="1"/>
  <c r="NU15" i="1"/>
  <c r="NH16" i="1"/>
  <c r="NI16" i="1"/>
  <c r="NJ16" i="1"/>
  <c r="NK16" i="1"/>
  <c r="NL16" i="1"/>
  <c r="NM16" i="1"/>
  <c r="NN16" i="1"/>
  <c r="NO16" i="1"/>
  <c r="NP16" i="1"/>
  <c r="NQ16" i="1"/>
  <c r="NR16" i="1"/>
  <c r="NS16" i="1"/>
  <c r="NT16" i="1"/>
  <c r="NU16" i="1"/>
  <c r="NH18" i="1"/>
  <c r="NI18" i="1"/>
  <c r="NJ18" i="1"/>
  <c r="NK18" i="1"/>
  <c r="NL18" i="1"/>
  <c r="NM18" i="1"/>
  <c r="NN18" i="1"/>
  <c r="NO18" i="1"/>
  <c r="NP18" i="1"/>
  <c r="NQ18" i="1"/>
  <c r="NR18" i="1"/>
  <c r="NS18" i="1"/>
  <c r="NT18" i="1"/>
  <c r="NU18" i="1"/>
  <c r="NH19" i="1"/>
  <c r="NI19" i="1"/>
  <c r="NJ19" i="1"/>
  <c r="NK19" i="1"/>
  <c r="NL19" i="1"/>
  <c r="NM19" i="1"/>
  <c r="NN19" i="1"/>
  <c r="NO19" i="1"/>
  <c r="NP19" i="1"/>
  <c r="NQ19" i="1"/>
  <c r="NR19" i="1"/>
  <c r="NS19" i="1"/>
  <c r="NT19" i="1"/>
  <c r="NU19" i="1"/>
  <c r="NH20" i="1"/>
  <c r="NI20" i="1"/>
  <c r="NJ20" i="1"/>
  <c r="NK20" i="1"/>
  <c r="NL20" i="1"/>
  <c r="NM20" i="1"/>
  <c r="NN20" i="1"/>
  <c r="NO20" i="1"/>
  <c r="NP20" i="1"/>
  <c r="NQ20" i="1"/>
  <c r="NR20" i="1"/>
  <c r="NS20" i="1"/>
  <c r="NT20" i="1"/>
  <c r="NU20" i="1"/>
  <c r="NH21" i="1"/>
  <c r="NI21" i="1"/>
  <c r="NJ21" i="1"/>
  <c r="NK21" i="1"/>
  <c r="NL21" i="1"/>
  <c r="NM21" i="1"/>
  <c r="NN21" i="1"/>
  <c r="NO21" i="1"/>
  <c r="NP21" i="1"/>
  <c r="NQ21" i="1"/>
  <c r="NR21" i="1"/>
  <c r="NS21" i="1"/>
  <c r="NT21" i="1"/>
  <c r="NU21" i="1"/>
  <c r="NH23" i="1"/>
  <c r="NI23" i="1"/>
  <c r="NJ23" i="1"/>
  <c r="NK23" i="1"/>
  <c r="NL23" i="1"/>
  <c r="NM23" i="1"/>
  <c r="NN23" i="1"/>
  <c r="NO23" i="1"/>
  <c r="NP23" i="1"/>
  <c r="NQ23" i="1"/>
  <c r="NR23" i="1"/>
  <c r="NS23" i="1"/>
  <c r="NT23" i="1"/>
  <c r="NU23" i="1"/>
  <c r="NH24" i="1"/>
  <c r="NI24" i="1"/>
  <c r="NJ24" i="1"/>
  <c r="NK24" i="1"/>
  <c r="NL24" i="1"/>
  <c r="NM24" i="1"/>
  <c r="NN24" i="1"/>
  <c r="NO24" i="1"/>
  <c r="NP24" i="1"/>
  <c r="NQ24" i="1"/>
  <c r="NR24" i="1"/>
  <c r="NS24" i="1"/>
  <c r="NT24" i="1"/>
  <c r="NU24" i="1"/>
  <c r="NH25" i="1"/>
  <c r="NI25" i="1"/>
  <c r="NJ25" i="1"/>
  <c r="NK25" i="1"/>
  <c r="NL25" i="1"/>
  <c r="NM25" i="1"/>
  <c r="NN25" i="1"/>
  <c r="NO25" i="1"/>
  <c r="NP25" i="1"/>
  <c r="NQ25" i="1"/>
  <c r="NR25" i="1"/>
  <c r="NS25" i="1"/>
  <c r="NT25" i="1"/>
  <c r="NU25" i="1"/>
  <c r="NH26" i="1"/>
  <c r="NI26" i="1"/>
  <c r="NJ26" i="1"/>
  <c r="NK26" i="1"/>
  <c r="NL26" i="1"/>
  <c r="NM26" i="1"/>
  <c r="NN26" i="1"/>
  <c r="NO26" i="1"/>
  <c r="NP26" i="1"/>
  <c r="NQ26" i="1"/>
  <c r="NR26" i="1"/>
  <c r="NS26" i="1"/>
  <c r="NT26" i="1"/>
  <c r="NU26" i="1"/>
  <c r="NH27" i="1"/>
  <c r="NI27" i="1"/>
  <c r="NJ27" i="1"/>
  <c r="NK27" i="1"/>
  <c r="NL27" i="1"/>
  <c r="NM27" i="1"/>
  <c r="NN27" i="1"/>
  <c r="NO27" i="1"/>
  <c r="NP27" i="1"/>
  <c r="NQ27" i="1"/>
  <c r="NR27" i="1"/>
  <c r="NS27" i="1"/>
  <c r="NT27" i="1"/>
  <c r="NU27" i="1"/>
  <c r="NH28" i="1"/>
  <c r="NI28" i="1"/>
  <c r="NJ28" i="1"/>
  <c r="NK28" i="1"/>
  <c r="NL28" i="1"/>
  <c r="NM28" i="1"/>
  <c r="NN28" i="1"/>
  <c r="NO28" i="1"/>
  <c r="NP28" i="1"/>
  <c r="NQ28" i="1"/>
  <c r="NR28" i="1"/>
  <c r="NS28" i="1"/>
  <c r="NT28" i="1"/>
  <c r="NU28" i="1"/>
  <c r="NH29" i="1"/>
  <c r="NI29" i="1"/>
  <c r="NJ29" i="1"/>
  <c r="NK29" i="1"/>
  <c r="NL29" i="1"/>
  <c r="NM29" i="1"/>
  <c r="NN29" i="1"/>
  <c r="NO29" i="1"/>
  <c r="NP29" i="1"/>
  <c r="NQ29" i="1"/>
  <c r="NR29" i="1"/>
  <c r="NS29" i="1"/>
  <c r="NT29" i="1"/>
  <c r="NU29" i="1"/>
  <c r="NG7" i="1"/>
  <c r="NG8" i="1"/>
  <c r="NG9" i="1"/>
  <c r="NG10" i="1"/>
  <c r="NG11" i="1"/>
  <c r="NG12" i="1"/>
  <c r="NG13" i="1"/>
  <c r="NG14" i="1"/>
  <c r="NG15" i="1"/>
  <c r="NG16" i="1"/>
  <c r="NG18" i="1"/>
  <c r="NG19" i="1"/>
  <c r="NG20" i="1"/>
  <c r="NG21" i="1"/>
  <c r="NG23" i="1"/>
  <c r="NG24" i="1"/>
  <c r="NG25" i="1"/>
  <c r="NG26" i="1"/>
  <c r="NG27" i="1"/>
  <c r="NG28" i="1"/>
  <c r="NG29" i="1"/>
  <c r="MH5" i="1"/>
  <c r="MI5" i="1"/>
  <c r="MJ5" i="1"/>
  <c r="MK5" i="1"/>
  <c r="ML5" i="1"/>
  <c r="MM5" i="1"/>
  <c r="MN5" i="1"/>
  <c r="MO5" i="1"/>
  <c r="MP5" i="1"/>
  <c r="MQ5" i="1"/>
  <c r="MR5" i="1"/>
  <c r="MS5" i="1"/>
  <c r="MT5" i="1"/>
  <c r="MU5" i="1"/>
  <c r="MH6" i="1"/>
  <c r="MI6" i="1"/>
  <c r="MJ6" i="1"/>
  <c r="MK6" i="1"/>
  <c r="ML6" i="1"/>
  <c r="MM6" i="1"/>
  <c r="MN6" i="1"/>
  <c r="MO6" i="1"/>
  <c r="MP6" i="1"/>
  <c r="MQ6" i="1"/>
  <c r="MR6" i="1"/>
  <c r="MS6" i="1"/>
  <c r="MT6" i="1"/>
  <c r="MU6" i="1"/>
  <c r="MH7" i="1"/>
  <c r="MI7" i="1"/>
  <c r="MJ7" i="1"/>
  <c r="MK7" i="1"/>
  <c r="ML7" i="1"/>
  <c r="MM7" i="1"/>
  <c r="MN7" i="1"/>
  <c r="MO7" i="1"/>
  <c r="MP7" i="1"/>
  <c r="MQ7" i="1"/>
  <c r="MR7" i="1"/>
  <c r="MS7" i="1"/>
  <c r="MT7" i="1"/>
  <c r="MU7" i="1"/>
  <c r="MH8" i="1"/>
  <c r="MI8" i="1"/>
  <c r="MJ8" i="1"/>
  <c r="MK8" i="1"/>
  <c r="ML8" i="1"/>
  <c r="MM8" i="1"/>
  <c r="MN8" i="1"/>
  <c r="MO8" i="1"/>
  <c r="MP8" i="1"/>
  <c r="MQ8" i="1"/>
  <c r="MR8" i="1"/>
  <c r="MS8" i="1"/>
  <c r="MT8" i="1"/>
  <c r="MU8" i="1"/>
  <c r="MH9" i="1"/>
  <c r="MI9" i="1"/>
  <c r="MJ9" i="1"/>
  <c r="MK9" i="1"/>
  <c r="ML9" i="1"/>
  <c r="MM9" i="1"/>
  <c r="MN9" i="1"/>
  <c r="MO9" i="1"/>
  <c r="MP9" i="1"/>
  <c r="MQ9" i="1"/>
  <c r="MR9" i="1"/>
  <c r="MS9" i="1"/>
  <c r="MT9" i="1"/>
  <c r="MU9" i="1"/>
  <c r="MH10" i="1"/>
  <c r="MI10" i="1"/>
  <c r="MJ10" i="1"/>
  <c r="MK10" i="1"/>
  <c r="ML10" i="1"/>
  <c r="MM10" i="1"/>
  <c r="MN10" i="1"/>
  <c r="MO10" i="1"/>
  <c r="MP10" i="1"/>
  <c r="MQ10" i="1"/>
  <c r="MR10" i="1"/>
  <c r="MS10" i="1"/>
  <c r="MT10" i="1"/>
  <c r="MU10" i="1"/>
  <c r="MH11" i="1"/>
  <c r="MI11" i="1"/>
  <c r="MJ11" i="1"/>
  <c r="MK11" i="1"/>
  <c r="ML11" i="1"/>
  <c r="MM11" i="1"/>
  <c r="MN11" i="1"/>
  <c r="MO11" i="1"/>
  <c r="MP11" i="1"/>
  <c r="MQ11" i="1"/>
  <c r="MR11" i="1"/>
  <c r="MS11" i="1"/>
  <c r="MT11" i="1"/>
  <c r="MU11" i="1"/>
  <c r="MH12" i="1"/>
  <c r="MI12" i="1"/>
  <c r="MJ12" i="1"/>
  <c r="MK12" i="1"/>
  <c r="ML12" i="1"/>
  <c r="MM12" i="1"/>
  <c r="MN12" i="1"/>
  <c r="MO12" i="1"/>
  <c r="MP12" i="1"/>
  <c r="MQ12" i="1"/>
  <c r="MR12" i="1"/>
  <c r="MS12" i="1"/>
  <c r="MT12" i="1"/>
  <c r="MU12" i="1"/>
  <c r="MH13" i="1"/>
  <c r="MI13" i="1"/>
  <c r="MJ13" i="1"/>
  <c r="MK13" i="1"/>
  <c r="ML13" i="1"/>
  <c r="MM13" i="1"/>
  <c r="MN13" i="1"/>
  <c r="MO13" i="1"/>
  <c r="MP13" i="1"/>
  <c r="MQ13" i="1"/>
  <c r="MR13" i="1"/>
  <c r="MS13" i="1"/>
  <c r="MT13" i="1"/>
  <c r="MU13" i="1"/>
  <c r="MH14" i="1"/>
  <c r="MI14" i="1"/>
  <c r="MJ14" i="1"/>
  <c r="MK14" i="1"/>
  <c r="ML14" i="1"/>
  <c r="MM14" i="1"/>
  <c r="MN14" i="1"/>
  <c r="MO14" i="1"/>
  <c r="MP14" i="1"/>
  <c r="MQ14" i="1"/>
  <c r="MR14" i="1"/>
  <c r="MS14" i="1"/>
  <c r="MT14" i="1"/>
  <c r="MU14" i="1"/>
  <c r="MH15" i="1"/>
  <c r="MI15" i="1"/>
  <c r="MJ15" i="1"/>
  <c r="MK15" i="1"/>
  <c r="ML15" i="1"/>
  <c r="MM15" i="1"/>
  <c r="MN15" i="1"/>
  <c r="MO15" i="1"/>
  <c r="MP15" i="1"/>
  <c r="MQ15" i="1"/>
  <c r="MR15" i="1"/>
  <c r="MS15" i="1"/>
  <c r="MT15" i="1"/>
  <c r="MU15" i="1"/>
  <c r="MH16" i="1"/>
  <c r="MI16" i="1"/>
  <c r="MJ16" i="1"/>
  <c r="MK16" i="1"/>
  <c r="ML16" i="1"/>
  <c r="MM16" i="1"/>
  <c r="MN16" i="1"/>
  <c r="MO16" i="1"/>
  <c r="MP16" i="1"/>
  <c r="MQ16" i="1"/>
  <c r="MR16" i="1"/>
  <c r="MS16" i="1"/>
  <c r="MT16" i="1"/>
  <c r="MU16" i="1"/>
  <c r="MH18" i="1"/>
  <c r="MI18" i="1"/>
  <c r="MJ18" i="1"/>
  <c r="MK18" i="1"/>
  <c r="ML18" i="1"/>
  <c r="MM18" i="1"/>
  <c r="MN18" i="1"/>
  <c r="MO18" i="1"/>
  <c r="MP18" i="1"/>
  <c r="MQ18" i="1"/>
  <c r="MR18" i="1"/>
  <c r="MS18" i="1"/>
  <c r="MT18" i="1"/>
  <c r="MU18" i="1"/>
  <c r="MH19" i="1"/>
  <c r="MI19" i="1"/>
  <c r="MJ19" i="1"/>
  <c r="MK19" i="1"/>
  <c r="ML19" i="1"/>
  <c r="MM19" i="1"/>
  <c r="MN19" i="1"/>
  <c r="MO19" i="1"/>
  <c r="MP19" i="1"/>
  <c r="MQ19" i="1"/>
  <c r="MR19" i="1"/>
  <c r="MS19" i="1"/>
  <c r="MT19" i="1"/>
  <c r="MU19" i="1"/>
  <c r="MH20" i="1"/>
  <c r="MI20" i="1"/>
  <c r="MJ20" i="1"/>
  <c r="MK20" i="1"/>
  <c r="ML20" i="1"/>
  <c r="MM20" i="1"/>
  <c r="MN20" i="1"/>
  <c r="MO20" i="1"/>
  <c r="MP20" i="1"/>
  <c r="MQ20" i="1"/>
  <c r="MR20" i="1"/>
  <c r="MS20" i="1"/>
  <c r="MT20" i="1"/>
  <c r="MU20" i="1"/>
  <c r="MH21" i="1"/>
  <c r="MI21" i="1"/>
  <c r="MJ21" i="1"/>
  <c r="MK21" i="1"/>
  <c r="ML21" i="1"/>
  <c r="MM21" i="1"/>
  <c r="MN21" i="1"/>
  <c r="MO21" i="1"/>
  <c r="MP21" i="1"/>
  <c r="MQ21" i="1"/>
  <c r="MR21" i="1"/>
  <c r="MS21" i="1"/>
  <c r="MT21" i="1"/>
  <c r="MU21" i="1"/>
  <c r="MH22" i="1"/>
  <c r="MI22" i="1"/>
  <c r="MJ22" i="1"/>
  <c r="MK22" i="1"/>
  <c r="ML22" i="1"/>
  <c r="MM22" i="1"/>
  <c r="MN22" i="1"/>
  <c r="MO22" i="1"/>
  <c r="MP22" i="1"/>
  <c r="MQ22" i="1"/>
  <c r="MR22" i="1"/>
  <c r="MS22" i="1"/>
  <c r="MT22" i="1"/>
  <c r="MU22" i="1"/>
  <c r="MH23" i="1"/>
  <c r="MI23" i="1"/>
  <c r="MJ23" i="1"/>
  <c r="MK23" i="1"/>
  <c r="ML23" i="1"/>
  <c r="MM23" i="1"/>
  <c r="MN23" i="1"/>
  <c r="MO23" i="1"/>
  <c r="MP23" i="1"/>
  <c r="MQ23" i="1"/>
  <c r="MR23" i="1"/>
  <c r="MS23" i="1"/>
  <c r="MT23" i="1"/>
  <c r="MU23" i="1"/>
  <c r="MH24" i="1"/>
  <c r="MI24" i="1"/>
  <c r="MJ24" i="1"/>
  <c r="MK24" i="1"/>
  <c r="ML24" i="1"/>
  <c r="MM24" i="1"/>
  <c r="MN24" i="1"/>
  <c r="MO24" i="1"/>
  <c r="MP24" i="1"/>
  <c r="MQ24" i="1"/>
  <c r="MR24" i="1"/>
  <c r="MS24" i="1"/>
  <c r="MT24" i="1"/>
  <c r="MU24" i="1"/>
  <c r="MH25" i="1"/>
  <c r="MI25" i="1"/>
  <c r="MJ25" i="1"/>
  <c r="MK25" i="1"/>
  <c r="ML25" i="1"/>
  <c r="MM25" i="1"/>
  <c r="MN25" i="1"/>
  <c r="MO25" i="1"/>
  <c r="MP25" i="1"/>
  <c r="MQ25" i="1"/>
  <c r="MR25" i="1"/>
  <c r="MS25" i="1"/>
  <c r="MT25" i="1"/>
  <c r="MU25" i="1"/>
  <c r="MH26" i="1"/>
  <c r="MI26" i="1"/>
  <c r="MJ26" i="1"/>
  <c r="MK26" i="1"/>
  <c r="ML26" i="1"/>
  <c r="MM26" i="1"/>
  <c r="MN26" i="1"/>
  <c r="MO26" i="1"/>
  <c r="MP26" i="1"/>
  <c r="MQ26" i="1"/>
  <c r="MR26" i="1"/>
  <c r="MS26" i="1"/>
  <c r="MT26" i="1"/>
  <c r="MU26" i="1"/>
  <c r="MH27" i="1"/>
  <c r="MI27" i="1"/>
  <c r="MJ27" i="1"/>
  <c r="MK27" i="1"/>
  <c r="ML27" i="1"/>
  <c r="MM27" i="1"/>
  <c r="MN27" i="1"/>
  <c r="MO27" i="1"/>
  <c r="MP27" i="1"/>
  <c r="MQ27" i="1"/>
  <c r="MR27" i="1"/>
  <c r="MS27" i="1"/>
  <c r="MT27" i="1"/>
  <c r="MU27" i="1"/>
  <c r="MH28" i="1"/>
  <c r="MI28" i="1"/>
  <c r="MJ28" i="1"/>
  <c r="MK28" i="1"/>
  <c r="ML28" i="1"/>
  <c r="MM28" i="1"/>
  <c r="MN28" i="1"/>
  <c r="MO28" i="1"/>
  <c r="MP28" i="1"/>
  <c r="MQ28" i="1"/>
  <c r="MR28" i="1"/>
  <c r="MS28" i="1"/>
  <c r="MT28" i="1"/>
  <c r="MU28" i="1"/>
  <c r="MH29" i="1"/>
  <c r="MI29" i="1"/>
  <c r="MJ29" i="1"/>
  <c r="MK29" i="1"/>
  <c r="ML29" i="1"/>
  <c r="MM29" i="1"/>
  <c r="MN29" i="1"/>
  <c r="MO29" i="1"/>
  <c r="MP29" i="1"/>
  <c r="MQ29" i="1"/>
  <c r="MR29" i="1"/>
  <c r="MS29" i="1"/>
  <c r="MT29" i="1"/>
  <c r="MU29" i="1"/>
  <c r="MG6" i="1"/>
  <c r="MG7" i="1"/>
  <c r="MG8" i="1"/>
  <c r="MG9" i="1"/>
  <c r="MG10" i="1"/>
  <c r="MG11" i="1"/>
  <c r="MG12" i="1"/>
  <c r="MG13" i="1"/>
  <c r="MG14" i="1"/>
  <c r="MG15" i="1"/>
  <c r="MG16" i="1"/>
  <c r="MG18" i="1"/>
  <c r="MG19" i="1"/>
  <c r="MG20" i="1"/>
  <c r="MG21" i="1"/>
  <c r="MG22" i="1"/>
  <c r="MG23" i="1"/>
  <c r="MG24" i="1"/>
  <c r="MG25" i="1"/>
  <c r="MG26" i="1"/>
  <c r="MG27" i="1"/>
  <c r="MG28" i="1"/>
  <c r="MG29" i="1"/>
  <c r="MG5" i="1"/>
  <c r="LH5" i="1"/>
  <c r="LI5" i="1"/>
  <c r="LJ5" i="1"/>
  <c r="LK5" i="1"/>
  <c r="LL5" i="1"/>
  <c r="LM5" i="1"/>
  <c r="LN5" i="1"/>
  <c r="LO5" i="1"/>
  <c r="LP5" i="1"/>
  <c r="LQ5" i="1"/>
  <c r="LR5" i="1"/>
  <c r="LS5" i="1"/>
  <c r="LT5" i="1"/>
  <c r="LU5" i="1"/>
  <c r="LH6" i="1"/>
  <c r="LI6" i="1"/>
  <c r="LJ6" i="1"/>
  <c r="LK6" i="1"/>
  <c r="LL6" i="1"/>
  <c r="LM6" i="1"/>
  <c r="LN6" i="1"/>
  <c r="LO6" i="1"/>
  <c r="LP6" i="1"/>
  <c r="LQ6" i="1"/>
  <c r="LR6" i="1"/>
  <c r="LS6" i="1"/>
  <c r="LT6" i="1"/>
  <c r="LU6" i="1"/>
  <c r="LH7" i="1"/>
  <c r="LI7" i="1"/>
  <c r="LJ7" i="1"/>
  <c r="LK7" i="1"/>
  <c r="LL7" i="1"/>
  <c r="LM7" i="1"/>
  <c r="LN7" i="1"/>
  <c r="LO7" i="1"/>
  <c r="LP7" i="1"/>
  <c r="LQ7" i="1"/>
  <c r="LR7" i="1"/>
  <c r="LS7" i="1"/>
  <c r="LT7" i="1"/>
  <c r="LU7" i="1"/>
  <c r="LH8" i="1"/>
  <c r="LI8" i="1"/>
  <c r="LJ8" i="1"/>
  <c r="LK8" i="1"/>
  <c r="LL8" i="1"/>
  <c r="LM8" i="1"/>
  <c r="LN8" i="1"/>
  <c r="LO8" i="1"/>
  <c r="LP8" i="1"/>
  <c r="LQ8" i="1"/>
  <c r="LR8" i="1"/>
  <c r="LS8" i="1"/>
  <c r="LT8" i="1"/>
  <c r="LU8" i="1"/>
  <c r="LH9" i="1"/>
  <c r="LI9" i="1"/>
  <c r="LJ9" i="1"/>
  <c r="LK9" i="1"/>
  <c r="LL9" i="1"/>
  <c r="LM9" i="1"/>
  <c r="LN9" i="1"/>
  <c r="LO9" i="1"/>
  <c r="LP9" i="1"/>
  <c r="LQ9" i="1"/>
  <c r="LR9" i="1"/>
  <c r="LS9" i="1"/>
  <c r="LT9" i="1"/>
  <c r="LU9" i="1"/>
  <c r="LH10" i="1"/>
  <c r="LI10" i="1"/>
  <c r="LJ10" i="1"/>
  <c r="LK10" i="1"/>
  <c r="LL10" i="1"/>
  <c r="LM10" i="1"/>
  <c r="LN10" i="1"/>
  <c r="LO10" i="1"/>
  <c r="LP10" i="1"/>
  <c r="LQ10" i="1"/>
  <c r="LR10" i="1"/>
  <c r="LS10" i="1"/>
  <c r="LT10" i="1"/>
  <c r="LU10" i="1"/>
  <c r="LH11" i="1"/>
  <c r="LI11" i="1"/>
  <c r="LJ11" i="1"/>
  <c r="LK11" i="1"/>
  <c r="LL11" i="1"/>
  <c r="LM11" i="1"/>
  <c r="LN11" i="1"/>
  <c r="LO11" i="1"/>
  <c r="LP11" i="1"/>
  <c r="LQ11" i="1"/>
  <c r="LR11" i="1"/>
  <c r="LS11" i="1"/>
  <c r="LT11" i="1"/>
  <c r="LU11" i="1"/>
  <c r="LH12" i="1"/>
  <c r="LI12" i="1"/>
  <c r="LJ12" i="1"/>
  <c r="LK12" i="1"/>
  <c r="LL12" i="1"/>
  <c r="LM12" i="1"/>
  <c r="LN12" i="1"/>
  <c r="LO12" i="1"/>
  <c r="LP12" i="1"/>
  <c r="LQ12" i="1"/>
  <c r="LR12" i="1"/>
  <c r="LS12" i="1"/>
  <c r="LT12" i="1"/>
  <c r="LU12" i="1"/>
  <c r="LH13" i="1"/>
  <c r="LI13" i="1"/>
  <c r="LJ13" i="1"/>
  <c r="LK13" i="1"/>
  <c r="LL13" i="1"/>
  <c r="LM13" i="1"/>
  <c r="LN13" i="1"/>
  <c r="LO13" i="1"/>
  <c r="LP13" i="1"/>
  <c r="LQ13" i="1"/>
  <c r="LR13" i="1"/>
  <c r="LS13" i="1"/>
  <c r="LT13" i="1"/>
  <c r="LU13" i="1"/>
  <c r="LH14" i="1"/>
  <c r="LI14" i="1"/>
  <c r="LJ14" i="1"/>
  <c r="LK14" i="1"/>
  <c r="LL14" i="1"/>
  <c r="LM14" i="1"/>
  <c r="LN14" i="1"/>
  <c r="LO14" i="1"/>
  <c r="LP14" i="1"/>
  <c r="LQ14" i="1"/>
  <c r="LR14" i="1"/>
  <c r="LS14" i="1"/>
  <c r="LT14" i="1"/>
  <c r="LU14" i="1"/>
  <c r="LH15" i="1"/>
  <c r="LI15" i="1"/>
  <c r="LJ15" i="1"/>
  <c r="LK15" i="1"/>
  <c r="LL15" i="1"/>
  <c r="LM15" i="1"/>
  <c r="LN15" i="1"/>
  <c r="LO15" i="1"/>
  <c r="LP15" i="1"/>
  <c r="LQ15" i="1"/>
  <c r="LR15" i="1"/>
  <c r="LS15" i="1"/>
  <c r="LT15" i="1"/>
  <c r="LU15" i="1"/>
  <c r="LH16" i="1"/>
  <c r="LI16" i="1"/>
  <c r="LJ16" i="1"/>
  <c r="LK16" i="1"/>
  <c r="LL16" i="1"/>
  <c r="LM16" i="1"/>
  <c r="LN16" i="1"/>
  <c r="LO16" i="1"/>
  <c r="LP16" i="1"/>
  <c r="LQ16" i="1"/>
  <c r="LR16" i="1"/>
  <c r="LS16" i="1"/>
  <c r="LT16" i="1"/>
  <c r="LU16" i="1"/>
  <c r="LH18" i="1"/>
  <c r="LI18" i="1"/>
  <c r="LJ18" i="1"/>
  <c r="LK18" i="1"/>
  <c r="LL18" i="1"/>
  <c r="LM18" i="1"/>
  <c r="LN18" i="1"/>
  <c r="LO18" i="1"/>
  <c r="LP18" i="1"/>
  <c r="LQ18" i="1"/>
  <c r="LR18" i="1"/>
  <c r="LS18" i="1"/>
  <c r="LT18" i="1"/>
  <c r="LU18" i="1"/>
  <c r="LH19" i="1"/>
  <c r="LI19" i="1"/>
  <c r="LJ19" i="1"/>
  <c r="LK19" i="1"/>
  <c r="LL19" i="1"/>
  <c r="LM19" i="1"/>
  <c r="LN19" i="1"/>
  <c r="LO19" i="1"/>
  <c r="LP19" i="1"/>
  <c r="LQ19" i="1"/>
  <c r="LR19" i="1"/>
  <c r="LS19" i="1"/>
  <c r="LT19" i="1"/>
  <c r="LU19" i="1"/>
  <c r="LH20" i="1"/>
  <c r="LI20" i="1"/>
  <c r="LJ20" i="1"/>
  <c r="LK20" i="1"/>
  <c r="LL20" i="1"/>
  <c r="LM20" i="1"/>
  <c r="LN20" i="1"/>
  <c r="LO20" i="1"/>
  <c r="LP20" i="1"/>
  <c r="LQ20" i="1"/>
  <c r="LR20" i="1"/>
  <c r="LS20" i="1"/>
  <c r="LT20" i="1"/>
  <c r="LU20" i="1"/>
  <c r="LH21" i="1"/>
  <c r="LI21" i="1"/>
  <c r="LJ21" i="1"/>
  <c r="LK21" i="1"/>
  <c r="LL21" i="1"/>
  <c r="LM21" i="1"/>
  <c r="LN21" i="1"/>
  <c r="LO21" i="1"/>
  <c r="LP21" i="1"/>
  <c r="LQ21" i="1"/>
  <c r="LR21" i="1"/>
  <c r="LS21" i="1"/>
  <c r="LT21" i="1"/>
  <c r="LU21" i="1"/>
  <c r="LH22" i="1"/>
  <c r="LI22" i="1"/>
  <c r="LJ22" i="1"/>
  <c r="LK22" i="1"/>
  <c r="LL22" i="1"/>
  <c r="LM22" i="1"/>
  <c r="LN22" i="1"/>
  <c r="LO22" i="1"/>
  <c r="LP22" i="1"/>
  <c r="LQ22" i="1"/>
  <c r="LR22" i="1"/>
  <c r="LS22" i="1"/>
  <c r="LT22" i="1"/>
  <c r="LU22" i="1"/>
  <c r="LH23" i="1"/>
  <c r="LI23" i="1"/>
  <c r="LJ23" i="1"/>
  <c r="LK23" i="1"/>
  <c r="LL23" i="1"/>
  <c r="LM23" i="1"/>
  <c r="LN23" i="1"/>
  <c r="LO23" i="1"/>
  <c r="LP23" i="1"/>
  <c r="LQ23" i="1"/>
  <c r="LR23" i="1"/>
  <c r="LS23" i="1"/>
  <c r="LT23" i="1"/>
  <c r="LU23" i="1"/>
  <c r="LH24" i="1"/>
  <c r="LI24" i="1"/>
  <c r="LJ24" i="1"/>
  <c r="LK24" i="1"/>
  <c r="LL24" i="1"/>
  <c r="LM24" i="1"/>
  <c r="LN24" i="1"/>
  <c r="LO24" i="1"/>
  <c r="LP24" i="1"/>
  <c r="LQ24" i="1"/>
  <c r="LR24" i="1"/>
  <c r="LS24" i="1"/>
  <c r="LT24" i="1"/>
  <c r="LU24" i="1"/>
  <c r="LH25" i="1"/>
  <c r="LI25" i="1"/>
  <c r="LJ25" i="1"/>
  <c r="LK25" i="1"/>
  <c r="LL25" i="1"/>
  <c r="LM25" i="1"/>
  <c r="LN25" i="1"/>
  <c r="LO25" i="1"/>
  <c r="LP25" i="1"/>
  <c r="LQ25" i="1"/>
  <c r="LR25" i="1"/>
  <c r="LS25" i="1"/>
  <c r="LT25" i="1"/>
  <c r="LU25" i="1"/>
  <c r="LH26" i="1"/>
  <c r="LI26" i="1"/>
  <c r="LJ26" i="1"/>
  <c r="LK26" i="1"/>
  <c r="LL26" i="1"/>
  <c r="LM26" i="1"/>
  <c r="LN26" i="1"/>
  <c r="LO26" i="1"/>
  <c r="LP26" i="1"/>
  <c r="LQ26" i="1"/>
  <c r="LR26" i="1"/>
  <c r="LS26" i="1"/>
  <c r="LT26" i="1"/>
  <c r="LU26" i="1"/>
  <c r="LH27" i="1"/>
  <c r="LI27" i="1"/>
  <c r="LJ27" i="1"/>
  <c r="LK27" i="1"/>
  <c r="LL27" i="1"/>
  <c r="LM27" i="1"/>
  <c r="LN27" i="1"/>
  <c r="LO27" i="1"/>
  <c r="LP27" i="1"/>
  <c r="LQ27" i="1"/>
  <c r="LR27" i="1"/>
  <c r="LS27" i="1"/>
  <c r="LT27" i="1"/>
  <c r="LU27" i="1"/>
  <c r="LH28" i="1"/>
  <c r="LI28" i="1"/>
  <c r="LJ28" i="1"/>
  <c r="LK28" i="1"/>
  <c r="LL28" i="1"/>
  <c r="LM28" i="1"/>
  <c r="LN28" i="1"/>
  <c r="LO28" i="1"/>
  <c r="LP28" i="1"/>
  <c r="LQ28" i="1"/>
  <c r="LR28" i="1"/>
  <c r="LS28" i="1"/>
  <c r="LT28" i="1"/>
  <c r="LU28" i="1"/>
  <c r="LH29" i="1"/>
  <c r="LI29" i="1"/>
  <c r="LJ29" i="1"/>
  <c r="LK29" i="1"/>
  <c r="LL29" i="1"/>
  <c r="LM29" i="1"/>
  <c r="LN29" i="1"/>
  <c r="LO29" i="1"/>
  <c r="LP29" i="1"/>
  <c r="LQ29" i="1"/>
  <c r="LR29" i="1"/>
  <c r="LS29" i="1"/>
  <c r="LT29" i="1"/>
  <c r="LU29" i="1"/>
  <c r="LG6" i="1"/>
  <c r="LG7" i="1"/>
  <c r="LG8" i="1"/>
  <c r="LG9" i="1"/>
  <c r="LG10" i="1"/>
  <c r="LG11" i="1"/>
  <c r="LG12" i="1"/>
  <c r="LG13" i="1"/>
  <c r="LG14" i="1"/>
  <c r="LG15" i="1"/>
  <c r="LG16" i="1"/>
  <c r="LG18" i="1"/>
  <c r="LG19" i="1"/>
  <c r="LG20" i="1"/>
  <c r="LG21" i="1"/>
  <c r="LG22" i="1"/>
  <c r="LG23" i="1"/>
  <c r="LG24" i="1"/>
  <c r="LG25" i="1"/>
  <c r="LG26" i="1"/>
  <c r="LG27" i="1"/>
  <c r="LG28" i="1"/>
  <c r="LG29" i="1"/>
  <c r="LG5" i="1"/>
  <c r="KH5" i="1"/>
  <c r="KI5" i="1"/>
  <c r="KJ5" i="1"/>
  <c r="KK5" i="1"/>
  <c r="KL5" i="1"/>
  <c r="KM5" i="1"/>
  <c r="KN5" i="1"/>
  <c r="KO5" i="1"/>
  <c r="KP5" i="1"/>
  <c r="KQ5" i="1"/>
  <c r="KR5" i="1"/>
  <c r="KS5" i="1"/>
  <c r="KT5" i="1"/>
  <c r="KU5" i="1"/>
  <c r="KH6" i="1"/>
  <c r="KI6" i="1"/>
  <c r="KJ6" i="1"/>
  <c r="KK6" i="1"/>
  <c r="KL6" i="1"/>
  <c r="KM6" i="1"/>
  <c r="KN6" i="1"/>
  <c r="KO6" i="1"/>
  <c r="KP6" i="1"/>
  <c r="KQ6" i="1"/>
  <c r="KR6" i="1"/>
  <c r="KS6" i="1"/>
  <c r="KT6" i="1"/>
  <c r="KU6" i="1"/>
  <c r="KH7" i="1"/>
  <c r="KI7" i="1"/>
  <c r="KJ7" i="1"/>
  <c r="KK7" i="1"/>
  <c r="KL7" i="1"/>
  <c r="KM7" i="1"/>
  <c r="KN7" i="1"/>
  <c r="KO7" i="1"/>
  <c r="KP7" i="1"/>
  <c r="KQ7" i="1"/>
  <c r="KR7" i="1"/>
  <c r="KS7" i="1"/>
  <c r="KT7" i="1"/>
  <c r="KU7" i="1"/>
  <c r="KH8" i="1"/>
  <c r="KI8" i="1"/>
  <c r="KJ8" i="1"/>
  <c r="KK8" i="1"/>
  <c r="KL8" i="1"/>
  <c r="KM8" i="1"/>
  <c r="KN8" i="1"/>
  <c r="KO8" i="1"/>
  <c r="KP8" i="1"/>
  <c r="KQ8" i="1"/>
  <c r="KR8" i="1"/>
  <c r="KS8" i="1"/>
  <c r="KT8" i="1"/>
  <c r="KU8" i="1"/>
  <c r="KH9" i="1"/>
  <c r="KI9" i="1"/>
  <c r="KJ9" i="1"/>
  <c r="KK9" i="1"/>
  <c r="KL9" i="1"/>
  <c r="KM9" i="1"/>
  <c r="KN9" i="1"/>
  <c r="KO9" i="1"/>
  <c r="KP9" i="1"/>
  <c r="KQ9" i="1"/>
  <c r="KR9" i="1"/>
  <c r="KS9" i="1"/>
  <c r="KT9" i="1"/>
  <c r="KU9" i="1"/>
  <c r="KH10" i="1"/>
  <c r="KI10" i="1"/>
  <c r="KJ10" i="1"/>
  <c r="KK10" i="1"/>
  <c r="KL10" i="1"/>
  <c r="KM10" i="1"/>
  <c r="KN10" i="1"/>
  <c r="KO10" i="1"/>
  <c r="KP10" i="1"/>
  <c r="KQ10" i="1"/>
  <c r="KR10" i="1"/>
  <c r="KS10" i="1"/>
  <c r="KT10" i="1"/>
  <c r="KU10" i="1"/>
  <c r="KH11" i="1"/>
  <c r="KI11" i="1"/>
  <c r="KJ11" i="1"/>
  <c r="KK11" i="1"/>
  <c r="KL11" i="1"/>
  <c r="KM11" i="1"/>
  <c r="KN11" i="1"/>
  <c r="KO11" i="1"/>
  <c r="KP11" i="1"/>
  <c r="KQ11" i="1"/>
  <c r="KR11" i="1"/>
  <c r="KS11" i="1"/>
  <c r="KT11" i="1"/>
  <c r="KU11" i="1"/>
  <c r="KH12" i="1"/>
  <c r="KI12" i="1"/>
  <c r="KJ12" i="1"/>
  <c r="KK12" i="1"/>
  <c r="KL12" i="1"/>
  <c r="KM12" i="1"/>
  <c r="KN12" i="1"/>
  <c r="KO12" i="1"/>
  <c r="KP12" i="1"/>
  <c r="KQ12" i="1"/>
  <c r="KR12" i="1"/>
  <c r="KS12" i="1"/>
  <c r="KT12" i="1"/>
  <c r="KU12" i="1"/>
  <c r="KH13" i="1"/>
  <c r="KI13" i="1"/>
  <c r="KJ13" i="1"/>
  <c r="KK13" i="1"/>
  <c r="KL13" i="1"/>
  <c r="KM13" i="1"/>
  <c r="KN13" i="1"/>
  <c r="KO13" i="1"/>
  <c r="KP13" i="1"/>
  <c r="KQ13" i="1"/>
  <c r="KR13" i="1"/>
  <c r="KS13" i="1"/>
  <c r="KT13" i="1"/>
  <c r="KU13" i="1"/>
  <c r="KH14" i="1"/>
  <c r="KI14" i="1"/>
  <c r="KJ14" i="1"/>
  <c r="KK14" i="1"/>
  <c r="KL14" i="1"/>
  <c r="KM14" i="1"/>
  <c r="KN14" i="1"/>
  <c r="KO14" i="1"/>
  <c r="KP14" i="1"/>
  <c r="KQ14" i="1"/>
  <c r="KR14" i="1"/>
  <c r="KS14" i="1"/>
  <c r="KT14" i="1"/>
  <c r="KU14" i="1"/>
  <c r="KH15" i="1"/>
  <c r="KI15" i="1"/>
  <c r="KJ15" i="1"/>
  <c r="KK15" i="1"/>
  <c r="KL15" i="1"/>
  <c r="KM15" i="1"/>
  <c r="KN15" i="1"/>
  <c r="KO15" i="1"/>
  <c r="KP15" i="1"/>
  <c r="KQ15" i="1"/>
  <c r="KR15" i="1"/>
  <c r="KS15" i="1"/>
  <c r="KT15" i="1"/>
  <c r="KU15" i="1"/>
  <c r="KH16" i="1"/>
  <c r="KI16" i="1"/>
  <c r="KJ16" i="1"/>
  <c r="KK16" i="1"/>
  <c r="KL16" i="1"/>
  <c r="KM16" i="1"/>
  <c r="KN16" i="1"/>
  <c r="KO16" i="1"/>
  <c r="KP16" i="1"/>
  <c r="KQ16" i="1"/>
  <c r="KR16" i="1"/>
  <c r="KS16" i="1"/>
  <c r="KT16" i="1"/>
  <c r="KU16" i="1"/>
  <c r="KH18" i="1"/>
  <c r="KI18" i="1"/>
  <c r="KJ18" i="1"/>
  <c r="KK18" i="1"/>
  <c r="KL18" i="1"/>
  <c r="KM18" i="1"/>
  <c r="KN18" i="1"/>
  <c r="KO18" i="1"/>
  <c r="KP18" i="1"/>
  <c r="KQ18" i="1"/>
  <c r="KR18" i="1"/>
  <c r="KS18" i="1"/>
  <c r="KT18" i="1"/>
  <c r="KU18" i="1"/>
  <c r="KH19" i="1"/>
  <c r="KI19" i="1"/>
  <c r="KJ19" i="1"/>
  <c r="KK19" i="1"/>
  <c r="KL19" i="1"/>
  <c r="KM19" i="1"/>
  <c r="KN19" i="1"/>
  <c r="KO19" i="1"/>
  <c r="KP19" i="1"/>
  <c r="KQ19" i="1"/>
  <c r="KR19" i="1"/>
  <c r="KS19" i="1"/>
  <c r="KT19" i="1"/>
  <c r="KU19" i="1"/>
  <c r="KH20" i="1"/>
  <c r="KI20" i="1"/>
  <c r="KJ20" i="1"/>
  <c r="KK20" i="1"/>
  <c r="KL20" i="1"/>
  <c r="KM20" i="1"/>
  <c r="KN20" i="1"/>
  <c r="KO20" i="1"/>
  <c r="KP20" i="1"/>
  <c r="KQ20" i="1"/>
  <c r="KR20" i="1"/>
  <c r="KS20" i="1"/>
  <c r="KT20" i="1"/>
  <c r="KU20" i="1"/>
  <c r="KH21" i="1"/>
  <c r="KI21" i="1"/>
  <c r="KJ21" i="1"/>
  <c r="KK21" i="1"/>
  <c r="KL21" i="1"/>
  <c r="KM21" i="1"/>
  <c r="KN21" i="1"/>
  <c r="KO21" i="1"/>
  <c r="KP21" i="1"/>
  <c r="KQ21" i="1"/>
  <c r="KR21" i="1"/>
  <c r="KS21" i="1"/>
  <c r="KT21" i="1"/>
  <c r="KU21" i="1"/>
  <c r="KH22" i="1"/>
  <c r="KI22" i="1"/>
  <c r="KJ22" i="1"/>
  <c r="KK22" i="1"/>
  <c r="KL22" i="1"/>
  <c r="KM22" i="1"/>
  <c r="KN22" i="1"/>
  <c r="KO22" i="1"/>
  <c r="KP22" i="1"/>
  <c r="KQ22" i="1"/>
  <c r="KR22" i="1"/>
  <c r="KS22" i="1"/>
  <c r="KT22" i="1"/>
  <c r="KU22" i="1"/>
  <c r="KH23" i="1"/>
  <c r="KI23" i="1"/>
  <c r="KJ23" i="1"/>
  <c r="KK23" i="1"/>
  <c r="KL23" i="1"/>
  <c r="KM23" i="1"/>
  <c r="KN23" i="1"/>
  <c r="KO23" i="1"/>
  <c r="KP23" i="1"/>
  <c r="KQ23" i="1"/>
  <c r="KR23" i="1"/>
  <c r="KS23" i="1"/>
  <c r="KT23" i="1"/>
  <c r="KU23" i="1"/>
  <c r="KH24" i="1"/>
  <c r="KI24" i="1"/>
  <c r="KJ24" i="1"/>
  <c r="KK24" i="1"/>
  <c r="KL24" i="1"/>
  <c r="KM24" i="1"/>
  <c r="KN24" i="1"/>
  <c r="KO24" i="1"/>
  <c r="KP24" i="1"/>
  <c r="KQ24" i="1"/>
  <c r="KR24" i="1"/>
  <c r="KS24" i="1"/>
  <c r="KT24" i="1"/>
  <c r="KU24" i="1"/>
  <c r="KH25" i="1"/>
  <c r="KI25" i="1"/>
  <c r="KJ25" i="1"/>
  <c r="KK25" i="1"/>
  <c r="KL25" i="1"/>
  <c r="KM25" i="1"/>
  <c r="KN25" i="1"/>
  <c r="KO25" i="1"/>
  <c r="KP25" i="1"/>
  <c r="KQ25" i="1"/>
  <c r="KR25" i="1"/>
  <c r="KS25" i="1"/>
  <c r="KT25" i="1"/>
  <c r="KU25" i="1"/>
  <c r="KH26" i="1"/>
  <c r="KI26" i="1"/>
  <c r="KJ26" i="1"/>
  <c r="KK26" i="1"/>
  <c r="KL26" i="1"/>
  <c r="KM26" i="1"/>
  <c r="KN26" i="1"/>
  <c r="KO26" i="1"/>
  <c r="KP26" i="1"/>
  <c r="KQ26" i="1"/>
  <c r="KR26" i="1"/>
  <c r="KS26" i="1"/>
  <c r="KT26" i="1"/>
  <c r="KU26" i="1"/>
  <c r="KH27" i="1"/>
  <c r="KI27" i="1"/>
  <c r="KJ27" i="1"/>
  <c r="KK27" i="1"/>
  <c r="KL27" i="1"/>
  <c r="KM27" i="1"/>
  <c r="KN27" i="1"/>
  <c r="KO27" i="1"/>
  <c r="KP27" i="1"/>
  <c r="KQ27" i="1"/>
  <c r="KR27" i="1"/>
  <c r="KS27" i="1"/>
  <c r="KT27" i="1"/>
  <c r="KU27" i="1"/>
  <c r="KH28" i="1"/>
  <c r="KI28" i="1"/>
  <c r="KJ28" i="1"/>
  <c r="KK28" i="1"/>
  <c r="KL28" i="1"/>
  <c r="KM28" i="1"/>
  <c r="KN28" i="1"/>
  <c r="KO28" i="1"/>
  <c r="KP28" i="1"/>
  <c r="KQ28" i="1"/>
  <c r="KR28" i="1"/>
  <c r="KS28" i="1"/>
  <c r="KT28" i="1"/>
  <c r="KU28" i="1"/>
  <c r="KH29" i="1"/>
  <c r="KI29" i="1"/>
  <c r="KJ29" i="1"/>
  <c r="KK29" i="1"/>
  <c r="KL29" i="1"/>
  <c r="KM29" i="1"/>
  <c r="KN29" i="1"/>
  <c r="KO29" i="1"/>
  <c r="KP29" i="1"/>
  <c r="KQ29" i="1"/>
  <c r="KR29" i="1"/>
  <c r="KS29" i="1"/>
  <c r="KT29" i="1"/>
  <c r="KU29" i="1"/>
  <c r="KG6" i="1"/>
  <c r="KG7" i="1"/>
  <c r="KG8" i="1"/>
  <c r="KG9" i="1"/>
  <c r="KG10" i="1"/>
  <c r="KG11" i="1"/>
  <c r="KG12" i="1"/>
  <c r="KG13" i="1"/>
  <c r="KG14" i="1"/>
  <c r="KG15" i="1"/>
  <c r="KG16" i="1"/>
  <c r="KG18" i="1"/>
  <c r="KG19" i="1"/>
  <c r="KG20" i="1"/>
  <c r="KG21" i="1"/>
  <c r="KG22" i="1"/>
  <c r="KG23" i="1"/>
  <c r="KG24" i="1"/>
  <c r="KG25" i="1"/>
  <c r="KG26" i="1"/>
  <c r="KG27" i="1"/>
  <c r="KG28" i="1"/>
  <c r="KG29" i="1"/>
  <c r="KG5" i="1"/>
  <c r="JH5" i="1"/>
  <c r="JI5" i="1"/>
  <c r="JJ5" i="1"/>
  <c r="JK5" i="1"/>
  <c r="JL5" i="1"/>
  <c r="JM5" i="1"/>
  <c r="JN5" i="1"/>
  <c r="JO5" i="1"/>
  <c r="JP5" i="1"/>
  <c r="JQ5" i="1"/>
  <c r="JR5" i="1"/>
  <c r="JS5" i="1"/>
  <c r="JT5" i="1"/>
  <c r="JU5" i="1"/>
  <c r="JH6" i="1"/>
  <c r="JI6" i="1"/>
  <c r="JJ6" i="1"/>
  <c r="JK6" i="1"/>
  <c r="JL6" i="1"/>
  <c r="JM6" i="1"/>
  <c r="JN6" i="1"/>
  <c r="JO6" i="1"/>
  <c r="JP6" i="1"/>
  <c r="JQ6" i="1"/>
  <c r="JR6" i="1"/>
  <c r="JS6" i="1"/>
  <c r="JT6" i="1"/>
  <c r="JU6" i="1"/>
  <c r="JH7" i="1"/>
  <c r="JI7" i="1"/>
  <c r="JJ7" i="1"/>
  <c r="JK7" i="1"/>
  <c r="JL7" i="1"/>
  <c r="JM7" i="1"/>
  <c r="JN7" i="1"/>
  <c r="JO7" i="1"/>
  <c r="JP7" i="1"/>
  <c r="JQ7" i="1"/>
  <c r="JR7" i="1"/>
  <c r="JS7" i="1"/>
  <c r="JT7" i="1"/>
  <c r="JU7" i="1"/>
  <c r="JH8" i="1"/>
  <c r="JI8" i="1"/>
  <c r="JJ8" i="1"/>
  <c r="JK8" i="1"/>
  <c r="JL8" i="1"/>
  <c r="JM8" i="1"/>
  <c r="JN8" i="1"/>
  <c r="JO8" i="1"/>
  <c r="JP8" i="1"/>
  <c r="JQ8" i="1"/>
  <c r="JR8" i="1"/>
  <c r="JS8" i="1"/>
  <c r="JT8" i="1"/>
  <c r="JU8" i="1"/>
  <c r="JH9" i="1"/>
  <c r="JI9" i="1"/>
  <c r="JJ9" i="1"/>
  <c r="JK9" i="1"/>
  <c r="JL9" i="1"/>
  <c r="JM9" i="1"/>
  <c r="JN9" i="1"/>
  <c r="JO9" i="1"/>
  <c r="JP9" i="1"/>
  <c r="JQ9" i="1"/>
  <c r="JR9" i="1"/>
  <c r="JS9" i="1"/>
  <c r="JT9" i="1"/>
  <c r="JU9" i="1"/>
  <c r="JH10" i="1"/>
  <c r="JI10" i="1"/>
  <c r="JJ10" i="1"/>
  <c r="JK10" i="1"/>
  <c r="JL10" i="1"/>
  <c r="JM10" i="1"/>
  <c r="JN10" i="1"/>
  <c r="JO10" i="1"/>
  <c r="JP10" i="1"/>
  <c r="JQ10" i="1"/>
  <c r="JR10" i="1"/>
  <c r="JS10" i="1"/>
  <c r="JT10" i="1"/>
  <c r="JU10" i="1"/>
  <c r="JH11" i="1"/>
  <c r="JI11" i="1"/>
  <c r="JJ11" i="1"/>
  <c r="JK11" i="1"/>
  <c r="JL11" i="1"/>
  <c r="JM11" i="1"/>
  <c r="JN11" i="1"/>
  <c r="JO11" i="1"/>
  <c r="JP11" i="1"/>
  <c r="JQ11" i="1"/>
  <c r="JR11" i="1"/>
  <c r="JS11" i="1"/>
  <c r="JT11" i="1"/>
  <c r="JU11" i="1"/>
  <c r="JH12" i="1"/>
  <c r="JI12" i="1"/>
  <c r="JJ12" i="1"/>
  <c r="JK12" i="1"/>
  <c r="JL12" i="1"/>
  <c r="JM12" i="1"/>
  <c r="JN12" i="1"/>
  <c r="JO12" i="1"/>
  <c r="JP12" i="1"/>
  <c r="JQ12" i="1"/>
  <c r="JR12" i="1"/>
  <c r="JS12" i="1"/>
  <c r="JT12" i="1"/>
  <c r="JU12" i="1"/>
  <c r="JH13" i="1"/>
  <c r="JI13" i="1"/>
  <c r="JJ13" i="1"/>
  <c r="JK13" i="1"/>
  <c r="JL13" i="1"/>
  <c r="JM13" i="1"/>
  <c r="JN13" i="1"/>
  <c r="JO13" i="1"/>
  <c r="JP13" i="1"/>
  <c r="JQ13" i="1"/>
  <c r="JR13" i="1"/>
  <c r="JS13" i="1"/>
  <c r="JT13" i="1"/>
  <c r="JU13" i="1"/>
  <c r="JH14" i="1"/>
  <c r="JI14" i="1"/>
  <c r="JJ14" i="1"/>
  <c r="JK14" i="1"/>
  <c r="JL14" i="1"/>
  <c r="JM14" i="1"/>
  <c r="JN14" i="1"/>
  <c r="JO14" i="1"/>
  <c r="JP14" i="1"/>
  <c r="JQ14" i="1"/>
  <c r="JR14" i="1"/>
  <c r="JS14" i="1"/>
  <c r="JT14" i="1"/>
  <c r="JU14" i="1"/>
  <c r="JH15" i="1"/>
  <c r="JI15" i="1"/>
  <c r="JJ15" i="1"/>
  <c r="JK15" i="1"/>
  <c r="JL15" i="1"/>
  <c r="JM15" i="1"/>
  <c r="JN15" i="1"/>
  <c r="JO15" i="1"/>
  <c r="JP15" i="1"/>
  <c r="JQ15" i="1"/>
  <c r="JR15" i="1"/>
  <c r="JS15" i="1"/>
  <c r="JT15" i="1"/>
  <c r="JU15" i="1"/>
  <c r="JH16" i="1"/>
  <c r="JI16" i="1"/>
  <c r="JJ16" i="1"/>
  <c r="JK16" i="1"/>
  <c r="JL16" i="1"/>
  <c r="JM16" i="1"/>
  <c r="JN16" i="1"/>
  <c r="JO16" i="1"/>
  <c r="JP16" i="1"/>
  <c r="JQ16" i="1"/>
  <c r="JR16" i="1"/>
  <c r="JS16" i="1"/>
  <c r="JT16" i="1"/>
  <c r="JU16" i="1"/>
  <c r="JH18" i="1"/>
  <c r="JI18" i="1"/>
  <c r="JJ18" i="1"/>
  <c r="JK18" i="1"/>
  <c r="JL18" i="1"/>
  <c r="JM18" i="1"/>
  <c r="JN18" i="1"/>
  <c r="JO18" i="1"/>
  <c r="JP18" i="1"/>
  <c r="JQ18" i="1"/>
  <c r="JR18" i="1"/>
  <c r="JS18" i="1"/>
  <c r="JT18" i="1"/>
  <c r="JU18" i="1"/>
  <c r="JH19" i="1"/>
  <c r="JI19" i="1"/>
  <c r="JJ19" i="1"/>
  <c r="JK19" i="1"/>
  <c r="JL19" i="1"/>
  <c r="JM19" i="1"/>
  <c r="JN19" i="1"/>
  <c r="JO19" i="1"/>
  <c r="JP19" i="1"/>
  <c r="JQ19" i="1"/>
  <c r="JR19" i="1"/>
  <c r="JS19" i="1"/>
  <c r="JT19" i="1"/>
  <c r="JU19" i="1"/>
  <c r="JH20" i="1"/>
  <c r="JI20" i="1"/>
  <c r="JJ20" i="1"/>
  <c r="JK20" i="1"/>
  <c r="JL20" i="1"/>
  <c r="JM20" i="1"/>
  <c r="JN20" i="1"/>
  <c r="JO20" i="1"/>
  <c r="JP20" i="1"/>
  <c r="JQ20" i="1"/>
  <c r="JR20" i="1"/>
  <c r="JS20" i="1"/>
  <c r="JT20" i="1"/>
  <c r="JU20" i="1"/>
  <c r="JH21" i="1"/>
  <c r="JI21" i="1"/>
  <c r="JJ21" i="1"/>
  <c r="JK21" i="1"/>
  <c r="JL21" i="1"/>
  <c r="JM21" i="1"/>
  <c r="JN21" i="1"/>
  <c r="JO21" i="1"/>
  <c r="JP21" i="1"/>
  <c r="JQ21" i="1"/>
  <c r="JR21" i="1"/>
  <c r="JS21" i="1"/>
  <c r="JT21" i="1"/>
  <c r="JU21" i="1"/>
  <c r="JH22" i="1"/>
  <c r="JI22" i="1"/>
  <c r="JJ22" i="1"/>
  <c r="JK22" i="1"/>
  <c r="JL22" i="1"/>
  <c r="JM22" i="1"/>
  <c r="JN22" i="1"/>
  <c r="JO22" i="1"/>
  <c r="JP22" i="1"/>
  <c r="JQ22" i="1"/>
  <c r="JR22" i="1"/>
  <c r="JS22" i="1"/>
  <c r="JT22" i="1"/>
  <c r="JU22" i="1"/>
  <c r="JH23" i="1"/>
  <c r="JI23" i="1"/>
  <c r="JJ23" i="1"/>
  <c r="JK23" i="1"/>
  <c r="JL23" i="1"/>
  <c r="JM23" i="1"/>
  <c r="JN23" i="1"/>
  <c r="JO23" i="1"/>
  <c r="JP23" i="1"/>
  <c r="JQ23" i="1"/>
  <c r="JR23" i="1"/>
  <c r="JS23" i="1"/>
  <c r="JT23" i="1"/>
  <c r="JU23" i="1"/>
  <c r="JH24" i="1"/>
  <c r="JI24" i="1"/>
  <c r="JJ24" i="1"/>
  <c r="JK24" i="1"/>
  <c r="JL24" i="1"/>
  <c r="JM24" i="1"/>
  <c r="JN24" i="1"/>
  <c r="JO24" i="1"/>
  <c r="JP24" i="1"/>
  <c r="JQ24" i="1"/>
  <c r="JR24" i="1"/>
  <c r="JS24" i="1"/>
  <c r="JT24" i="1"/>
  <c r="JU24" i="1"/>
  <c r="JH25" i="1"/>
  <c r="JI25" i="1"/>
  <c r="JJ25" i="1"/>
  <c r="JK25" i="1"/>
  <c r="JL25" i="1"/>
  <c r="JM25" i="1"/>
  <c r="JN25" i="1"/>
  <c r="JO25" i="1"/>
  <c r="JP25" i="1"/>
  <c r="JQ25" i="1"/>
  <c r="JR25" i="1"/>
  <c r="JS25" i="1"/>
  <c r="JT25" i="1"/>
  <c r="JU25" i="1"/>
  <c r="JH26" i="1"/>
  <c r="JI26" i="1"/>
  <c r="JJ26" i="1"/>
  <c r="JK26" i="1"/>
  <c r="JL26" i="1"/>
  <c r="JM26" i="1"/>
  <c r="JN26" i="1"/>
  <c r="JO26" i="1"/>
  <c r="JP26" i="1"/>
  <c r="JQ26" i="1"/>
  <c r="JR26" i="1"/>
  <c r="JS26" i="1"/>
  <c r="JT26" i="1"/>
  <c r="JU26" i="1"/>
  <c r="JH27" i="1"/>
  <c r="JI27" i="1"/>
  <c r="JJ27" i="1"/>
  <c r="JK27" i="1"/>
  <c r="JL27" i="1"/>
  <c r="JM27" i="1"/>
  <c r="JN27" i="1"/>
  <c r="JO27" i="1"/>
  <c r="JP27" i="1"/>
  <c r="JQ27" i="1"/>
  <c r="JR27" i="1"/>
  <c r="JS27" i="1"/>
  <c r="JT27" i="1"/>
  <c r="JU27" i="1"/>
  <c r="JH28" i="1"/>
  <c r="JI28" i="1"/>
  <c r="JJ28" i="1"/>
  <c r="JK28" i="1"/>
  <c r="JL28" i="1"/>
  <c r="JM28" i="1"/>
  <c r="JN28" i="1"/>
  <c r="JO28" i="1"/>
  <c r="JP28" i="1"/>
  <c r="JQ28" i="1"/>
  <c r="JR28" i="1"/>
  <c r="JS28" i="1"/>
  <c r="JT28" i="1"/>
  <c r="JU28" i="1"/>
  <c r="JH29" i="1"/>
  <c r="JI29" i="1"/>
  <c r="JJ29" i="1"/>
  <c r="JK29" i="1"/>
  <c r="JL29" i="1"/>
  <c r="JM29" i="1"/>
  <c r="JN29" i="1"/>
  <c r="JO29" i="1"/>
  <c r="JP29" i="1"/>
  <c r="JQ29" i="1"/>
  <c r="JR29" i="1"/>
  <c r="JS29" i="1"/>
  <c r="JT29" i="1"/>
  <c r="JU29" i="1"/>
  <c r="JG6" i="1"/>
  <c r="JG7" i="1"/>
  <c r="JG8" i="1"/>
  <c r="JG9" i="1"/>
  <c r="JG10" i="1"/>
  <c r="JG11" i="1"/>
  <c r="JG12" i="1"/>
  <c r="JG13" i="1"/>
  <c r="JG14" i="1"/>
  <c r="JG15" i="1"/>
  <c r="JG16" i="1"/>
  <c r="JG18" i="1"/>
  <c r="JG19" i="1"/>
  <c r="JG20" i="1"/>
  <c r="JG21" i="1"/>
  <c r="JG22" i="1"/>
  <c r="JG23" i="1"/>
  <c r="JG24" i="1"/>
  <c r="JG25" i="1"/>
  <c r="JG26" i="1"/>
  <c r="JG27" i="1"/>
  <c r="JG28" i="1"/>
  <c r="JG29" i="1"/>
  <c r="JG5" i="1"/>
  <c r="IH5" i="1"/>
  <c r="II5" i="1"/>
  <c r="IJ5" i="1"/>
  <c r="IK5" i="1"/>
  <c r="IL5" i="1"/>
  <c r="IM5" i="1"/>
  <c r="IN5" i="1"/>
  <c r="IO5" i="1"/>
  <c r="IP5" i="1"/>
  <c r="IQ5" i="1"/>
  <c r="IR5" i="1"/>
  <c r="IS5" i="1"/>
  <c r="IT5" i="1"/>
  <c r="IU5" i="1"/>
  <c r="IH6" i="1"/>
  <c r="II6" i="1"/>
  <c r="IJ6" i="1"/>
  <c r="IK6" i="1"/>
  <c r="IL6" i="1"/>
  <c r="IM6" i="1"/>
  <c r="IN6" i="1"/>
  <c r="IO6" i="1"/>
  <c r="IP6" i="1"/>
  <c r="IQ6" i="1"/>
  <c r="IR6" i="1"/>
  <c r="IS6" i="1"/>
  <c r="IT6" i="1"/>
  <c r="IU6" i="1"/>
  <c r="IH7" i="1"/>
  <c r="II7" i="1"/>
  <c r="IJ7" i="1"/>
  <c r="IK7" i="1"/>
  <c r="IL7" i="1"/>
  <c r="IM7" i="1"/>
  <c r="IN7" i="1"/>
  <c r="IO7" i="1"/>
  <c r="IP7" i="1"/>
  <c r="IQ7" i="1"/>
  <c r="IR7" i="1"/>
  <c r="IS7" i="1"/>
  <c r="IT7" i="1"/>
  <c r="IU7" i="1"/>
  <c r="IH8" i="1"/>
  <c r="II8" i="1"/>
  <c r="IJ8" i="1"/>
  <c r="IK8" i="1"/>
  <c r="IL8" i="1"/>
  <c r="IM8" i="1"/>
  <c r="IN8" i="1"/>
  <c r="IO8" i="1"/>
  <c r="IP8" i="1"/>
  <c r="IQ8" i="1"/>
  <c r="IR8" i="1"/>
  <c r="IS8" i="1"/>
  <c r="IT8" i="1"/>
  <c r="IU8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H10" i="1"/>
  <c r="II10" i="1"/>
  <c r="IJ10" i="1"/>
  <c r="IK10" i="1"/>
  <c r="IL10" i="1"/>
  <c r="IM10" i="1"/>
  <c r="IN10" i="1"/>
  <c r="IO10" i="1"/>
  <c r="IP10" i="1"/>
  <c r="IQ10" i="1"/>
  <c r="IR10" i="1"/>
  <c r="IS10" i="1"/>
  <c r="IT10" i="1"/>
  <c r="IU10" i="1"/>
  <c r="IH11" i="1"/>
  <c r="II11" i="1"/>
  <c r="IJ11" i="1"/>
  <c r="IK11" i="1"/>
  <c r="IL11" i="1"/>
  <c r="IM11" i="1"/>
  <c r="IN11" i="1"/>
  <c r="IO11" i="1"/>
  <c r="IP11" i="1"/>
  <c r="IQ11" i="1"/>
  <c r="IR11" i="1"/>
  <c r="IS11" i="1"/>
  <c r="IT11" i="1"/>
  <c r="IU11" i="1"/>
  <c r="IH12" i="1"/>
  <c r="II12" i="1"/>
  <c r="IJ12" i="1"/>
  <c r="IK12" i="1"/>
  <c r="IL12" i="1"/>
  <c r="IM12" i="1"/>
  <c r="IN12" i="1"/>
  <c r="IO12" i="1"/>
  <c r="IP12" i="1"/>
  <c r="IQ12" i="1"/>
  <c r="IR12" i="1"/>
  <c r="IS12" i="1"/>
  <c r="IT12" i="1"/>
  <c r="IU12" i="1"/>
  <c r="IH13" i="1"/>
  <c r="II13" i="1"/>
  <c r="IJ13" i="1"/>
  <c r="IK13" i="1"/>
  <c r="IL13" i="1"/>
  <c r="IM13" i="1"/>
  <c r="IN13" i="1"/>
  <c r="IO13" i="1"/>
  <c r="IP13" i="1"/>
  <c r="IQ13" i="1"/>
  <c r="IR13" i="1"/>
  <c r="IS13" i="1"/>
  <c r="IT13" i="1"/>
  <c r="IU13" i="1"/>
  <c r="IH14" i="1"/>
  <c r="II14" i="1"/>
  <c r="IJ14" i="1"/>
  <c r="IK14" i="1"/>
  <c r="IL14" i="1"/>
  <c r="IM14" i="1"/>
  <c r="IN14" i="1"/>
  <c r="IO14" i="1"/>
  <c r="IP14" i="1"/>
  <c r="IQ14" i="1"/>
  <c r="IR14" i="1"/>
  <c r="IS14" i="1"/>
  <c r="IT14" i="1"/>
  <c r="IU14" i="1"/>
  <c r="IH15" i="1"/>
  <c r="II15" i="1"/>
  <c r="IJ15" i="1"/>
  <c r="IK15" i="1"/>
  <c r="IL15" i="1"/>
  <c r="IM15" i="1"/>
  <c r="IN15" i="1"/>
  <c r="IO15" i="1"/>
  <c r="IP15" i="1"/>
  <c r="IQ15" i="1"/>
  <c r="IR15" i="1"/>
  <c r="IS15" i="1"/>
  <c r="IT15" i="1"/>
  <c r="IU15" i="1"/>
  <c r="IH16" i="1"/>
  <c r="II16" i="1"/>
  <c r="IJ16" i="1"/>
  <c r="IK16" i="1"/>
  <c r="IL16" i="1"/>
  <c r="IM16" i="1"/>
  <c r="IN16" i="1"/>
  <c r="IO16" i="1"/>
  <c r="IP16" i="1"/>
  <c r="IQ16" i="1"/>
  <c r="IR16" i="1"/>
  <c r="IS16" i="1"/>
  <c r="IT16" i="1"/>
  <c r="IU16" i="1"/>
  <c r="IH18" i="1"/>
  <c r="II18" i="1"/>
  <c r="IJ18" i="1"/>
  <c r="IK18" i="1"/>
  <c r="IL18" i="1"/>
  <c r="IM18" i="1"/>
  <c r="IN18" i="1"/>
  <c r="IO18" i="1"/>
  <c r="IP18" i="1"/>
  <c r="IQ18" i="1"/>
  <c r="IR18" i="1"/>
  <c r="IS18" i="1"/>
  <c r="IT18" i="1"/>
  <c r="IU18" i="1"/>
  <c r="IH19" i="1"/>
  <c r="II19" i="1"/>
  <c r="IJ19" i="1"/>
  <c r="IK19" i="1"/>
  <c r="IL19" i="1"/>
  <c r="IM19" i="1"/>
  <c r="IN19" i="1"/>
  <c r="IO19" i="1"/>
  <c r="IP19" i="1"/>
  <c r="IQ19" i="1"/>
  <c r="IR19" i="1"/>
  <c r="IS19" i="1"/>
  <c r="IT19" i="1"/>
  <c r="IU19" i="1"/>
  <c r="IH20" i="1"/>
  <c r="II20" i="1"/>
  <c r="IJ20" i="1"/>
  <c r="IK20" i="1"/>
  <c r="IL20" i="1"/>
  <c r="IM20" i="1"/>
  <c r="IN20" i="1"/>
  <c r="IO20" i="1"/>
  <c r="IP20" i="1"/>
  <c r="IQ20" i="1"/>
  <c r="IR20" i="1"/>
  <c r="IS20" i="1"/>
  <c r="IT20" i="1"/>
  <c r="IU20" i="1"/>
  <c r="IH21" i="1"/>
  <c r="II21" i="1"/>
  <c r="IJ21" i="1"/>
  <c r="IK21" i="1"/>
  <c r="IL21" i="1"/>
  <c r="IM21" i="1"/>
  <c r="IN21" i="1"/>
  <c r="IO21" i="1"/>
  <c r="IP21" i="1"/>
  <c r="IQ21" i="1"/>
  <c r="IR21" i="1"/>
  <c r="IS21" i="1"/>
  <c r="IT21" i="1"/>
  <c r="IU21" i="1"/>
  <c r="IH22" i="1"/>
  <c r="II22" i="1"/>
  <c r="IJ22" i="1"/>
  <c r="IK22" i="1"/>
  <c r="IL22" i="1"/>
  <c r="IM22" i="1"/>
  <c r="IN22" i="1"/>
  <c r="IO22" i="1"/>
  <c r="IP22" i="1"/>
  <c r="IQ22" i="1"/>
  <c r="IR22" i="1"/>
  <c r="IS22" i="1"/>
  <c r="IT22" i="1"/>
  <c r="IU22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U23" i="1"/>
  <c r="IH24" i="1"/>
  <c r="II24" i="1"/>
  <c r="IJ24" i="1"/>
  <c r="IK24" i="1"/>
  <c r="IL24" i="1"/>
  <c r="IM24" i="1"/>
  <c r="IN24" i="1"/>
  <c r="IO24" i="1"/>
  <c r="IP24" i="1"/>
  <c r="IQ24" i="1"/>
  <c r="IR24" i="1"/>
  <c r="IS24" i="1"/>
  <c r="IT24" i="1"/>
  <c r="IU24" i="1"/>
  <c r="IH25" i="1"/>
  <c r="II25" i="1"/>
  <c r="IJ25" i="1"/>
  <c r="IK25" i="1"/>
  <c r="IL25" i="1"/>
  <c r="IM25" i="1"/>
  <c r="IN25" i="1"/>
  <c r="IO25" i="1"/>
  <c r="IP25" i="1"/>
  <c r="IQ25" i="1"/>
  <c r="IR25" i="1"/>
  <c r="IS25" i="1"/>
  <c r="IT25" i="1"/>
  <c r="IU25" i="1"/>
  <c r="IH26" i="1"/>
  <c r="II26" i="1"/>
  <c r="IJ26" i="1"/>
  <c r="IK26" i="1"/>
  <c r="IL26" i="1"/>
  <c r="IM26" i="1"/>
  <c r="IN26" i="1"/>
  <c r="IO26" i="1"/>
  <c r="IP26" i="1"/>
  <c r="IQ26" i="1"/>
  <c r="IR26" i="1"/>
  <c r="IS26" i="1"/>
  <c r="IT26" i="1"/>
  <c r="IU26" i="1"/>
  <c r="IH27" i="1"/>
  <c r="II27" i="1"/>
  <c r="IJ27" i="1"/>
  <c r="IK27" i="1"/>
  <c r="IL27" i="1"/>
  <c r="IM27" i="1"/>
  <c r="IN27" i="1"/>
  <c r="IO27" i="1"/>
  <c r="IP27" i="1"/>
  <c r="IQ27" i="1"/>
  <c r="IR27" i="1"/>
  <c r="IS27" i="1"/>
  <c r="IT27" i="1"/>
  <c r="IU27" i="1"/>
  <c r="IH28" i="1"/>
  <c r="II28" i="1"/>
  <c r="IJ28" i="1"/>
  <c r="IK28" i="1"/>
  <c r="IL28" i="1"/>
  <c r="IM28" i="1"/>
  <c r="IN28" i="1"/>
  <c r="IO28" i="1"/>
  <c r="IP28" i="1"/>
  <c r="IQ28" i="1"/>
  <c r="IR28" i="1"/>
  <c r="IS28" i="1"/>
  <c r="IT28" i="1"/>
  <c r="IU28" i="1"/>
  <c r="IH29" i="1"/>
  <c r="II29" i="1"/>
  <c r="IJ29" i="1"/>
  <c r="IK29" i="1"/>
  <c r="IL29" i="1"/>
  <c r="IM29" i="1"/>
  <c r="IN29" i="1"/>
  <c r="IO29" i="1"/>
  <c r="IP29" i="1"/>
  <c r="IQ29" i="1"/>
  <c r="IR29" i="1"/>
  <c r="IS29" i="1"/>
  <c r="IT29" i="1"/>
  <c r="IU29" i="1"/>
  <c r="IG6" i="1"/>
  <c r="IG7" i="1"/>
  <c r="IG8" i="1"/>
  <c r="IG9" i="1"/>
  <c r="IG10" i="1"/>
  <c r="IG11" i="1"/>
  <c r="IG12" i="1"/>
  <c r="IG13" i="1"/>
  <c r="IG14" i="1"/>
  <c r="IG15" i="1"/>
  <c r="IG16" i="1"/>
  <c r="IG18" i="1"/>
  <c r="IG19" i="1"/>
  <c r="IG20" i="1"/>
  <c r="IG21" i="1"/>
  <c r="IG22" i="1"/>
  <c r="IG23" i="1"/>
  <c r="IG24" i="1"/>
  <c r="IG25" i="1"/>
  <c r="IG26" i="1"/>
  <c r="IG27" i="1"/>
  <c r="IG28" i="1"/>
  <c r="IG29" i="1"/>
  <c r="IG5" i="1"/>
  <c r="HH5" i="1"/>
  <c r="HI5" i="1"/>
  <c r="HJ5" i="1"/>
  <c r="HK5" i="1"/>
  <c r="HL5" i="1"/>
  <c r="HM5" i="1"/>
  <c r="HN5" i="1"/>
  <c r="HO5" i="1"/>
  <c r="HP5" i="1"/>
  <c r="HQ5" i="1"/>
  <c r="HR5" i="1"/>
  <c r="HS5" i="1"/>
  <c r="HT5" i="1"/>
  <c r="HU5" i="1"/>
  <c r="HH6" i="1"/>
  <c r="HI6" i="1"/>
  <c r="HJ6" i="1"/>
  <c r="HK6" i="1"/>
  <c r="HL6" i="1"/>
  <c r="HM6" i="1"/>
  <c r="HN6" i="1"/>
  <c r="HO6" i="1"/>
  <c r="HP6" i="1"/>
  <c r="HQ6" i="1"/>
  <c r="HR6" i="1"/>
  <c r="HS6" i="1"/>
  <c r="HT6" i="1"/>
  <c r="HU6" i="1"/>
  <c r="HH7" i="1"/>
  <c r="HI7" i="1"/>
  <c r="HJ7" i="1"/>
  <c r="HK7" i="1"/>
  <c r="HL7" i="1"/>
  <c r="HM7" i="1"/>
  <c r="HN7" i="1"/>
  <c r="HO7" i="1"/>
  <c r="HP7" i="1"/>
  <c r="HQ7" i="1"/>
  <c r="HR7" i="1"/>
  <c r="HS7" i="1"/>
  <c r="HT7" i="1"/>
  <c r="HU7" i="1"/>
  <c r="HH8" i="1"/>
  <c r="HI8" i="1"/>
  <c r="HJ8" i="1"/>
  <c r="HK8" i="1"/>
  <c r="HL8" i="1"/>
  <c r="HM8" i="1"/>
  <c r="HN8" i="1"/>
  <c r="HO8" i="1"/>
  <c r="HP8" i="1"/>
  <c r="HQ8" i="1"/>
  <c r="HR8" i="1"/>
  <c r="HS8" i="1"/>
  <c r="HT8" i="1"/>
  <c r="HU8" i="1"/>
  <c r="HH9" i="1"/>
  <c r="HI9" i="1"/>
  <c r="HJ9" i="1"/>
  <c r="HK9" i="1"/>
  <c r="HL9" i="1"/>
  <c r="HM9" i="1"/>
  <c r="HN9" i="1"/>
  <c r="HO9" i="1"/>
  <c r="HP9" i="1"/>
  <c r="HQ9" i="1"/>
  <c r="HR9" i="1"/>
  <c r="HS9" i="1"/>
  <c r="HT9" i="1"/>
  <c r="HU9" i="1"/>
  <c r="HH10" i="1"/>
  <c r="HI10" i="1"/>
  <c r="HJ10" i="1"/>
  <c r="HK10" i="1"/>
  <c r="HL10" i="1"/>
  <c r="HM10" i="1"/>
  <c r="HN10" i="1"/>
  <c r="HO10" i="1"/>
  <c r="HP10" i="1"/>
  <c r="HQ10" i="1"/>
  <c r="HR10" i="1"/>
  <c r="HS10" i="1"/>
  <c r="HT10" i="1"/>
  <c r="HU10" i="1"/>
  <c r="HH11" i="1"/>
  <c r="HI11" i="1"/>
  <c r="HJ11" i="1"/>
  <c r="HK11" i="1"/>
  <c r="HL11" i="1"/>
  <c r="HM11" i="1"/>
  <c r="HN11" i="1"/>
  <c r="HO11" i="1"/>
  <c r="HP11" i="1"/>
  <c r="HQ11" i="1"/>
  <c r="HR11" i="1"/>
  <c r="HS11" i="1"/>
  <c r="HT11" i="1"/>
  <c r="HU11" i="1"/>
  <c r="HH12" i="1"/>
  <c r="HI12" i="1"/>
  <c r="HJ12" i="1"/>
  <c r="HK12" i="1"/>
  <c r="HL12" i="1"/>
  <c r="HM12" i="1"/>
  <c r="HN12" i="1"/>
  <c r="HO12" i="1"/>
  <c r="HP12" i="1"/>
  <c r="HQ12" i="1"/>
  <c r="HR12" i="1"/>
  <c r="HS12" i="1"/>
  <c r="HT12" i="1"/>
  <c r="HU12" i="1"/>
  <c r="HH13" i="1"/>
  <c r="HI13" i="1"/>
  <c r="HJ13" i="1"/>
  <c r="HK13" i="1"/>
  <c r="HL13" i="1"/>
  <c r="HM13" i="1"/>
  <c r="HN13" i="1"/>
  <c r="HO13" i="1"/>
  <c r="HP13" i="1"/>
  <c r="HQ13" i="1"/>
  <c r="HR13" i="1"/>
  <c r="HS13" i="1"/>
  <c r="HT13" i="1"/>
  <c r="HU13" i="1"/>
  <c r="HH14" i="1"/>
  <c r="HI14" i="1"/>
  <c r="HJ14" i="1"/>
  <c r="HK14" i="1"/>
  <c r="HL14" i="1"/>
  <c r="HM14" i="1"/>
  <c r="HN14" i="1"/>
  <c r="HO14" i="1"/>
  <c r="HP14" i="1"/>
  <c r="HQ14" i="1"/>
  <c r="HR14" i="1"/>
  <c r="HS14" i="1"/>
  <c r="HT14" i="1"/>
  <c r="HU14" i="1"/>
  <c r="HH15" i="1"/>
  <c r="HI15" i="1"/>
  <c r="HJ15" i="1"/>
  <c r="HK15" i="1"/>
  <c r="HL15" i="1"/>
  <c r="HM15" i="1"/>
  <c r="HN15" i="1"/>
  <c r="HO15" i="1"/>
  <c r="HP15" i="1"/>
  <c r="HQ15" i="1"/>
  <c r="HR15" i="1"/>
  <c r="HS15" i="1"/>
  <c r="HT15" i="1"/>
  <c r="HU15" i="1"/>
  <c r="HH16" i="1"/>
  <c r="HI16" i="1"/>
  <c r="HJ16" i="1"/>
  <c r="HK16" i="1"/>
  <c r="HL16" i="1"/>
  <c r="HM16" i="1"/>
  <c r="HN16" i="1"/>
  <c r="HO16" i="1"/>
  <c r="HP16" i="1"/>
  <c r="HQ16" i="1"/>
  <c r="HR16" i="1"/>
  <c r="HS16" i="1"/>
  <c r="HT16" i="1"/>
  <c r="HU16" i="1"/>
  <c r="HH18" i="1"/>
  <c r="HI18" i="1"/>
  <c r="HJ18" i="1"/>
  <c r="HK18" i="1"/>
  <c r="HL18" i="1"/>
  <c r="HM18" i="1"/>
  <c r="HN18" i="1"/>
  <c r="HO18" i="1"/>
  <c r="HP18" i="1"/>
  <c r="HQ18" i="1"/>
  <c r="HR18" i="1"/>
  <c r="HS18" i="1"/>
  <c r="HT18" i="1"/>
  <c r="HU18" i="1"/>
  <c r="HH19" i="1"/>
  <c r="HI19" i="1"/>
  <c r="HJ19" i="1"/>
  <c r="HK19" i="1"/>
  <c r="HL19" i="1"/>
  <c r="HM19" i="1"/>
  <c r="HN19" i="1"/>
  <c r="HO19" i="1"/>
  <c r="HP19" i="1"/>
  <c r="HQ19" i="1"/>
  <c r="HR19" i="1"/>
  <c r="HS19" i="1"/>
  <c r="HT19" i="1"/>
  <c r="HU19" i="1"/>
  <c r="HH20" i="1"/>
  <c r="HI20" i="1"/>
  <c r="HJ20" i="1"/>
  <c r="HK20" i="1"/>
  <c r="HL20" i="1"/>
  <c r="HM20" i="1"/>
  <c r="HN20" i="1"/>
  <c r="HO20" i="1"/>
  <c r="HP20" i="1"/>
  <c r="HQ20" i="1"/>
  <c r="HR20" i="1"/>
  <c r="HS20" i="1"/>
  <c r="HT20" i="1"/>
  <c r="HU20" i="1"/>
  <c r="HH21" i="1"/>
  <c r="HI21" i="1"/>
  <c r="HJ21" i="1"/>
  <c r="HK21" i="1"/>
  <c r="HL21" i="1"/>
  <c r="HM21" i="1"/>
  <c r="HN21" i="1"/>
  <c r="HO21" i="1"/>
  <c r="HP21" i="1"/>
  <c r="HQ21" i="1"/>
  <c r="HR21" i="1"/>
  <c r="HS21" i="1"/>
  <c r="HT21" i="1"/>
  <c r="HU21" i="1"/>
  <c r="HH22" i="1"/>
  <c r="HI22" i="1"/>
  <c r="HJ22" i="1"/>
  <c r="HK22" i="1"/>
  <c r="HL22" i="1"/>
  <c r="HM22" i="1"/>
  <c r="HN22" i="1"/>
  <c r="HO22" i="1"/>
  <c r="HP22" i="1"/>
  <c r="HQ22" i="1"/>
  <c r="HR22" i="1"/>
  <c r="HS22" i="1"/>
  <c r="HT22" i="1"/>
  <c r="HU22" i="1"/>
  <c r="HH23" i="1"/>
  <c r="HI23" i="1"/>
  <c r="HJ23" i="1"/>
  <c r="HK23" i="1"/>
  <c r="HL23" i="1"/>
  <c r="HM23" i="1"/>
  <c r="HN23" i="1"/>
  <c r="HO23" i="1"/>
  <c r="HP23" i="1"/>
  <c r="HQ23" i="1"/>
  <c r="HR23" i="1"/>
  <c r="HS23" i="1"/>
  <c r="HT23" i="1"/>
  <c r="HU23" i="1"/>
  <c r="HH24" i="1"/>
  <c r="HI24" i="1"/>
  <c r="HJ24" i="1"/>
  <c r="HK24" i="1"/>
  <c r="HL24" i="1"/>
  <c r="HM24" i="1"/>
  <c r="HN24" i="1"/>
  <c r="HO24" i="1"/>
  <c r="HP24" i="1"/>
  <c r="HQ24" i="1"/>
  <c r="HR24" i="1"/>
  <c r="HS24" i="1"/>
  <c r="HT24" i="1"/>
  <c r="HU24" i="1"/>
  <c r="HH25" i="1"/>
  <c r="HI25" i="1"/>
  <c r="HJ25" i="1"/>
  <c r="HK25" i="1"/>
  <c r="HL25" i="1"/>
  <c r="HM25" i="1"/>
  <c r="HN25" i="1"/>
  <c r="HO25" i="1"/>
  <c r="HP25" i="1"/>
  <c r="HQ25" i="1"/>
  <c r="HR25" i="1"/>
  <c r="HS25" i="1"/>
  <c r="HT25" i="1"/>
  <c r="HU25" i="1"/>
  <c r="HH26" i="1"/>
  <c r="HI26" i="1"/>
  <c r="HJ26" i="1"/>
  <c r="HK26" i="1"/>
  <c r="HL26" i="1"/>
  <c r="HM26" i="1"/>
  <c r="HN26" i="1"/>
  <c r="HO26" i="1"/>
  <c r="HP26" i="1"/>
  <c r="HQ26" i="1"/>
  <c r="HR26" i="1"/>
  <c r="HS26" i="1"/>
  <c r="HT26" i="1"/>
  <c r="HU26" i="1"/>
  <c r="HH27" i="1"/>
  <c r="HI27" i="1"/>
  <c r="HJ27" i="1"/>
  <c r="HK27" i="1"/>
  <c r="HL27" i="1"/>
  <c r="HM27" i="1"/>
  <c r="HN27" i="1"/>
  <c r="HO27" i="1"/>
  <c r="HP27" i="1"/>
  <c r="HQ27" i="1"/>
  <c r="HR27" i="1"/>
  <c r="HS27" i="1"/>
  <c r="HT27" i="1"/>
  <c r="HU27" i="1"/>
  <c r="HH28" i="1"/>
  <c r="HI28" i="1"/>
  <c r="HJ28" i="1"/>
  <c r="HK28" i="1"/>
  <c r="HL28" i="1"/>
  <c r="HM28" i="1"/>
  <c r="HN28" i="1"/>
  <c r="HO28" i="1"/>
  <c r="HP28" i="1"/>
  <c r="HQ28" i="1"/>
  <c r="HR28" i="1"/>
  <c r="HS28" i="1"/>
  <c r="HT28" i="1"/>
  <c r="HU28" i="1"/>
  <c r="HH29" i="1"/>
  <c r="HI29" i="1"/>
  <c r="HJ29" i="1"/>
  <c r="HK29" i="1"/>
  <c r="HL29" i="1"/>
  <c r="HM29" i="1"/>
  <c r="HN29" i="1"/>
  <c r="HO29" i="1"/>
  <c r="HP29" i="1"/>
  <c r="HQ29" i="1"/>
  <c r="HR29" i="1"/>
  <c r="HS29" i="1"/>
  <c r="HT29" i="1"/>
  <c r="HU29" i="1"/>
  <c r="HG6" i="1"/>
  <c r="HG7" i="1"/>
  <c r="HG8" i="1"/>
  <c r="HG9" i="1"/>
  <c r="HG10" i="1"/>
  <c r="HG11" i="1"/>
  <c r="HG12" i="1"/>
  <c r="HG13" i="1"/>
  <c r="HG14" i="1"/>
  <c r="HG15" i="1"/>
  <c r="HG16" i="1"/>
  <c r="HG18" i="1"/>
  <c r="HG19" i="1"/>
  <c r="HG20" i="1"/>
  <c r="HG21" i="1"/>
  <c r="HG22" i="1"/>
  <c r="HG23" i="1"/>
  <c r="HG24" i="1"/>
  <c r="HG25" i="1"/>
  <c r="HG26" i="1"/>
  <c r="HG27" i="1"/>
  <c r="HG28" i="1"/>
  <c r="HG29" i="1"/>
  <c r="HG5" i="1"/>
  <c r="GH5" i="1"/>
  <c r="GI5" i="1"/>
  <c r="GJ5" i="1"/>
  <c r="GK5" i="1"/>
  <c r="GL5" i="1"/>
  <c r="GM5" i="1"/>
  <c r="GN5" i="1"/>
  <c r="GO5" i="1"/>
  <c r="GP5" i="1"/>
  <c r="GQ5" i="1"/>
  <c r="GR5" i="1"/>
  <c r="GS5" i="1"/>
  <c r="GT5" i="1"/>
  <c r="GU5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H7" i="1"/>
  <c r="GI7" i="1"/>
  <c r="GJ7" i="1"/>
  <c r="GK7" i="1"/>
  <c r="GL7" i="1"/>
  <c r="GM7" i="1"/>
  <c r="GN7" i="1"/>
  <c r="GO7" i="1"/>
  <c r="GP7" i="1"/>
  <c r="GQ7" i="1"/>
  <c r="GR7" i="1"/>
  <c r="GS7" i="1"/>
  <c r="GT7" i="1"/>
  <c r="GU7" i="1"/>
  <c r="GH8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H9" i="1"/>
  <c r="GI9" i="1"/>
  <c r="GJ9" i="1"/>
  <c r="GK9" i="1"/>
  <c r="GL9" i="1"/>
  <c r="GM9" i="1"/>
  <c r="GN9" i="1"/>
  <c r="GO9" i="1"/>
  <c r="GP9" i="1"/>
  <c r="GQ9" i="1"/>
  <c r="GR9" i="1"/>
  <c r="GS9" i="1"/>
  <c r="GT9" i="1"/>
  <c r="GU9" i="1"/>
  <c r="GH10" i="1"/>
  <c r="GI10" i="1"/>
  <c r="GJ10" i="1"/>
  <c r="GK10" i="1"/>
  <c r="GL10" i="1"/>
  <c r="GM10" i="1"/>
  <c r="GN10" i="1"/>
  <c r="GO10" i="1"/>
  <c r="GP10" i="1"/>
  <c r="GQ10" i="1"/>
  <c r="GR10" i="1"/>
  <c r="GS10" i="1"/>
  <c r="GT10" i="1"/>
  <c r="GU10" i="1"/>
  <c r="GH11" i="1"/>
  <c r="GI11" i="1"/>
  <c r="GJ11" i="1"/>
  <c r="GK11" i="1"/>
  <c r="GL11" i="1"/>
  <c r="GM11" i="1"/>
  <c r="GN11" i="1"/>
  <c r="GO11" i="1"/>
  <c r="GP11" i="1"/>
  <c r="GQ11" i="1"/>
  <c r="GR11" i="1"/>
  <c r="GS11" i="1"/>
  <c r="GT11" i="1"/>
  <c r="GU11" i="1"/>
  <c r="GH12" i="1"/>
  <c r="GI12" i="1"/>
  <c r="GJ12" i="1"/>
  <c r="GK12" i="1"/>
  <c r="GL12" i="1"/>
  <c r="GM12" i="1"/>
  <c r="GN12" i="1"/>
  <c r="GO12" i="1"/>
  <c r="GP12" i="1"/>
  <c r="GQ12" i="1"/>
  <c r="GR12" i="1"/>
  <c r="GS12" i="1"/>
  <c r="GT12" i="1"/>
  <c r="GU12" i="1"/>
  <c r="GH13" i="1"/>
  <c r="GI13" i="1"/>
  <c r="GJ13" i="1"/>
  <c r="GK13" i="1"/>
  <c r="GL13" i="1"/>
  <c r="GM13" i="1"/>
  <c r="GN13" i="1"/>
  <c r="GO13" i="1"/>
  <c r="GP13" i="1"/>
  <c r="GQ13" i="1"/>
  <c r="GR13" i="1"/>
  <c r="GS13" i="1"/>
  <c r="GT13" i="1"/>
  <c r="GU13" i="1"/>
  <c r="GH14" i="1"/>
  <c r="GI14" i="1"/>
  <c r="GJ14" i="1"/>
  <c r="GK14" i="1"/>
  <c r="GL14" i="1"/>
  <c r="GM14" i="1"/>
  <c r="GN14" i="1"/>
  <c r="GO14" i="1"/>
  <c r="GP14" i="1"/>
  <c r="GQ14" i="1"/>
  <c r="GR14" i="1"/>
  <c r="GS14" i="1"/>
  <c r="GT14" i="1"/>
  <c r="GU14" i="1"/>
  <c r="GH15" i="1"/>
  <c r="GI15" i="1"/>
  <c r="GJ15" i="1"/>
  <c r="GK15" i="1"/>
  <c r="GL15" i="1"/>
  <c r="GM15" i="1"/>
  <c r="GN15" i="1"/>
  <c r="GO15" i="1"/>
  <c r="GP15" i="1"/>
  <c r="GQ15" i="1"/>
  <c r="GR15" i="1"/>
  <c r="GS15" i="1"/>
  <c r="GT15" i="1"/>
  <c r="GU15" i="1"/>
  <c r="GH16" i="1"/>
  <c r="GI16" i="1"/>
  <c r="GJ16" i="1"/>
  <c r="GK16" i="1"/>
  <c r="GL16" i="1"/>
  <c r="GM16" i="1"/>
  <c r="GN16" i="1"/>
  <c r="GO16" i="1"/>
  <c r="GP16" i="1"/>
  <c r="GQ16" i="1"/>
  <c r="GR16" i="1"/>
  <c r="GS16" i="1"/>
  <c r="GT16" i="1"/>
  <c r="GU16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H19" i="1"/>
  <c r="GI19" i="1"/>
  <c r="GJ19" i="1"/>
  <c r="GK19" i="1"/>
  <c r="GL19" i="1"/>
  <c r="GM19" i="1"/>
  <c r="GN19" i="1"/>
  <c r="GO19" i="1"/>
  <c r="GP19" i="1"/>
  <c r="GQ19" i="1"/>
  <c r="GR19" i="1"/>
  <c r="GS19" i="1"/>
  <c r="GT19" i="1"/>
  <c r="GU19" i="1"/>
  <c r="GH20" i="1"/>
  <c r="GI20" i="1"/>
  <c r="GJ20" i="1"/>
  <c r="GK20" i="1"/>
  <c r="GL20" i="1"/>
  <c r="GM20" i="1"/>
  <c r="GN20" i="1"/>
  <c r="GO20" i="1"/>
  <c r="GP20" i="1"/>
  <c r="GQ20" i="1"/>
  <c r="GR20" i="1"/>
  <c r="GS20" i="1"/>
  <c r="GT20" i="1"/>
  <c r="GU20" i="1"/>
  <c r="GH21" i="1"/>
  <c r="GI21" i="1"/>
  <c r="GJ21" i="1"/>
  <c r="GK21" i="1"/>
  <c r="GL21" i="1"/>
  <c r="GM21" i="1"/>
  <c r="GN21" i="1"/>
  <c r="GO21" i="1"/>
  <c r="GP21" i="1"/>
  <c r="GQ21" i="1"/>
  <c r="GR21" i="1"/>
  <c r="GS21" i="1"/>
  <c r="GT21" i="1"/>
  <c r="GU21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H23" i="1"/>
  <c r="GI23" i="1"/>
  <c r="GJ23" i="1"/>
  <c r="GK23" i="1"/>
  <c r="GL23" i="1"/>
  <c r="GM23" i="1"/>
  <c r="GN23" i="1"/>
  <c r="GO23" i="1"/>
  <c r="GP23" i="1"/>
  <c r="GQ23" i="1"/>
  <c r="GR23" i="1"/>
  <c r="GS23" i="1"/>
  <c r="GT23" i="1"/>
  <c r="GU23" i="1"/>
  <c r="GH24" i="1"/>
  <c r="GI24" i="1"/>
  <c r="GJ24" i="1"/>
  <c r="GK24" i="1"/>
  <c r="GL24" i="1"/>
  <c r="GM24" i="1"/>
  <c r="GN24" i="1"/>
  <c r="GO24" i="1"/>
  <c r="GP24" i="1"/>
  <c r="GQ24" i="1"/>
  <c r="GR24" i="1"/>
  <c r="GS24" i="1"/>
  <c r="GT24" i="1"/>
  <c r="GU24" i="1"/>
  <c r="GH25" i="1"/>
  <c r="GI25" i="1"/>
  <c r="GJ25" i="1"/>
  <c r="GK25" i="1"/>
  <c r="GL25" i="1"/>
  <c r="GM25" i="1"/>
  <c r="GN25" i="1"/>
  <c r="GO25" i="1"/>
  <c r="GP25" i="1"/>
  <c r="GQ25" i="1"/>
  <c r="GR25" i="1"/>
  <c r="GS25" i="1"/>
  <c r="GT25" i="1"/>
  <c r="GU25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H27" i="1"/>
  <c r="GI27" i="1"/>
  <c r="GJ27" i="1"/>
  <c r="GK27" i="1"/>
  <c r="GL27" i="1"/>
  <c r="GM27" i="1"/>
  <c r="GN27" i="1"/>
  <c r="GO27" i="1"/>
  <c r="GP27" i="1"/>
  <c r="GQ27" i="1"/>
  <c r="GR27" i="1"/>
  <c r="GS27" i="1"/>
  <c r="GT27" i="1"/>
  <c r="GU27" i="1"/>
  <c r="GH28" i="1"/>
  <c r="GI28" i="1"/>
  <c r="GJ28" i="1"/>
  <c r="GK28" i="1"/>
  <c r="GL28" i="1"/>
  <c r="GM28" i="1"/>
  <c r="GN28" i="1"/>
  <c r="GO28" i="1"/>
  <c r="GP28" i="1"/>
  <c r="GQ28" i="1"/>
  <c r="GR28" i="1"/>
  <c r="GS28" i="1"/>
  <c r="GT28" i="1"/>
  <c r="GU28" i="1"/>
  <c r="GH29" i="1"/>
  <c r="GI29" i="1"/>
  <c r="GJ29" i="1"/>
  <c r="GK29" i="1"/>
  <c r="GL29" i="1"/>
  <c r="GM29" i="1"/>
  <c r="GN29" i="1"/>
  <c r="GO29" i="1"/>
  <c r="GP29" i="1"/>
  <c r="GQ29" i="1"/>
  <c r="GR29" i="1"/>
  <c r="GS29" i="1"/>
  <c r="GT29" i="1"/>
  <c r="GU29" i="1"/>
  <c r="GG6" i="1"/>
  <c r="GG7" i="1"/>
  <c r="GG8" i="1"/>
  <c r="GG9" i="1"/>
  <c r="GG10" i="1"/>
  <c r="GG11" i="1"/>
  <c r="GG12" i="1"/>
  <c r="GG13" i="1"/>
  <c r="GG14" i="1"/>
  <c r="GG15" i="1"/>
  <c r="GG16" i="1"/>
  <c r="GG18" i="1"/>
  <c r="GG19" i="1"/>
  <c r="GG20" i="1"/>
  <c r="GG21" i="1"/>
  <c r="GG22" i="1"/>
  <c r="GG23" i="1"/>
  <c r="GG24" i="1"/>
  <c r="GG25" i="1"/>
  <c r="GG26" i="1"/>
  <c r="GG27" i="1"/>
  <c r="GG28" i="1"/>
  <c r="GG29" i="1"/>
  <c r="GG5" i="1"/>
  <c r="FH5" i="1"/>
  <c r="FI5" i="1"/>
  <c r="FJ5" i="1"/>
  <c r="FK5" i="1"/>
  <c r="FL5" i="1"/>
  <c r="FM5" i="1"/>
  <c r="FN5" i="1"/>
  <c r="FO5" i="1"/>
  <c r="FP5" i="1"/>
  <c r="FQ5" i="1"/>
  <c r="FR5" i="1"/>
  <c r="FS5" i="1"/>
  <c r="FT5" i="1"/>
  <c r="FU5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H7" i="1"/>
  <c r="FI7" i="1"/>
  <c r="FJ7" i="1"/>
  <c r="FK7" i="1"/>
  <c r="FL7" i="1"/>
  <c r="FM7" i="1"/>
  <c r="FN7" i="1"/>
  <c r="FO7" i="1"/>
  <c r="FP7" i="1"/>
  <c r="FQ7" i="1"/>
  <c r="FR7" i="1"/>
  <c r="FS7" i="1"/>
  <c r="FT7" i="1"/>
  <c r="FU7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H9" i="1"/>
  <c r="FI9" i="1"/>
  <c r="FJ9" i="1"/>
  <c r="FK9" i="1"/>
  <c r="FL9" i="1"/>
  <c r="FM9" i="1"/>
  <c r="FN9" i="1"/>
  <c r="FO9" i="1"/>
  <c r="FP9" i="1"/>
  <c r="FQ9" i="1"/>
  <c r="FR9" i="1"/>
  <c r="FS9" i="1"/>
  <c r="FT9" i="1"/>
  <c r="FU9" i="1"/>
  <c r="FH10" i="1"/>
  <c r="FI10" i="1"/>
  <c r="FJ10" i="1"/>
  <c r="FK10" i="1"/>
  <c r="FL10" i="1"/>
  <c r="FM10" i="1"/>
  <c r="FN10" i="1"/>
  <c r="FO10" i="1"/>
  <c r="FP10" i="1"/>
  <c r="FQ10" i="1"/>
  <c r="FR10" i="1"/>
  <c r="FS10" i="1"/>
  <c r="FT10" i="1"/>
  <c r="FU10" i="1"/>
  <c r="FH11" i="1"/>
  <c r="FI11" i="1"/>
  <c r="FJ11" i="1"/>
  <c r="FK11" i="1"/>
  <c r="FL11" i="1"/>
  <c r="FM11" i="1"/>
  <c r="FN11" i="1"/>
  <c r="FO11" i="1"/>
  <c r="FP11" i="1"/>
  <c r="FQ11" i="1"/>
  <c r="FR11" i="1"/>
  <c r="FS11" i="1"/>
  <c r="FT11" i="1"/>
  <c r="FU11" i="1"/>
  <c r="FH12" i="1"/>
  <c r="FI12" i="1"/>
  <c r="FJ12" i="1"/>
  <c r="FK12" i="1"/>
  <c r="FL12" i="1"/>
  <c r="FM12" i="1"/>
  <c r="FN12" i="1"/>
  <c r="FO12" i="1"/>
  <c r="FP12" i="1"/>
  <c r="FQ12" i="1"/>
  <c r="FR12" i="1"/>
  <c r="FS12" i="1"/>
  <c r="FT12" i="1"/>
  <c r="FU12" i="1"/>
  <c r="FH13" i="1"/>
  <c r="FI13" i="1"/>
  <c r="FJ13" i="1"/>
  <c r="FK13" i="1"/>
  <c r="FL13" i="1"/>
  <c r="FM13" i="1"/>
  <c r="FN13" i="1"/>
  <c r="FO13" i="1"/>
  <c r="FP13" i="1"/>
  <c r="FQ13" i="1"/>
  <c r="FR13" i="1"/>
  <c r="FS13" i="1"/>
  <c r="FT13" i="1"/>
  <c r="FU13" i="1"/>
  <c r="FH14" i="1"/>
  <c r="FI14" i="1"/>
  <c r="FJ14" i="1"/>
  <c r="FK14" i="1"/>
  <c r="FL14" i="1"/>
  <c r="FM14" i="1"/>
  <c r="FN14" i="1"/>
  <c r="FO14" i="1"/>
  <c r="FP14" i="1"/>
  <c r="FQ14" i="1"/>
  <c r="FR14" i="1"/>
  <c r="FS14" i="1"/>
  <c r="FT14" i="1"/>
  <c r="FU14" i="1"/>
  <c r="FH15" i="1"/>
  <c r="FI15" i="1"/>
  <c r="FJ15" i="1"/>
  <c r="FK15" i="1"/>
  <c r="FL15" i="1"/>
  <c r="FM15" i="1"/>
  <c r="FN15" i="1"/>
  <c r="FO15" i="1"/>
  <c r="FP15" i="1"/>
  <c r="FQ15" i="1"/>
  <c r="FR15" i="1"/>
  <c r="FS15" i="1"/>
  <c r="FT15" i="1"/>
  <c r="FU15" i="1"/>
  <c r="FH16" i="1"/>
  <c r="FI16" i="1"/>
  <c r="FJ16" i="1"/>
  <c r="FK16" i="1"/>
  <c r="FL16" i="1"/>
  <c r="FM16" i="1"/>
  <c r="FN16" i="1"/>
  <c r="FO16" i="1"/>
  <c r="FP16" i="1"/>
  <c r="FQ16" i="1"/>
  <c r="FR16" i="1"/>
  <c r="FS16" i="1"/>
  <c r="FT16" i="1"/>
  <c r="FU16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H19" i="1"/>
  <c r="FI19" i="1"/>
  <c r="FJ19" i="1"/>
  <c r="FK19" i="1"/>
  <c r="FL19" i="1"/>
  <c r="FM19" i="1"/>
  <c r="FN19" i="1"/>
  <c r="FO19" i="1"/>
  <c r="FP19" i="1"/>
  <c r="FQ19" i="1"/>
  <c r="FR19" i="1"/>
  <c r="FS19" i="1"/>
  <c r="FT19" i="1"/>
  <c r="FU19" i="1"/>
  <c r="FH20" i="1"/>
  <c r="FI20" i="1"/>
  <c r="FJ20" i="1"/>
  <c r="FK20" i="1"/>
  <c r="FL20" i="1"/>
  <c r="FM20" i="1"/>
  <c r="FN20" i="1"/>
  <c r="FO20" i="1"/>
  <c r="FP20" i="1"/>
  <c r="FQ20" i="1"/>
  <c r="FR20" i="1"/>
  <c r="FS20" i="1"/>
  <c r="FT20" i="1"/>
  <c r="FU20" i="1"/>
  <c r="FH21" i="1"/>
  <c r="FI21" i="1"/>
  <c r="FJ21" i="1"/>
  <c r="FK21" i="1"/>
  <c r="FL21" i="1"/>
  <c r="FM21" i="1"/>
  <c r="FN21" i="1"/>
  <c r="FO21" i="1"/>
  <c r="FP21" i="1"/>
  <c r="FQ21" i="1"/>
  <c r="FR21" i="1"/>
  <c r="FS21" i="1"/>
  <c r="FT21" i="1"/>
  <c r="FU21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H23" i="1"/>
  <c r="FI23" i="1"/>
  <c r="FJ23" i="1"/>
  <c r="FK23" i="1"/>
  <c r="FL23" i="1"/>
  <c r="FM23" i="1"/>
  <c r="FN23" i="1"/>
  <c r="FO23" i="1"/>
  <c r="FP23" i="1"/>
  <c r="FQ23" i="1"/>
  <c r="FR23" i="1"/>
  <c r="FS23" i="1"/>
  <c r="FT23" i="1"/>
  <c r="FU23" i="1"/>
  <c r="FH24" i="1"/>
  <c r="FI24" i="1"/>
  <c r="FJ24" i="1"/>
  <c r="FK24" i="1"/>
  <c r="FL24" i="1"/>
  <c r="FM24" i="1"/>
  <c r="FN24" i="1"/>
  <c r="FO24" i="1"/>
  <c r="FP24" i="1"/>
  <c r="FQ24" i="1"/>
  <c r="FR24" i="1"/>
  <c r="FS24" i="1"/>
  <c r="FT24" i="1"/>
  <c r="FU24" i="1"/>
  <c r="FH25" i="1"/>
  <c r="FI25" i="1"/>
  <c r="FJ25" i="1"/>
  <c r="FK25" i="1"/>
  <c r="FL25" i="1"/>
  <c r="FM25" i="1"/>
  <c r="FN25" i="1"/>
  <c r="FO25" i="1"/>
  <c r="FP25" i="1"/>
  <c r="FQ25" i="1"/>
  <c r="FR25" i="1"/>
  <c r="FS25" i="1"/>
  <c r="FT25" i="1"/>
  <c r="FU25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H27" i="1"/>
  <c r="FI27" i="1"/>
  <c r="FJ27" i="1"/>
  <c r="FK27" i="1"/>
  <c r="FL27" i="1"/>
  <c r="FM27" i="1"/>
  <c r="FN27" i="1"/>
  <c r="FO27" i="1"/>
  <c r="FP27" i="1"/>
  <c r="FQ27" i="1"/>
  <c r="FR27" i="1"/>
  <c r="FS27" i="1"/>
  <c r="FT27" i="1"/>
  <c r="FU27" i="1"/>
  <c r="FH28" i="1"/>
  <c r="FI28" i="1"/>
  <c r="FJ28" i="1"/>
  <c r="FK28" i="1"/>
  <c r="FL28" i="1"/>
  <c r="FM28" i="1"/>
  <c r="FN28" i="1"/>
  <c r="FO28" i="1"/>
  <c r="FP28" i="1"/>
  <c r="FQ28" i="1"/>
  <c r="FR28" i="1"/>
  <c r="FS28" i="1"/>
  <c r="FT28" i="1"/>
  <c r="FU28" i="1"/>
  <c r="FH29" i="1"/>
  <c r="FI29" i="1"/>
  <c r="FJ29" i="1"/>
  <c r="FK29" i="1"/>
  <c r="FL29" i="1"/>
  <c r="FM29" i="1"/>
  <c r="FN29" i="1"/>
  <c r="FO29" i="1"/>
  <c r="FP29" i="1"/>
  <c r="FQ29" i="1"/>
  <c r="FR29" i="1"/>
  <c r="FS29" i="1"/>
  <c r="FT29" i="1"/>
  <c r="FU29" i="1"/>
  <c r="FG6" i="1"/>
  <c r="FG7" i="1"/>
  <c r="FG8" i="1"/>
  <c r="FG9" i="1"/>
  <c r="FG10" i="1"/>
  <c r="FG11" i="1"/>
  <c r="FG12" i="1"/>
  <c r="FG13" i="1"/>
  <c r="FG14" i="1"/>
  <c r="FG15" i="1"/>
  <c r="FG16" i="1"/>
  <c r="FG18" i="1"/>
  <c r="FG19" i="1"/>
  <c r="FG20" i="1"/>
  <c r="FG21" i="1"/>
  <c r="FG22" i="1"/>
  <c r="FG23" i="1"/>
  <c r="FG24" i="1"/>
  <c r="FG25" i="1"/>
  <c r="FG26" i="1"/>
  <c r="FG27" i="1"/>
  <c r="FG28" i="1"/>
  <c r="FG29" i="1"/>
  <c r="FG5" i="1"/>
  <c r="EH5" i="1"/>
  <c r="EI5" i="1"/>
  <c r="EJ5" i="1"/>
  <c r="EK5" i="1"/>
  <c r="EL5" i="1"/>
  <c r="EM5" i="1"/>
  <c r="EN5" i="1"/>
  <c r="EO5" i="1"/>
  <c r="EP5" i="1"/>
  <c r="EQ5" i="1"/>
  <c r="ER5" i="1"/>
  <c r="ES5" i="1"/>
  <c r="ET5" i="1"/>
  <c r="EU5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H10" i="1"/>
  <c r="EI10" i="1"/>
  <c r="EJ10" i="1"/>
  <c r="EK10" i="1"/>
  <c r="EL10" i="1"/>
  <c r="EM10" i="1"/>
  <c r="EN10" i="1"/>
  <c r="EO10" i="1"/>
  <c r="EP10" i="1"/>
  <c r="EQ10" i="1"/>
  <c r="ER10" i="1"/>
  <c r="ES10" i="1"/>
  <c r="ET10" i="1"/>
  <c r="EU10" i="1"/>
  <c r="EH11" i="1"/>
  <c r="EI11" i="1"/>
  <c r="EJ11" i="1"/>
  <c r="EK11" i="1"/>
  <c r="EL11" i="1"/>
  <c r="EM11" i="1"/>
  <c r="EN11" i="1"/>
  <c r="EO11" i="1"/>
  <c r="EP11" i="1"/>
  <c r="EQ11" i="1"/>
  <c r="ER11" i="1"/>
  <c r="ES11" i="1"/>
  <c r="ET11" i="1"/>
  <c r="EU11" i="1"/>
  <c r="EH12" i="1"/>
  <c r="EI12" i="1"/>
  <c r="EJ12" i="1"/>
  <c r="EK12" i="1"/>
  <c r="EL12" i="1"/>
  <c r="EM12" i="1"/>
  <c r="EN12" i="1"/>
  <c r="EO12" i="1"/>
  <c r="EP12" i="1"/>
  <c r="EQ12" i="1"/>
  <c r="ER12" i="1"/>
  <c r="ES12" i="1"/>
  <c r="ET12" i="1"/>
  <c r="EU12" i="1"/>
  <c r="EH13" i="1"/>
  <c r="EI13" i="1"/>
  <c r="EJ13" i="1"/>
  <c r="EK13" i="1"/>
  <c r="EL13" i="1"/>
  <c r="EM13" i="1"/>
  <c r="EN13" i="1"/>
  <c r="EO13" i="1"/>
  <c r="EP13" i="1"/>
  <c r="EQ13" i="1"/>
  <c r="ER13" i="1"/>
  <c r="ES13" i="1"/>
  <c r="ET13" i="1"/>
  <c r="EU13" i="1"/>
  <c r="EH14" i="1"/>
  <c r="EI14" i="1"/>
  <c r="EJ14" i="1"/>
  <c r="EK14" i="1"/>
  <c r="EL14" i="1"/>
  <c r="EM14" i="1"/>
  <c r="EN14" i="1"/>
  <c r="EO14" i="1"/>
  <c r="EP14" i="1"/>
  <c r="EQ14" i="1"/>
  <c r="ER14" i="1"/>
  <c r="ES14" i="1"/>
  <c r="ET14" i="1"/>
  <c r="EU14" i="1"/>
  <c r="EH15" i="1"/>
  <c r="EI15" i="1"/>
  <c r="EJ15" i="1"/>
  <c r="EK15" i="1"/>
  <c r="EL15" i="1"/>
  <c r="EM15" i="1"/>
  <c r="EN15" i="1"/>
  <c r="EO15" i="1"/>
  <c r="EP15" i="1"/>
  <c r="EQ15" i="1"/>
  <c r="ER15" i="1"/>
  <c r="ES15" i="1"/>
  <c r="ET15" i="1"/>
  <c r="EU15" i="1"/>
  <c r="EH16" i="1"/>
  <c r="EI16" i="1"/>
  <c r="EJ16" i="1"/>
  <c r="EK16" i="1"/>
  <c r="EL16" i="1"/>
  <c r="EM16" i="1"/>
  <c r="EN16" i="1"/>
  <c r="EO16" i="1"/>
  <c r="EP16" i="1"/>
  <c r="EQ16" i="1"/>
  <c r="ER16" i="1"/>
  <c r="ES16" i="1"/>
  <c r="ET16" i="1"/>
  <c r="EU16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H19" i="1"/>
  <c r="EI19" i="1"/>
  <c r="EJ19" i="1"/>
  <c r="EK19" i="1"/>
  <c r="EL19" i="1"/>
  <c r="EM19" i="1"/>
  <c r="EN19" i="1"/>
  <c r="EO19" i="1"/>
  <c r="EP19" i="1"/>
  <c r="EQ19" i="1"/>
  <c r="ER19" i="1"/>
  <c r="ES19" i="1"/>
  <c r="ET19" i="1"/>
  <c r="EU19" i="1"/>
  <c r="EH20" i="1"/>
  <c r="EI20" i="1"/>
  <c r="EJ20" i="1"/>
  <c r="EK20" i="1"/>
  <c r="EL20" i="1"/>
  <c r="EM20" i="1"/>
  <c r="EN20" i="1"/>
  <c r="EO20" i="1"/>
  <c r="EP20" i="1"/>
  <c r="EQ20" i="1"/>
  <c r="ER20" i="1"/>
  <c r="ES20" i="1"/>
  <c r="ET20" i="1"/>
  <c r="EU20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H24" i="1"/>
  <c r="EI24" i="1"/>
  <c r="EJ24" i="1"/>
  <c r="EK24" i="1"/>
  <c r="EL24" i="1"/>
  <c r="EM24" i="1"/>
  <c r="EN24" i="1"/>
  <c r="EO24" i="1"/>
  <c r="EP24" i="1"/>
  <c r="EQ24" i="1"/>
  <c r="ER24" i="1"/>
  <c r="ES24" i="1"/>
  <c r="ET24" i="1"/>
  <c r="EU24" i="1"/>
  <c r="EH25" i="1"/>
  <c r="EI25" i="1"/>
  <c r="EJ25" i="1"/>
  <c r="EK25" i="1"/>
  <c r="EL25" i="1"/>
  <c r="EM25" i="1"/>
  <c r="EN25" i="1"/>
  <c r="EO25" i="1"/>
  <c r="EP25" i="1"/>
  <c r="EQ25" i="1"/>
  <c r="ER25" i="1"/>
  <c r="ES25" i="1"/>
  <c r="ET25" i="1"/>
  <c r="EU25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H28" i="1"/>
  <c r="EI28" i="1"/>
  <c r="EJ28" i="1"/>
  <c r="EK28" i="1"/>
  <c r="EL28" i="1"/>
  <c r="EM28" i="1"/>
  <c r="EN28" i="1"/>
  <c r="EO28" i="1"/>
  <c r="EP28" i="1"/>
  <c r="EQ28" i="1"/>
  <c r="ER28" i="1"/>
  <c r="ES28" i="1"/>
  <c r="ET28" i="1"/>
  <c r="EU28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G6" i="1"/>
  <c r="EG7" i="1"/>
  <c r="EG8" i="1"/>
  <c r="EG9" i="1"/>
  <c r="EG10" i="1"/>
  <c r="EG11" i="1"/>
  <c r="EG12" i="1"/>
  <c r="EG13" i="1"/>
  <c r="EG14" i="1"/>
  <c r="EG15" i="1"/>
  <c r="EG16" i="1"/>
  <c r="EG18" i="1"/>
  <c r="EG19" i="1"/>
  <c r="EG20" i="1"/>
  <c r="EG21" i="1"/>
  <c r="EG22" i="1"/>
  <c r="EG23" i="1"/>
  <c r="EG24" i="1"/>
  <c r="EG25" i="1"/>
  <c r="EG26" i="1"/>
  <c r="EG27" i="1"/>
  <c r="EG28" i="1"/>
  <c r="EG29" i="1"/>
  <c r="E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G6" i="1"/>
  <c r="DG7" i="1"/>
  <c r="DG8" i="1"/>
  <c r="DG9" i="1"/>
  <c r="DG10" i="1"/>
  <c r="DG11" i="1"/>
  <c r="DG12" i="1"/>
  <c r="DG13" i="1"/>
  <c r="DG14" i="1"/>
  <c r="DG15" i="1"/>
  <c r="DG16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G6" i="1"/>
  <c r="CG7" i="1"/>
  <c r="CG8" i="1"/>
  <c r="CG9" i="1"/>
  <c r="CG10" i="1"/>
  <c r="CG11" i="1"/>
  <c r="CG12" i="1"/>
  <c r="CG13" i="1"/>
  <c r="CG14" i="1"/>
  <c r="CG15" i="1"/>
  <c r="CG16" i="1"/>
  <c r="CG18" i="1"/>
  <c r="CG19" i="1"/>
  <c r="CG20" i="1"/>
  <c r="CG21" i="1"/>
  <c r="CG22" i="1"/>
  <c r="CG23" i="1"/>
  <c r="CG24" i="1"/>
  <c r="CG25" i="1"/>
  <c r="CG26" i="1"/>
  <c r="CG27" i="1"/>
  <c r="CG28" i="1"/>
  <c r="CG29" i="1"/>
  <c r="C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G6" i="1"/>
  <c r="BG7" i="1"/>
  <c r="BG8" i="1"/>
  <c r="BG9" i="1"/>
  <c r="BG10" i="1"/>
  <c r="BG11" i="1"/>
  <c r="BG12" i="1"/>
  <c r="BG13" i="1"/>
  <c r="BG14" i="1"/>
  <c r="BG15" i="1"/>
  <c r="BG16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5" i="1"/>
  <c r="AJ5" i="1"/>
  <c r="AI5" i="1"/>
  <c r="AH5" i="1"/>
  <c r="AK5" i="1"/>
  <c r="AL5" i="1"/>
  <c r="AM5" i="1"/>
  <c r="AN5" i="1"/>
  <c r="AO5" i="1"/>
  <c r="AP5" i="1"/>
  <c r="AQ5" i="1"/>
  <c r="AR5" i="1"/>
  <c r="AS5" i="1"/>
  <c r="AT5" i="1"/>
  <c r="AU5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G6" i="1"/>
  <c r="AG7" i="1"/>
  <c r="AG8" i="1"/>
  <c r="AG9" i="1"/>
  <c r="AG10" i="1"/>
  <c r="AG11" i="1"/>
  <c r="AG12" i="1"/>
  <c r="AG13" i="1"/>
  <c r="AG14" i="1"/>
  <c r="AG15" i="1"/>
  <c r="AG16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5" i="1"/>
  <c r="S70" i="1"/>
  <c r="S69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G69" i="1"/>
  <c r="H69" i="1"/>
  <c r="I69" i="1"/>
  <c r="J69" i="1"/>
  <c r="K69" i="1"/>
  <c r="L69" i="1"/>
  <c r="M69" i="1"/>
  <c r="N69" i="1"/>
  <c r="O69" i="1"/>
  <c r="P69" i="1"/>
  <c r="Q69" i="1"/>
  <c r="R69" i="1"/>
  <c r="T69" i="1"/>
  <c r="G70" i="1"/>
  <c r="H70" i="1"/>
  <c r="I70" i="1"/>
  <c r="J70" i="1"/>
  <c r="K70" i="1"/>
  <c r="L70" i="1"/>
  <c r="M70" i="1"/>
  <c r="N70" i="1"/>
  <c r="O70" i="1"/>
  <c r="P70" i="1"/>
  <c r="Q70" i="1"/>
  <c r="R70" i="1"/>
  <c r="T70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F73" i="1"/>
  <c r="F72" i="1"/>
  <c r="F71" i="1"/>
  <c r="F70" i="1"/>
  <c r="F69" i="1"/>
  <c r="F68" i="1"/>
  <c r="F66" i="1"/>
  <c r="F65" i="1"/>
  <c r="F64" i="1"/>
  <c r="F63" i="1"/>
  <c r="F62" i="1"/>
  <c r="F61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T53" i="1" s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F48" i="1"/>
  <c r="F49" i="1"/>
  <c r="F46" i="1"/>
  <c r="F45" i="1"/>
  <c r="F44" i="1"/>
  <c r="F43" i="1"/>
  <c r="F42" i="1"/>
  <c r="F47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F39" i="1"/>
  <c r="F38" i="1"/>
  <c r="F37" i="1"/>
  <c r="F36" i="1"/>
  <c r="F35" i="1"/>
  <c r="F34" i="1"/>
  <c r="F33" i="1"/>
  <c r="F53" i="1" s="1"/>
  <c r="F32" i="1"/>
  <c r="JT71" i="1" l="1"/>
  <c r="BV54" i="2"/>
  <c r="O55" i="2"/>
  <c r="AD54" i="2"/>
  <c r="X51" i="2"/>
  <c r="AR54" i="2"/>
  <c r="BM56" i="2"/>
  <c r="P51" i="2"/>
  <c r="Q53" i="2"/>
  <c r="Y53" i="2"/>
  <c r="Q56" i="2"/>
  <c r="BM69" i="1"/>
  <c r="IJ68" i="1"/>
  <c r="IH61" i="1"/>
  <c r="ML63" i="1"/>
  <c r="NO62" i="1"/>
  <c r="OL64" i="1"/>
  <c r="JM66" i="1"/>
  <c r="HU69" i="1"/>
  <c r="KI66" i="1"/>
  <c r="KS61" i="1"/>
  <c r="LU62" i="1"/>
  <c r="EM65" i="1"/>
  <c r="IK68" i="1"/>
  <c r="IQ61" i="1"/>
  <c r="KK69" i="1"/>
  <c r="LO68" i="1"/>
  <c r="LU65" i="1"/>
  <c r="MM64" i="1"/>
  <c r="HK62" i="1"/>
  <c r="JO72" i="1"/>
  <c r="JS61" i="1"/>
  <c r="HM70" i="1"/>
  <c r="HM65" i="1"/>
  <c r="JK70" i="1"/>
  <c r="JI64" i="1"/>
  <c r="KS70" i="1"/>
  <c r="LO64" i="1"/>
  <c r="MO71" i="1"/>
  <c r="EP69" i="1"/>
  <c r="GL69" i="1"/>
  <c r="HR71" i="1"/>
  <c r="HJ63" i="1"/>
  <c r="HP61" i="1"/>
  <c r="IH72" i="1"/>
  <c r="IR69" i="1"/>
  <c r="IT64" i="1"/>
  <c r="KG73" i="1"/>
  <c r="KG64" i="1"/>
  <c r="LG70" i="1"/>
  <c r="LH71" i="1"/>
  <c r="LR61" i="1"/>
  <c r="ML66" i="1"/>
  <c r="NQ72" i="1"/>
  <c r="NO69" i="1"/>
  <c r="NO65" i="1"/>
  <c r="OR72" i="1"/>
  <c r="BH62" i="1"/>
  <c r="EL66" i="1"/>
  <c r="GH71" i="1"/>
  <c r="GJ62" i="1"/>
  <c r="HN73" i="1"/>
  <c r="HL72" i="1"/>
  <c r="HR69" i="1"/>
  <c r="HJ69" i="1"/>
  <c r="HR63" i="1"/>
  <c r="HH61" i="1"/>
  <c r="IJ73" i="1"/>
  <c r="IN71" i="1"/>
  <c r="IJ69" i="1"/>
  <c r="IP68" i="1"/>
  <c r="IH66" i="1"/>
  <c r="IR63" i="1"/>
  <c r="IP61" i="1"/>
  <c r="KH61" i="1"/>
  <c r="LR70" i="1"/>
  <c r="LH66" i="1"/>
  <c r="MJ73" i="1"/>
  <c r="MH71" i="1"/>
  <c r="MH70" i="1"/>
  <c r="MH62" i="1"/>
  <c r="NI72" i="1"/>
  <c r="NK70" i="1"/>
  <c r="NS64" i="1"/>
  <c r="NQ61" i="1"/>
  <c r="OT69" i="1"/>
  <c r="OR66" i="1"/>
  <c r="HJ70" i="1"/>
  <c r="GP64" i="1"/>
  <c r="HT72" i="1"/>
  <c r="HP70" i="1"/>
  <c r="HN66" i="1"/>
  <c r="HL64" i="1"/>
  <c r="HP62" i="1"/>
  <c r="IR73" i="1"/>
  <c r="IP72" i="1"/>
  <c r="IT70" i="1"/>
  <c r="IP66" i="1"/>
  <c r="IL64" i="1"/>
  <c r="IH62" i="1"/>
  <c r="JR73" i="1"/>
  <c r="LT68" i="1"/>
  <c r="LH62" i="1"/>
  <c r="ML72" i="1"/>
  <c r="MP65" i="1"/>
  <c r="NS73" i="1"/>
  <c r="NQ68" i="1"/>
  <c r="NU66" i="1"/>
  <c r="NK63" i="1"/>
  <c r="OJ62" i="1"/>
  <c r="DT72" i="1"/>
  <c r="FN68" i="1"/>
  <c r="GH73" i="1"/>
  <c r="HJ71" i="1"/>
  <c r="HH68" i="1"/>
  <c r="HT64" i="1"/>
  <c r="HJ62" i="1"/>
  <c r="IL70" i="1"/>
  <c r="IN65" i="1"/>
  <c r="IJ63" i="1"/>
  <c r="KH70" i="1"/>
  <c r="KH65" i="1"/>
  <c r="LT72" i="1"/>
  <c r="LR65" i="1"/>
  <c r="LT63" i="1"/>
  <c r="MT68" i="1"/>
  <c r="MJ64" i="1"/>
  <c r="NK73" i="1"/>
  <c r="NU70" i="1"/>
  <c r="NM66" i="1"/>
  <c r="NI64" i="1"/>
  <c r="OP71" i="1"/>
  <c r="HP68" i="1"/>
  <c r="IP62" i="1"/>
  <c r="MH61" i="1"/>
  <c r="HT65" i="1"/>
  <c r="CN69" i="1"/>
  <c r="CT35" i="1"/>
  <c r="DP71" i="1"/>
  <c r="DR63" i="1"/>
  <c r="EL72" i="1"/>
  <c r="EH69" i="1"/>
  <c r="EN68" i="1"/>
  <c r="EJ70" i="1"/>
  <c r="ET66" i="1"/>
  <c r="EP61" i="1"/>
  <c r="EH61" i="1"/>
  <c r="FN72" i="1"/>
  <c r="FN63" i="1"/>
  <c r="GT73" i="1"/>
  <c r="GP73" i="1"/>
  <c r="GL73" i="1"/>
  <c r="GR71" i="1"/>
  <c r="GH72" i="1"/>
  <c r="GP70" i="1"/>
  <c r="GH70" i="1"/>
  <c r="GR69" i="1"/>
  <c r="GN68" i="1"/>
  <c r="GL66" i="1"/>
  <c r="GN65" i="1"/>
  <c r="GT61" i="1"/>
  <c r="BO61" i="1"/>
  <c r="KI49" i="1"/>
  <c r="LG65" i="1"/>
  <c r="LG61" i="1"/>
  <c r="GP62" i="1"/>
  <c r="GL61" i="1"/>
  <c r="HT73" i="1"/>
  <c r="HP73" i="1"/>
  <c r="HL73" i="1"/>
  <c r="HH73" i="1"/>
  <c r="HR73" i="1"/>
  <c r="HJ73" i="1"/>
  <c r="HR72" i="1"/>
  <c r="HN72" i="1"/>
  <c r="HJ72" i="1"/>
  <c r="HT71" i="1"/>
  <c r="HP72" i="1"/>
  <c r="HL71" i="1"/>
  <c r="HH71" i="1"/>
  <c r="HT69" i="1"/>
  <c r="HP69" i="1"/>
  <c r="HL69" i="1"/>
  <c r="HH69" i="1"/>
  <c r="HR68" i="1"/>
  <c r="HN69" i="1"/>
  <c r="HJ68" i="1"/>
  <c r="HT66" i="1"/>
  <c r="HP66" i="1"/>
  <c r="HL66" i="1"/>
  <c r="HH66" i="1"/>
  <c r="HR66" i="1"/>
  <c r="HJ66" i="1"/>
  <c r="HR64" i="1"/>
  <c r="HN64" i="1"/>
  <c r="HJ65" i="1"/>
  <c r="HP64" i="1"/>
  <c r="HL65" i="1"/>
  <c r="HH65" i="1"/>
  <c r="HT63" i="1"/>
  <c r="HP63" i="1"/>
  <c r="HL63" i="1"/>
  <c r="HH62" i="1"/>
  <c r="HR61" i="1"/>
  <c r="HN63" i="1"/>
  <c r="HJ61" i="1"/>
  <c r="IT73" i="1"/>
  <c r="IP73" i="1"/>
  <c r="IL73" i="1"/>
  <c r="IH73" i="1"/>
  <c r="IN73" i="1"/>
  <c r="IR72" i="1"/>
  <c r="IN72" i="1"/>
  <c r="IJ72" i="1"/>
  <c r="IT71" i="1"/>
  <c r="IP71" i="1"/>
  <c r="IL72" i="1"/>
  <c r="IH71" i="1"/>
  <c r="IT69" i="1"/>
  <c r="IP70" i="1"/>
  <c r="IL69" i="1"/>
  <c r="IH70" i="1"/>
  <c r="IR68" i="1"/>
  <c r="IN70" i="1"/>
  <c r="IJ70" i="1"/>
  <c r="IT66" i="1"/>
  <c r="IL66" i="1"/>
  <c r="IR66" i="1"/>
  <c r="IN66" i="1"/>
  <c r="IJ66" i="1"/>
  <c r="IR65" i="1"/>
  <c r="IN64" i="1"/>
  <c r="IJ64" i="1"/>
  <c r="IT65" i="1"/>
  <c r="IP65" i="1"/>
  <c r="IL65" i="1"/>
  <c r="IH65" i="1"/>
  <c r="IT63" i="1"/>
  <c r="IP63" i="1"/>
  <c r="IL63" i="1"/>
  <c r="IH63" i="1"/>
  <c r="IR62" i="1"/>
  <c r="IN61" i="1"/>
  <c r="IJ61" i="1"/>
  <c r="JR69" i="1"/>
  <c r="JN73" i="1"/>
  <c r="JJ69" i="1"/>
  <c r="JP71" i="1"/>
  <c r="JL71" i="1"/>
  <c r="JH71" i="1"/>
  <c r="IL71" i="1"/>
  <c r="IP69" i="1"/>
  <c r="IH68" i="1"/>
  <c r="IN62" i="1"/>
  <c r="HN70" i="1"/>
  <c r="HN68" i="1"/>
  <c r="HR65" i="1"/>
  <c r="HJ64" i="1"/>
  <c r="HN62" i="1"/>
  <c r="GT63" i="1"/>
  <c r="EM68" i="1"/>
  <c r="FK62" i="1"/>
  <c r="GG68" i="1"/>
  <c r="GG65" i="1"/>
  <c r="GI71" i="1"/>
  <c r="GS64" i="1"/>
  <c r="HG72" i="1"/>
  <c r="HG68" i="1"/>
  <c r="HG65" i="1"/>
  <c r="HG64" i="1"/>
  <c r="HG61" i="1"/>
  <c r="HK66" i="1"/>
  <c r="HM61" i="1"/>
  <c r="IG72" i="1"/>
  <c r="IG68" i="1"/>
  <c r="IG63" i="1"/>
  <c r="IK72" i="1"/>
  <c r="II70" i="1"/>
  <c r="JG70" i="1"/>
  <c r="JS73" i="1"/>
  <c r="JI73" i="1"/>
  <c r="JK71" i="1"/>
  <c r="JU66" i="1"/>
  <c r="JQ64" i="1"/>
  <c r="JK61" i="1"/>
  <c r="JM62" i="1"/>
  <c r="KG69" i="1"/>
  <c r="KO73" i="1"/>
  <c r="KM71" i="1"/>
  <c r="KS68" i="1"/>
  <c r="KK68" i="1"/>
  <c r="KQ66" i="1"/>
  <c r="KO65" i="1"/>
  <c r="KM62" i="1"/>
  <c r="LO73" i="1"/>
  <c r="LU72" i="1"/>
  <c r="LO69" i="1"/>
  <c r="LU68" i="1"/>
  <c r="LU66" i="1"/>
  <c r="LM66" i="1"/>
  <c r="LO65" i="1"/>
  <c r="LO63" i="1"/>
  <c r="LU63" i="1"/>
  <c r="MU69" i="1"/>
  <c r="MK66" i="1"/>
  <c r="MS62" i="1"/>
  <c r="NP66" i="1"/>
  <c r="OK72" i="1"/>
  <c r="OQ66" i="1"/>
  <c r="OK63" i="1"/>
  <c r="IR70" i="1"/>
  <c r="IH69" i="1"/>
  <c r="IR64" i="1"/>
  <c r="IT61" i="1"/>
  <c r="HP71" i="1"/>
  <c r="HH70" i="1"/>
  <c r="HH63" i="1"/>
  <c r="HN61" i="1"/>
  <c r="JJ73" i="1"/>
  <c r="JN69" i="1"/>
  <c r="IT72" i="1"/>
  <c r="IR71" i="1"/>
  <c r="IJ71" i="1"/>
  <c r="IN69" i="1"/>
  <c r="IT68" i="1"/>
  <c r="IL68" i="1"/>
  <c r="IJ65" i="1"/>
  <c r="IP64" i="1"/>
  <c r="IH64" i="1"/>
  <c r="IN63" i="1"/>
  <c r="IT62" i="1"/>
  <c r="IL62" i="1"/>
  <c r="IR61" i="1"/>
  <c r="IL61" i="1"/>
  <c r="HH72" i="1"/>
  <c r="HN71" i="1"/>
  <c r="HT70" i="1"/>
  <c r="HT68" i="1"/>
  <c r="HL68" i="1"/>
  <c r="HP65" i="1"/>
  <c r="HH64" i="1"/>
  <c r="HT62" i="1"/>
  <c r="HL62" i="1"/>
  <c r="HT61" i="1"/>
  <c r="HL61" i="1"/>
  <c r="GL63" i="1"/>
  <c r="EP66" i="1"/>
  <c r="EH66" i="1"/>
  <c r="IN68" i="1"/>
  <c r="GR72" i="1"/>
  <c r="IJ62" i="1"/>
  <c r="HR70" i="1"/>
  <c r="HL70" i="1"/>
  <c r="HN65" i="1"/>
  <c r="HR62" i="1"/>
  <c r="EQ73" i="1"/>
  <c r="EI72" i="1"/>
  <c r="EK69" i="1"/>
  <c r="EK64" i="1"/>
  <c r="EO61" i="1"/>
  <c r="EI63" i="1"/>
  <c r="FO71" i="1"/>
  <c r="FQ68" i="1"/>
  <c r="GO73" i="1"/>
  <c r="GM72" i="1"/>
  <c r="GI66" i="1"/>
  <c r="GM62" i="1"/>
  <c r="HS73" i="1"/>
  <c r="HU73" i="1"/>
  <c r="HI73" i="1"/>
  <c r="HU71" i="1"/>
  <c r="HI71" i="1"/>
  <c r="HK71" i="1"/>
  <c r="HO69" i="1"/>
  <c r="HO68" i="1"/>
  <c r="HM69" i="1"/>
  <c r="HM64" i="1"/>
  <c r="HO63" i="1"/>
  <c r="HO62" i="1"/>
  <c r="IO68" i="1"/>
  <c r="IQ70" i="1"/>
  <c r="IU65" i="1"/>
  <c r="II65" i="1"/>
  <c r="IK63" i="1"/>
  <c r="II61" i="1"/>
  <c r="JU73" i="1"/>
  <c r="JU72" i="1"/>
  <c r="JM71" i="1"/>
  <c r="JM72" i="1"/>
  <c r="JI71" i="1"/>
  <c r="JI72" i="1"/>
  <c r="JS71" i="1"/>
  <c r="JS72" i="1"/>
  <c r="JS68" i="1"/>
  <c r="JU68" i="1"/>
  <c r="JU69" i="1"/>
  <c r="JU70" i="1"/>
  <c r="JI70" i="1"/>
  <c r="JI68" i="1"/>
  <c r="JS66" i="1"/>
  <c r="KU73" i="1"/>
  <c r="KI73" i="1"/>
  <c r="KO71" i="1"/>
  <c r="KM68" i="1"/>
  <c r="KM69" i="1"/>
  <c r="KM70" i="1"/>
  <c r="KO66" i="1"/>
  <c r="KU66" i="1"/>
  <c r="KU64" i="1"/>
  <c r="KU65" i="1"/>
  <c r="KM64" i="1"/>
  <c r="KM65" i="1"/>
  <c r="KS64" i="1"/>
  <c r="KS65" i="1"/>
  <c r="KK64" i="1"/>
  <c r="KK65" i="1"/>
  <c r="KO61" i="1"/>
  <c r="KO62" i="1"/>
  <c r="KU63" i="1"/>
  <c r="KU61" i="1"/>
  <c r="KI62" i="1"/>
  <c r="KI61" i="1"/>
  <c r="KI63" i="1"/>
  <c r="LU73" i="1"/>
  <c r="LI73" i="1"/>
  <c r="LM72" i="1"/>
  <c r="LS71" i="1"/>
  <c r="LS72" i="1"/>
  <c r="LK72" i="1"/>
  <c r="LK71" i="1"/>
  <c r="LQ68" i="1"/>
  <c r="LQ69" i="1"/>
  <c r="LQ70" i="1"/>
  <c r="LO66" i="1"/>
  <c r="LQ66" i="1"/>
  <c r="LQ64" i="1"/>
  <c r="LQ65" i="1"/>
  <c r="LI64" i="1"/>
  <c r="LI65" i="1"/>
  <c r="LS64" i="1"/>
  <c r="LS65" i="1"/>
  <c r="LK64" i="1"/>
  <c r="LK65" i="1"/>
  <c r="LK61" i="1"/>
  <c r="LK63" i="1"/>
  <c r="LK62" i="1"/>
  <c r="LQ62" i="1"/>
  <c r="LQ61" i="1"/>
  <c r="LQ63" i="1"/>
  <c r="LI62" i="1"/>
  <c r="LI61" i="1"/>
  <c r="LI63" i="1"/>
  <c r="MU73" i="1"/>
  <c r="MQ73" i="1"/>
  <c r="MK71" i="1"/>
  <c r="MQ69" i="1"/>
  <c r="MO66" i="1"/>
  <c r="MQ64" i="1"/>
  <c r="NL62" i="1"/>
  <c r="OO73" i="1"/>
  <c r="LU70" i="1"/>
  <c r="LO61" i="1"/>
  <c r="KK70" i="1"/>
  <c r="KO63" i="1"/>
  <c r="LU71" i="1"/>
  <c r="LM71" i="1"/>
  <c r="LO70" i="1"/>
  <c r="LU61" i="1"/>
  <c r="KS69" i="1"/>
  <c r="KO64" i="1"/>
  <c r="JS70" i="1"/>
  <c r="GG69" i="1"/>
  <c r="FO72" i="1"/>
  <c r="EO71" i="1"/>
  <c r="EU65" i="1"/>
  <c r="EQ63" i="1"/>
  <c r="FU71" i="1"/>
  <c r="FO65" i="1"/>
  <c r="HG73" i="1"/>
  <c r="HG71" i="1"/>
  <c r="HK73" i="1"/>
  <c r="HM73" i="1"/>
  <c r="HQ71" i="1"/>
  <c r="HS72" i="1"/>
  <c r="HO72" i="1"/>
  <c r="HO71" i="1"/>
  <c r="HK68" i="1"/>
  <c r="HQ70" i="1"/>
  <c r="HQ69" i="1"/>
  <c r="HS66" i="1"/>
  <c r="HQ65" i="1"/>
  <c r="HQ64" i="1"/>
  <c r="HS63" i="1"/>
  <c r="HS62" i="1"/>
  <c r="HK63" i="1"/>
  <c r="HU61" i="1"/>
  <c r="HQ61" i="1"/>
  <c r="HI61" i="1"/>
  <c r="IO72" i="1"/>
  <c r="IU70" i="1"/>
  <c r="IM70" i="1"/>
  <c r="IQ65" i="1"/>
  <c r="IS63" i="1"/>
  <c r="IU61" i="1"/>
  <c r="JO73" i="1"/>
  <c r="JQ73" i="1"/>
  <c r="JO71" i="1"/>
  <c r="JO70" i="1"/>
  <c r="JO69" i="1"/>
  <c r="JQ69" i="1"/>
  <c r="JQ70" i="1"/>
  <c r="JQ68" i="1"/>
  <c r="JK66" i="1"/>
  <c r="JI66" i="1"/>
  <c r="JQ65" i="1"/>
  <c r="JM43" i="1"/>
  <c r="JM64" i="1"/>
  <c r="JM65" i="1"/>
  <c r="JS64" i="1"/>
  <c r="JO65" i="1"/>
  <c r="JO64" i="1"/>
  <c r="JO61" i="1"/>
  <c r="JO62" i="1"/>
  <c r="JU63" i="1"/>
  <c r="JU61" i="1"/>
  <c r="JM63" i="1"/>
  <c r="JM61" i="1"/>
  <c r="KS73" i="1"/>
  <c r="KQ73" i="1"/>
  <c r="KU72" i="1"/>
  <c r="KQ71" i="1"/>
  <c r="KQ72" i="1"/>
  <c r="KS72" i="1"/>
  <c r="KS71" i="1"/>
  <c r="KO68" i="1"/>
  <c r="KO69" i="1"/>
  <c r="KO70" i="1"/>
  <c r="KU68" i="1"/>
  <c r="KU69" i="1"/>
  <c r="KU70" i="1"/>
  <c r="KI68" i="1"/>
  <c r="KI69" i="1"/>
  <c r="KI70" i="1"/>
  <c r="KK66" i="1"/>
  <c r="KQ64" i="1"/>
  <c r="KQ65" i="1"/>
  <c r="KK63" i="1"/>
  <c r="KK62" i="1"/>
  <c r="KM63" i="1"/>
  <c r="KM61" i="1"/>
  <c r="LS73" i="1"/>
  <c r="LM73" i="1"/>
  <c r="LO71" i="1"/>
  <c r="LS70" i="1"/>
  <c r="LS68" i="1"/>
  <c r="LS69" i="1"/>
  <c r="LK69" i="1"/>
  <c r="LK70" i="1"/>
  <c r="LK68" i="1"/>
  <c r="LI68" i="1"/>
  <c r="LI69" i="1"/>
  <c r="LI70" i="1"/>
  <c r="LS66" i="1"/>
  <c r="LU64" i="1"/>
  <c r="LO62" i="1"/>
  <c r="LM63" i="1"/>
  <c r="LM61" i="1"/>
  <c r="MM73" i="1"/>
  <c r="MM69" i="1"/>
  <c r="MI64" i="1"/>
  <c r="MO62" i="1"/>
  <c r="NP71" i="1"/>
  <c r="OM65" i="1"/>
  <c r="LO72" i="1"/>
  <c r="KO72" i="1"/>
  <c r="JU71" i="1"/>
  <c r="JS69" i="1"/>
  <c r="JI69" i="1"/>
  <c r="JS65" i="1"/>
  <c r="JO63" i="1"/>
  <c r="HS71" i="1"/>
  <c r="BH68" i="1"/>
  <c r="CU69" i="1"/>
  <c r="CU61" i="1"/>
  <c r="DS66" i="1"/>
  <c r="EM66" i="1"/>
  <c r="EU61" i="1"/>
  <c r="FQ73" i="1"/>
  <c r="FS70" i="1"/>
  <c r="FM70" i="1"/>
  <c r="FI66" i="1"/>
  <c r="GI73" i="1"/>
  <c r="GS69" i="1"/>
  <c r="HO73" i="1"/>
  <c r="HQ73" i="1"/>
  <c r="HK72" i="1"/>
  <c r="HM71" i="1"/>
  <c r="HS68" i="1"/>
  <c r="HU70" i="1"/>
  <c r="HI70" i="1"/>
  <c r="HI69" i="1"/>
  <c r="HO66" i="1"/>
  <c r="HU64" i="1"/>
  <c r="HU65" i="1"/>
  <c r="HI64" i="1"/>
  <c r="HI65" i="1"/>
  <c r="IS72" i="1"/>
  <c r="IS68" i="1"/>
  <c r="JK73" i="1"/>
  <c r="JM73" i="1"/>
  <c r="JQ71" i="1"/>
  <c r="JQ72" i="1"/>
  <c r="JK72" i="1"/>
  <c r="JK68" i="1"/>
  <c r="JK69" i="1"/>
  <c r="JM68" i="1"/>
  <c r="JM69" i="1"/>
  <c r="JM70" i="1"/>
  <c r="JO66" i="1"/>
  <c r="JQ66" i="1"/>
  <c r="JU64" i="1"/>
  <c r="JU65" i="1"/>
  <c r="JI65" i="1"/>
  <c r="JK64" i="1"/>
  <c r="JS63" i="1"/>
  <c r="JS62" i="1"/>
  <c r="JK63" i="1"/>
  <c r="JK62" i="1"/>
  <c r="JQ62" i="1"/>
  <c r="JQ61" i="1"/>
  <c r="JQ63" i="1"/>
  <c r="JI62" i="1"/>
  <c r="JI61" i="1"/>
  <c r="JI63" i="1"/>
  <c r="KK73" i="1"/>
  <c r="KM73" i="1"/>
  <c r="KM72" i="1"/>
  <c r="KI71" i="1"/>
  <c r="KI72" i="1"/>
  <c r="KK72" i="1"/>
  <c r="KK71" i="1"/>
  <c r="KQ68" i="1"/>
  <c r="KQ69" i="1"/>
  <c r="KQ70" i="1"/>
  <c r="KS66" i="1"/>
  <c r="KM66" i="1"/>
  <c r="KI64" i="1"/>
  <c r="KI65" i="1"/>
  <c r="KS63" i="1"/>
  <c r="KS62" i="1"/>
  <c r="KQ62" i="1"/>
  <c r="KQ61" i="1"/>
  <c r="KQ63" i="1"/>
  <c r="LK73" i="1"/>
  <c r="LQ73" i="1"/>
  <c r="LQ72" i="1"/>
  <c r="LQ71" i="1"/>
  <c r="LI71" i="1"/>
  <c r="LI72" i="1"/>
  <c r="LU69" i="1"/>
  <c r="LM68" i="1"/>
  <c r="LM69" i="1"/>
  <c r="LM70" i="1"/>
  <c r="LK66" i="1"/>
  <c r="LI66" i="1"/>
  <c r="LM64" i="1"/>
  <c r="LM65" i="1"/>
  <c r="LS61" i="1"/>
  <c r="LS63" i="1"/>
  <c r="LS62" i="1"/>
  <c r="MI73" i="1"/>
  <c r="MS71" i="1"/>
  <c r="MI69" i="1"/>
  <c r="MS66" i="1"/>
  <c r="MU64" i="1"/>
  <c r="MK62" i="1"/>
  <c r="OO64" i="1"/>
  <c r="LM62" i="1"/>
  <c r="KK61" i="1"/>
  <c r="KU71" i="1"/>
  <c r="KU62" i="1"/>
  <c r="JO68" i="1"/>
  <c r="JK65" i="1"/>
  <c r="JU62" i="1"/>
  <c r="HG63" i="1"/>
  <c r="KG71" i="1"/>
  <c r="KR72" i="1"/>
  <c r="KN72" i="1"/>
  <c r="KJ72" i="1"/>
  <c r="KL70" i="1"/>
  <c r="KR68" i="1"/>
  <c r="KT65" i="1"/>
  <c r="KP65" i="1"/>
  <c r="KL65" i="1"/>
  <c r="KT61" i="1"/>
  <c r="LG63" i="1"/>
  <c r="LG66" i="1"/>
  <c r="LG64" i="1"/>
  <c r="LR73" i="1"/>
  <c r="LN73" i="1"/>
  <c r="LJ73" i="1"/>
  <c r="LT71" i="1"/>
  <c r="LP71" i="1"/>
  <c r="LL72" i="1"/>
  <c r="LH72" i="1"/>
  <c r="LR69" i="1"/>
  <c r="LT66" i="1"/>
  <c r="LP66" i="1"/>
  <c r="LL66" i="1"/>
  <c r="LR64" i="1"/>
  <c r="LN64" i="1"/>
  <c r="LJ65" i="1"/>
  <c r="LP63" i="1"/>
  <c r="LN61" i="1"/>
  <c r="MG71" i="1"/>
  <c r="MG66" i="1"/>
  <c r="MP73" i="1"/>
  <c r="ML73" i="1"/>
  <c r="MR71" i="1"/>
  <c r="MT72" i="1"/>
  <c r="ML71" i="1"/>
  <c r="MR68" i="1"/>
  <c r="MJ68" i="1"/>
  <c r="MH66" i="1"/>
  <c r="MR66" i="1"/>
  <c r="MN66" i="1"/>
  <c r="MP64" i="1"/>
  <c r="MR62" i="1"/>
  <c r="MN61" i="1"/>
  <c r="NU73" i="1"/>
  <c r="NQ73" i="1"/>
  <c r="NM73" i="1"/>
  <c r="NI73" i="1"/>
  <c r="NO73" i="1"/>
  <c r="NU72" i="1"/>
  <c r="NQ71" i="1"/>
  <c r="NM71" i="1"/>
  <c r="NS71" i="1"/>
  <c r="NO72" i="1"/>
  <c r="NK71" i="1"/>
  <c r="NS69" i="1"/>
  <c r="NQ70" i="1"/>
  <c r="NM70" i="1"/>
  <c r="NI68" i="1"/>
  <c r="NS66" i="1"/>
  <c r="NO66" i="1"/>
  <c r="NI66" i="1"/>
  <c r="NU64" i="1"/>
  <c r="NQ64" i="1"/>
  <c r="NM65" i="1"/>
  <c r="NS65" i="1"/>
  <c r="NK65" i="1"/>
  <c r="NQ62" i="1"/>
  <c r="NI63" i="1"/>
  <c r="NO61" i="1"/>
  <c r="NK62" i="1"/>
  <c r="ON72" i="1"/>
  <c r="OJ71" i="1"/>
  <c r="ON68" i="1"/>
  <c r="OJ70" i="1"/>
  <c r="OP70" i="1"/>
  <c r="OH68" i="1"/>
  <c r="OH66" i="1"/>
  <c r="OH65" i="1"/>
  <c r="OR65" i="1"/>
  <c r="OJ61" i="1"/>
  <c r="OP61" i="1"/>
  <c r="KP72" i="1"/>
  <c r="KT68" i="1"/>
  <c r="KH68" i="1"/>
  <c r="KJ70" i="1"/>
  <c r="KJ65" i="1"/>
  <c r="KP63" i="1"/>
  <c r="KL63" i="1"/>
  <c r="KH63" i="1"/>
  <c r="KR61" i="1"/>
  <c r="KN61" i="1"/>
  <c r="KJ61" i="1"/>
  <c r="LG69" i="1"/>
  <c r="LG73" i="1"/>
  <c r="LG68" i="1"/>
  <c r="LG72" i="1"/>
  <c r="LT48" i="1"/>
  <c r="LT73" i="1"/>
  <c r="LH73" i="1"/>
  <c r="LN71" i="1"/>
  <c r="LN72" i="1"/>
  <c r="LP69" i="1"/>
  <c r="LP70" i="1"/>
  <c r="LH69" i="1"/>
  <c r="LH70" i="1"/>
  <c r="LN68" i="1"/>
  <c r="LN66" i="1"/>
  <c r="LP64" i="1"/>
  <c r="LP65" i="1"/>
  <c r="LT61" i="1"/>
  <c r="LL61" i="1"/>
  <c r="LR62" i="1"/>
  <c r="LR63" i="1"/>
  <c r="LJ62" i="1"/>
  <c r="LJ63" i="1"/>
  <c r="MT73" i="1"/>
  <c r="MR73" i="1"/>
  <c r="MJ71" i="1"/>
  <c r="MP71" i="1"/>
  <c r="MP72" i="1"/>
  <c r="MP68" i="1"/>
  <c r="MH68" i="1"/>
  <c r="MH69" i="1"/>
  <c r="MN69" i="1"/>
  <c r="MN68" i="1"/>
  <c r="MT66" i="1"/>
  <c r="MN64" i="1"/>
  <c r="ML65" i="1"/>
  <c r="MT61" i="1"/>
  <c r="MT62" i="1"/>
  <c r="MH63" i="1"/>
  <c r="MJ61" i="1"/>
  <c r="MJ62" i="1"/>
  <c r="NI71" i="1"/>
  <c r="NO70" i="1"/>
  <c r="NU69" i="1"/>
  <c r="NQ66" i="1"/>
  <c r="NI65" i="1"/>
  <c r="NM61" i="1"/>
  <c r="NM62" i="1"/>
  <c r="NM63" i="1"/>
  <c r="NS61" i="1"/>
  <c r="NS62" i="1"/>
  <c r="OJ69" i="1"/>
  <c r="OP63" i="1"/>
  <c r="NU71" i="1"/>
  <c r="NI70" i="1"/>
  <c r="MN65" i="1"/>
  <c r="MN62" i="1"/>
  <c r="MG62" i="1"/>
  <c r="LG71" i="1"/>
  <c r="LL62" i="1"/>
  <c r="LG62" i="1"/>
  <c r="KJ68" i="1"/>
  <c r="OR64" i="1"/>
  <c r="NM72" i="1"/>
  <c r="NI69" i="1"/>
  <c r="NM68" i="1"/>
  <c r="NU65" i="1"/>
  <c r="NM64" i="1"/>
  <c r="NQ63" i="1"/>
  <c r="NI61" i="1"/>
  <c r="MP70" i="1"/>
  <c r="OJ72" i="1"/>
  <c r="OP62" i="1"/>
  <c r="NS72" i="1"/>
  <c r="NK72" i="1"/>
  <c r="NQ69" i="1"/>
  <c r="NU68" i="1"/>
  <c r="NK64" i="1"/>
  <c r="NO63" i="1"/>
  <c r="NI62" i="1"/>
  <c r="MR72" i="1"/>
  <c r="MN70" i="1"/>
  <c r="MP69" i="1"/>
  <c r="ML64" i="1"/>
  <c r="MR63" i="1"/>
  <c r="LP72" i="1"/>
  <c r="LN70" i="1"/>
  <c r="LP68" i="1"/>
  <c r="LN65" i="1"/>
  <c r="LT62" i="1"/>
  <c r="KT70" i="1"/>
  <c r="KR63" i="1"/>
  <c r="KH72" i="1"/>
  <c r="KP68" i="1"/>
  <c r="KR70" i="1"/>
  <c r="KN65" i="1"/>
  <c r="LP73" i="1"/>
  <c r="LR71" i="1"/>
  <c r="LR72" i="1"/>
  <c r="LR68" i="1"/>
  <c r="LJ66" i="1"/>
  <c r="LT64" i="1"/>
  <c r="LT65" i="1"/>
  <c r="LH64" i="1"/>
  <c r="LH65" i="1"/>
  <c r="LH61" i="1"/>
  <c r="MH73" i="1"/>
  <c r="MN72" i="1"/>
  <c r="MH72" i="1"/>
  <c r="ML70" i="1"/>
  <c r="MR69" i="1"/>
  <c r="MR70" i="1"/>
  <c r="MJ66" i="1"/>
  <c r="MR64" i="1"/>
  <c r="MR65" i="1"/>
  <c r="MH64" i="1"/>
  <c r="MP62" i="1"/>
  <c r="MP63" i="1"/>
  <c r="MR61" i="1"/>
  <c r="NK68" i="1"/>
  <c r="NK66" i="1"/>
  <c r="NO64" i="1"/>
  <c r="NU61" i="1"/>
  <c r="NU63" i="1"/>
  <c r="NO71" i="1"/>
  <c r="NK69" i="1"/>
  <c r="MN71" i="1"/>
  <c r="ML69" i="1"/>
  <c r="MJ63" i="1"/>
  <c r="LL71" i="1"/>
  <c r="KG62" i="1"/>
  <c r="KG66" i="1"/>
  <c r="KT72" i="1"/>
  <c r="KL72" i="1"/>
  <c r="KL68" i="1"/>
  <c r="KN70" i="1"/>
  <c r="KR65" i="1"/>
  <c r="KT63" i="1"/>
  <c r="LL73" i="1"/>
  <c r="LJ71" i="1"/>
  <c r="LJ72" i="1"/>
  <c r="LT69" i="1"/>
  <c r="LT70" i="1"/>
  <c r="LL69" i="1"/>
  <c r="LL70" i="1"/>
  <c r="LJ68" i="1"/>
  <c r="LR66" i="1"/>
  <c r="LL64" i="1"/>
  <c r="LL65" i="1"/>
  <c r="LP61" i="1"/>
  <c r="LN62" i="1"/>
  <c r="LN63" i="1"/>
  <c r="MN73" i="1"/>
  <c r="MT71" i="1"/>
  <c r="MT69" i="1"/>
  <c r="MT70" i="1"/>
  <c r="MJ70" i="1"/>
  <c r="MP66" i="1"/>
  <c r="MJ65" i="1"/>
  <c r="MT64" i="1"/>
  <c r="MT65" i="1"/>
  <c r="ML61" i="1"/>
  <c r="MN63" i="1"/>
  <c r="NS68" i="1"/>
  <c r="NM69" i="1"/>
  <c r="NQ65" i="1"/>
  <c r="NK61" i="1"/>
  <c r="NS70" i="1"/>
  <c r="NO68" i="1"/>
  <c r="NS63" i="1"/>
  <c r="MJ72" i="1"/>
  <c r="LJ69" i="1"/>
  <c r="LH68" i="1"/>
  <c r="LJ64" i="1"/>
  <c r="LH63" i="1"/>
  <c r="KJ63" i="1"/>
  <c r="KL61" i="1"/>
  <c r="NU62" i="1"/>
  <c r="MJ69" i="1"/>
  <c r="ML68" i="1"/>
  <c r="MH65" i="1"/>
  <c r="MT63" i="1"/>
  <c r="ML62" i="1"/>
  <c r="MP61" i="1"/>
  <c r="LJ70" i="1"/>
  <c r="LN69" i="1"/>
  <c r="LL68" i="1"/>
  <c r="LL63" i="1"/>
  <c r="LP62" i="1"/>
  <c r="LJ61" i="1"/>
  <c r="KP70" i="1"/>
  <c r="KN68" i="1"/>
  <c r="KN63" i="1"/>
  <c r="KP61" i="1"/>
  <c r="HS69" i="1"/>
  <c r="HG66" i="1"/>
  <c r="HG62" i="1"/>
  <c r="FU72" i="1"/>
  <c r="BT73" i="1"/>
  <c r="BP73" i="1"/>
  <c r="BL73" i="1"/>
  <c r="BT71" i="1"/>
  <c r="BL71" i="1"/>
  <c r="BH66" i="1"/>
  <c r="BN64" i="1"/>
  <c r="BH63" i="1"/>
  <c r="CM73" i="1"/>
  <c r="CS72" i="1"/>
  <c r="CU68" i="1"/>
  <c r="CI64" i="1"/>
  <c r="DM69" i="1"/>
  <c r="EU73" i="1"/>
  <c r="EM73" i="1"/>
  <c r="EI73" i="1"/>
  <c r="EU71" i="1"/>
  <c r="EQ71" i="1"/>
  <c r="EM71" i="1"/>
  <c r="EI71" i="1"/>
  <c r="ES71" i="1"/>
  <c r="EK71" i="1"/>
  <c r="ES69" i="1"/>
  <c r="EO68" i="1"/>
  <c r="EO69" i="1"/>
  <c r="EK68" i="1"/>
  <c r="EU69" i="1"/>
  <c r="EU68" i="1"/>
  <c r="EQ68" i="1"/>
  <c r="EM69" i="1"/>
  <c r="EI68" i="1"/>
  <c r="EI69" i="1"/>
  <c r="EI70" i="1"/>
  <c r="ES66" i="1"/>
  <c r="EO66" i="1"/>
  <c r="EK66" i="1"/>
  <c r="EU66" i="1"/>
  <c r="EQ66" i="1"/>
  <c r="EI66" i="1"/>
  <c r="EU64" i="1"/>
  <c r="EQ65" i="1"/>
  <c r="EQ64" i="1"/>
  <c r="EM64" i="1"/>
  <c r="EI65" i="1"/>
  <c r="EI64" i="1"/>
  <c r="ES65" i="1"/>
  <c r="EO64" i="1"/>
  <c r="EO65" i="1"/>
  <c r="EK65" i="1"/>
  <c r="ES62" i="1"/>
  <c r="ES61" i="1"/>
  <c r="ES63" i="1"/>
  <c r="EO63" i="1"/>
  <c r="EK61" i="1"/>
  <c r="EK62" i="1"/>
  <c r="EK63" i="1"/>
  <c r="EU63" i="1"/>
  <c r="EU62" i="1"/>
  <c r="EQ61" i="1"/>
  <c r="EQ62" i="1"/>
  <c r="EM63" i="1"/>
  <c r="EM61" i="1"/>
  <c r="EM62" i="1"/>
  <c r="EI61" i="1"/>
  <c r="EI62" i="1"/>
  <c r="FO73" i="1"/>
  <c r="FI73" i="1"/>
  <c r="FM71" i="1"/>
  <c r="FI72" i="1"/>
  <c r="FS69" i="1"/>
  <c r="FK68" i="1"/>
  <c r="FK69" i="1"/>
  <c r="FU70" i="1"/>
  <c r="FO35" i="1"/>
  <c r="FQ66" i="1"/>
  <c r="FU64" i="1"/>
  <c r="FM64" i="1"/>
  <c r="FS62" i="1"/>
  <c r="FQ61" i="1"/>
  <c r="FM63" i="1"/>
  <c r="FI61" i="1"/>
  <c r="GG66" i="1"/>
  <c r="GS73" i="1"/>
  <c r="GM73" i="1"/>
  <c r="GU71" i="1"/>
  <c r="GQ72" i="1"/>
  <c r="GK69" i="1"/>
  <c r="GU66" i="1"/>
  <c r="GQ66" i="1"/>
  <c r="HG69" i="1"/>
  <c r="HG70" i="1"/>
  <c r="HU72" i="1"/>
  <c r="HQ72" i="1"/>
  <c r="HM72" i="1"/>
  <c r="HI72" i="1"/>
  <c r="HS70" i="1"/>
  <c r="HO70" i="1"/>
  <c r="HK69" i="1"/>
  <c r="HK70" i="1"/>
  <c r="HU68" i="1"/>
  <c r="HQ68" i="1"/>
  <c r="HM68" i="1"/>
  <c r="HI68" i="1"/>
  <c r="HU66" i="1"/>
  <c r="HQ66" i="1"/>
  <c r="HM66" i="1"/>
  <c r="HI66" i="1"/>
  <c r="HS64" i="1"/>
  <c r="HS65" i="1"/>
  <c r="HO64" i="1"/>
  <c r="HO65" i="1"/>
  <c r="HK64" i="1"/>
  <c r="HK65" i="1"/>
  <c r="HS61" i="1"/>
  <c r="HO61" i="1"/>
  <c r="HU62" i="1"/>
  <c r="HU63" i="1"/>
  <c r="HQ62" i="1"/>
  <c r="HQ63" i="1"/>
  <c r="HM62" i="1"/>
  <c r="HM63" i="1"/>
  <c r="HI62" i="1"/>
  <c r="HI63" i="1"/>
  <c r="IM65" i="1"/>
  <c r="IO63" i="1"/>
  <c r="IM61" i="1"/>
  <c r="FS63" i="1"/>
  <c r="EQ69" i="1"/>
  <c r="ES68" i="1"/>
  <c r="ES64" i="1"/>
  <c r="EO62" i="1"/>
  <c r="BL72" i="1"/>
  <c r="KO39" i="1"/>
  <c r="KQ48" i="1"/>
  <c r="KM38" i="1"/>
  <c r="KM36" i="1"/>
  <c r="KU32" i="1"/>
  <c r="LM32" i="1"/>
  <c r="BG73" i="1"/>
  <c r="BG66" i="1"/>
  <c r="CJ73" i="1"/>
  <c r="DN73" i="1"/>
  <c r="DL72" i="1"/>
  <c r="DR68" i="1"/>
  <c r="DP70" i="1"/>
  <c r="DT65" i="1"/>
  <c r="DP61" i="1"/>
  <c r="EG71" i="1"/>
  <c r="EG66" i="1"/>
  <c r="EG62" i="1"/>
  <c r="EL73" i="1"/>
  <c r="ET72" i="1"/>
  <c r="ET69" i="1"/>
  <c r="EL69" i="1"/>
  <c r="ER68" i="1"/>
  <c r="EJ68" i="1"/>
  <c r="ET61" i="1"/>
  <c r="EL61" i="1"/>
  <c r="MG72" i="1"/>
  <c r="MG73" i="1"/>
  <c r="MG65" i="1"/>
  <c r="MG64" i="1"/>
  <c r="MS73" i="1"/>
  <c r="MO73" i="1"/>
  <c r="MK73" i="1"/>
  <c r="MM71" i="1"/>
  <c r="MS69" i="1"/>
  <c r="MU66" i="1"/>
  <c r="MM66" i="1"/>
  <c r="MI66" i="1"/>
  <c r="MS64" i="1"/>
  <c r="MO64" i="1"/>
  <c r="MU62" i="1"/>
  <c r="MM62" i="1"/>
  <c r="NG73" i="1"/>
  <c r="NG71" i="1"/>
  <c r="NG69" i="1"/>
  <c r="NG66" i="1"/>
  <c r="NN73" i="1"/>
  <c r="NH66" i="1"/>
  <c r="NT62" i="1"/>
  <c r="NH61" i="1"/>
  <c r="NN63" i="1"/>
  <c r="OI73" i="1"/>
  <c r="OS73" i="1"/>
  <c r="OK73" i="1"/>
  <c r="OS72" i="1"/>
  <c r="OU71" i="1"/>
  <c r="OQ72" i="1"/>
  <c r="OM72" i="1"/>
  <c r="OI71" i="1"/>
  <c r="OQ70" i="1"/>
  <c r="OM70" i="1"/>
  <c r="OI70" i="1"/>
  <c r="OS69" i="1"/>
  <c r="OK69" i="1"/>
  <c r="OM66" i="1"/>
  <c r="OI65" i="1"/>
  <c r="OQ61" i="1"/>
  <c r="OM62" i="1"/>
  <c r="OI61" i="1"/>
  <c r="OS63" i="1"/>
  <c r="BH73" i="1"/>
  <c r="BL46" i="1"/>
  <c r="MG63" i="1"/>
  <c r="MG61" i="1"/>
  <c r="MQ48" i="1"/>
  <c r="MU72" i="1"/>
  <c r="MI72" i="1"/>
  <c r="MO72" i="1"/>
  <c r="MK68" i="1"/>
  <c r="MK70" i="1"/>
  <c r="MM70" i="1"/>
  <c r="MM68" i="1"/>
  <c r="MQ34" i="1"/>
  <c r="MQ65" i="1"/>
  <c r="MK65" i="1"/>
  <c r="MU71" i="1"/>
  <c r="MI71" i="1"/>
  <c r="MK64" i="1"/>
  <c r="OQ71" i="1"/>
  <c r="MQ72" i="1"/>
  <c r="MS72" i="1"/>
  <c r="MS68" i="1"/>
  <c r="MS70" i="1"/>
  <c r="MU70" i="1"/>
  <c r="MU68" i="1"/>
  <c r="MU65" i="1"/>
  <c r="MI65" i="1"/>
  <c r="MO65" i="1"/>
  <c r="MS63" i="1"/>
  <c r="MS61" i="1"/>
  <c r="MO63" i="1"/>
  <c r="MO61" i="1"/>
  <c r="MK42" i="1"/>
  <c r="MK63" i="1"/>
  <c r="MK61" i="1"/>
  <c r="MU61" i="1"/>
  <c r="MU63" i="1"/>
  <c r="MQ61" i="1"/>
  <c r="MQ63" i="1"/>
  <c r="MM61" i="1"/>
  <c r="MM63" i="1"/>
  <c r="MI61" i="1"/>
  <c r="MI63" i="1"/>
  <c r="NG64" i="1"/>
  <c r="NG61" i="1"/>
  <c r="NR73" i="1"/>
  <c r="NJ73" i="1"/>
  <c r="NT71" i="1"/>
  <c r="NT72" i="1"/>
  <c r="NP72" i="1"/>
  <c r="NL71" i="1"/>
  <c r="NL72" i="1"/>
  <c r="NH72" i="1"/>
  <c r="NR72" i="1"/>
  <c r="NN72" i="1"/>
  <c r="NJ72" i="1"/>
  <c r="NR68" i="1"/>
  <c r="NR69" i="1"/>
  <c r="NR70" i="1"/>
  <c r="NN68" i="1"/>
  <c r="NN70" i="1"/>
  <c r="NJ68" i="1"/>
  <c r="NJ69" i="1"/>
  <c r="NJ70" i="1"/>
  <c r="NT70" i="1"/>
  <c r="NT68" i="1"/>
  <c r="NP70" i="1"/>
  <c r="NP68" i="1"/>
  <c r="NL70" i="1"/>
  <c r="NL68" i="1"/>
  <c r="NH70" i="1"/>
  <c r="NH68" i="1"/>
  <c r="NT66" i="1"/>
  <c r="NL66" i="1"/>
  <c r="NT65" i="1"/>
  <c r="NP65" i="1"/>
  <c r="NL65" i="1"/>
  <c r="NH65" i="1"/>
  <c r="NR64" i="1"/>
  <c r="NR65" i="1"/>
  <c r="NN65" i="1"/>
  <c r="NJ64" i="1"/>
  <c r="NJ65" i="1"/>
  <c r="NT61" i="1"/>
  <c r="NT63" i="1"/>
  <c r="NP62" i="1"/>
  <c r="NL61" i="1"/>
  <c r="NH62" i="1"/>
  <c r="NR63" i="1"/>
  <c r="NJ63" i="1"/>
  <c r="OK68" i="1"/>
  <c r="OQ62" i="1"/>
  <c r="OI62" i="1"/>
  <c r="NH71" i="1"/>
  <c r="NG70" i="1"/>
  <c r="NG65" i="1"/>
  <c r="KG72" i="1"/>
  <c r="KG68" i="1"/>
  <c r="KG70" i="1"/>
  <c r="KG65" i="1"/>
  <c r="KG63" i="1"/>
  <c r="KG61" i="1"/>
  <c r="KR73" i="1"/>
  <c r="KN73" i="1"/>
  <c r="KJ73" i="1"/>
  <c r="KT73" i="1"/>
  <c r="KP73" i="1"/>
  <c r="KL73" i="1"/>
  <c r="KH73" i="1"/>
  <c r="KT71" i="1"/>
  <c r="KP71" i="1"/>
  <c r="KL71" i="1"/>
  <c r="KH71" i="1"/>
  <c r="KR71" i="1"/>
  <c r="KN71" i="1"/>
  <c r="KJ71" i="1"/>
  <c r="KR69" i="1"/>
  <c r="KN69" i="1"/>
  <c r="KJ69" i="1"/>
  <c r="KT69" i="1"/>
  <c r="KP69" i="1"/>
  <c r="KL69" i="1"/>
  <c r="KH69" i="1"/>
  <c r="KR66" i="1"/>
  <c r="KN66" i="1"/>
  <c r="KJ66" i="1"/>
  <c r="KT66" i="1"/>
  <c r="KP66" i="1"/>
  <c r="KL66" i="1"/>
  <c r="KH66" i="1"/>
  <c r="KT64" i="1"/>
  <c r="KP64" i="1"/>
  <c r="KL64" i="1"/>
  <c r="KH64" i="1"/>
  <c r="KR64" i="1"/>
  <c r="KN64" i="1"/>
  <c r="KJ64" i="1"/>
  <c r="KR62" i="1"/>
  <c r="KN62" i="1"/>
  <c r="KJ62" i="1"/>
  <c r="KT62" i="1"/>
  <c r="KP62" i="1"/>
  <c r="KL62" i="1"/>
  <c r="KH62" i="1"/>
  <c r="MG68" i="1"/>
  <c r="MG70" i="1"/>
  <c r="MM72" i="1"/>
  <c r="MK72" i="1"/>
  <c r="MO68" i="1"/>
  <c r="MO70" i="1"/>
  <c r="MQ70" i="1"/>
  <c r="MQ68" i="1"/>
  <c r="MI70" i="1"/>
  <c r="MI68" i="1"/>
  <c r="MM65" i="1"/>
  <c r="MS33" i="1"/>
  <c r="MS65" i="1"/>
  <c r="NN69" i="1"/>
  <c r="NN64" i="1"/>
  <c r="NP61" i="1"/>
  <c r="MQ71" i="1"/>
  <c r="MO69" i="1"/>
  <c r="MK69" i="1"/>
  <c r="MG69" i="1"/>
  <c r="MQ66" i="1"/>
  <c r="MQ62" i="1"/>
  <c r="MI62" i="1"/>
  <c r="ER70" i="1"/>
  <c r="LI49" i="1"/>
  <c r="LU35" i="1"/>
  <c r="BG68" i="1"/>
  <c r="BM73" i="1"/>
  <c r="BS73" i="1"/>
  <c r="BK71" i="1"/>
  <c r="BM72" i="1"/>
  <c r="BO65" i="1"/>
  <c r="BM63" i="1"/>
  <c r="CL71" i="1"/>
  <c r="CP66" i="1"/>
  <c r="CL64" i="1"/>
  <c r="CJ62" i="1"/>
  <c r="DR73" i="1"/>
  <c r="DJ73" i="1"/>
  <c r="DT73" i="1"/>
  <c r="DP73" i="1"/>
  <c r="DL73" i="1"/>
  <c r="DH73" i="1"/>
  <c r="DT71" i="1"/>
  <c r="DP72" i="1"/>
  <c r="DL71" i="1"/>
  <c r="DH71" i="1"/>
  <c r="DH72" i="1"/>
  <c r="DR72" i="1"/>
  <c r="DN72" i="1"/>
  <c r="DJ72" i="1"/>
  <c r="DN68" i="1"/>
  <c r="DJ68" i="1"/>
  <c r="DT70" i="1"/>
  <c r="DL70" i="1"/>
  <c r="DH70" i="1"/>
  <c r="DP65" i="1"/>
  <c r="DL65" i="1"/>
  <c r="DH65" i="1"/>
  <c r="DN63" i="1"/>
  <c r="DJ63" i="1"/>
  <c r="DT61" i="1"/>
  <c r="DL61" i="1"/>
  <c r="DH61" i="1"/>
  <c r="ER73" i="1"/>
  <c r="EN73" i="1"/>
  <c r="EJ73" i="1"/>
  <c r="ET73" i="1"/>
  <c r="EP73" i="1"/>
  <c r="EH73" i="1"/>
  <c r="ET71" i="1"/>
  <c r="EP72" i="1"/>
  <c r="EP71" i="1"/>
  <c r="EL71" i="1"/>
  <c r="EH71" i="1"/>
  <c r="EH72" i="1"/>
  <c r="ER72" i="1"/>
  <c r="ER71" i="1"/>
  <c r="EN71" i="1"/>
  <c r="EN72" i="1"/>
  <c r="EJ72" i="1"/>
  <c r="EJ71" i="1"/>
  <c r="ER69" i="1"/>
  <c r="EN69" i="1"/>
  <c r="EN70" i="1"/>
  <c r="EJ69" i="1"/>
  <c r="ET68" i="1"/>
  <c r="ET70" i="1"/>
  <c r="EP68" i="1"/>
  <c r="EP70" i="1"/>
  <c r="EL68" i="1"/>
  <c r="EL70" i="1"/>
  <c r="EH68" i="1"/>
  <c r="EH70" i="1"/>
  <c r="ER66" i="1"/>
  <c r="EN66" i="1"/>
  <c r="EJ66" i="1"/>
  <c r="ET64" i="1"/>
  <c r="ET65" i="1"/>
  <c r="EP64" i="1"/>
  <c r="EP65" i="1"/>
  <c r="EL64" i="1"/>
  <c r="EL65" i="1"/>
  <c r="EH64" i="1"/>
  <c r="EH65" i="1"/>
  <c r="ER65" i="1"/>
  <c r="ER64" i="1"/>
  <c r="EN65" i="1"/>
  <c r="EN64" i="1"/>
  <c r="EJ65" i="1"/>
  <c r="EJ64" i="1"/>
  <c r="ER61" i="1"/>
  <c r="ER63" i="1"/>
  <c r="ER62" i="1"/>
  <c r="EN61" i="1"/>
  <c r="EN63" i="1"/>
  <c r="EN62" i="1"/>
  <c r="EJ61" i="1"/>
  <c r="EJ63" i="1"/>
  <c r="EJ62" i="1"/>
  <c r="ET62" i="1"/>
  <c r="ET63" i="1"/>
  <c r="EP62" i="1"/>
  <c r="EP63" i="1"/>
  <c r="EL62" i="1"/>
  <c r="EL63" i="1"/>
  <c r="EH62" i="1"/>
  <c r="EH63" i="1"/>
  <c r="FS48" i="1"/>
  <c r="FS73" i="1"/>
  <c r="FK73" i="1"/>
  <c r="FU73" i="1"/>
  <c r="FM73" i="1"/>
  <c r="FQ71" i="1"/>
  <c r="FQ72" i="1"/>
  <c r="FM72" i="1"/>
  <c r="FI71" i="1"/>
  <c r="FS71" i="1"/>
  <c r="FS72" i="1"/>
  <c r="FK71" i="1"/>
  <c r="FK72" i="1"/>
  <c r="FS68" i="1"/>
  <c r="FO69" i="1"/>
  <c r="FO68" i="1"/>
  <c r="FO70" i="1"/>
  <c r="FK70" i="1"/>
  <c r="FU68" i="1"/>
  <c r="FU69" i="1"/>
  <c r="FQ70" i="1"/>
  <c r="FQ69" i="1"/>
  <c r="FM68" i="1"/>
  <c r="FM69" i="1"/>
  <c r="FI70" i="1"/>
  <c r="FI36" i="1"/>
  <c r="FI68" i="1"/>
  <c r="FI69" i="1"/>
  <c r="FS66" i="1"/>
  <c r="FO66" i="1"/>
  <c r="FK66" i="1"/>
  <c r="FU66" i="1"/>
  <c r="FM66" i="1"/>
  <c r="FU65" i="1"/>
  <c r="FQ64" i="1"/>
  <c r="FQ65" i="1"/>
  <c r="FM65" i="1"/>
  <c r="FI64" i="1"/>
  <c r="FI65" i="1"/>
  <c r="FS65" i="1"/>
  <c r="FS64" i="1"/>
  <c r="FS33" i="1"/>
  <c r="FO64" i="1"/>
  <c r="FK65" i="1"/>
  <c r="FK64" i="1"/>
  <c r="FS61" i="1"/>
  <c r="FO62" i="1"/>
  <c r="FO63" i="1"/>
  <c r="FO42" i="1"/>
  <c r="FO61" i="1"/>
  <c r="FK63" i="1"/>
  <c r="FK61" i="1"/>
  <c r="FU42" i="1"/>
  <c r="FU61" i="1"/>
  <c r="FU62" i="1"/>
  <c r="FU63" i="1"/>
  <c r="FQ62" i="1"/>
  <c r="FQ63" i="1"/>
  <c r="FM61" i="1"/>
  <c r="FM62" i="1"/>
  <c r="FI63" i="1"/>
  <c r="FI62" i="1"/>
  <c r="GK73" i="1"/>
  <c r="GU73" i="1"/>
  <c r="GQ73" i="1"/>
  <c r="GU72" i="1"/>
  <c r="GQ71" i="1"/>
  <c r="GM71" i="1"/>
  <c r="GI72" i="1"/>
  <c r="GO69" i="1"/>
  <c r="GM66" i="1"/>
  <c r="GO64" i="1"/>
  <c r="GK64" i="1"/>
  <c r="GU62" i="1"/>
  <c r="GQ62" i="1"/>
  <c r="GI62" i="1"/>
  <c r="HK61" i="1"/>
  <c r="DG72" i="1"/>
  <c r="DG71" i="1"/>
  <c r="DG65" i="1"/>
  <c r="EG72" i="1"/>
  <c r="EG65" i="1"/>
  <c r="EG64" i="1"/>
  <c r="GG70" i="1"/>
  <c r="GG63" i="1"/>
  <c r="GG62" i="1"/>
  <c r="HR47" i="1"/>
  <c r="HR43" i="1"/>
  <c r="IT39" i="1"/>
  <c r="ML48" i="1"/>
  <c r="MH48" i="1"/>
  <c r="MN45" i="1"/>
  <c r="MH44" i="1"/>
  <c r="ML42" i="1"/>
  <c r="MH42" i="1"/>
  <c r="NU42" i="1"/>
  <c r="KU37" i="1"/>
  <c r="KI45" i="1"/>
  <c r="LG38" i="1"/>
  <c r="LG34" i="1"/>
  <c r="DT48" i="1"/>
  <c r="IG73" i="1"/>
  <c r="IG66" i="1"/>
  <c r="IS39" i="1"/>
  <c r="JG64" i="1"/>
  <c r="LQ49" i="1"/>
  <c r="LO39" i="1"/>
  <c r="LS38" i="1"/>
  <c r="LO48" i="1"/>
  <c r="LO46" i="1"/>
  <c r="LK36" i="1"/>
  <c r="LM35" i="1"/>
  <c r="LO45" i="1"/>
  <c r="LO34" i="1"/>
  <c r="LM33" i="1"/>
  <c r="LI33" i="1"/>
  <c r="NG72" i="1"/>
  <c r="NG68" i="1"/>
  <c r="NL34" i="1"/>
  <c r="NT42" i="1"/>
  <c r="OG64" i="1"/>
  <c r="IG61" i="1"/>
  <c r="IG62" i="1"/>
  <c r="IG71" i="1"/>
  <c r="IG70" i="1"/>
  <c r="IG69" i="1"/>
  <c r="IG65" i="1"/>
  <c r="IG64" i="1"/>
  <c r="IU73" i="1"/>
  <c r="IQ73" i="1"/>
  <c r="IM73" i="1"/>
  <c r="II73" i="1"/>
  <c r="IS73" i="1"/>
  <c r="IO73" i="1"/>
  <c r="IK73" i="1"/>
  <c r="IS71" i="1"/>
  <c r="IO71" i="1"/>
  <c r="IK71" i="1"/>
  <c r="IU72" i="1"/>
  <c r="IU71" i="1"/>
  <c r="IQ72" i="1"/>
  <c r="IQ71" i="1"/>
  <c r="IM72" i="1"/>
  <c r="IM71" i="1"/>
  <c r="II72" i="1"/>
  <c r="II71" i="1"/>
  <c r="IU68" i="1"/>
  <c r="IU69" i="1"/>
  <c r="IQ68" i="1"/>
  <c r="IQ69" i="1"/>
  <c r="IM68" i="1"/>
  <c r="IM69" i="1"/>
  <c r="II68" i="1"/>
  <c r="II69" i="1"/>
  <c r="IS70" i="1"/>
  <c r="IS69" i="1"/>
  <c r="IO70" i="1"/>
  <c r="IO69" i="1"/>
  <c r="IK70" i="1"/>
  <c r="IK69" i="1"/>
  <c r="IU66" i="1"/>
  <c r="IQ66" i="1"/>
  <c r="IM66" i="1"/>
  <c r="II66" i="1"/>
  <c r="IS66" i="1"/>
  <c r="IO66" i="1"/>
  <c r="IK66" i="1"/>
  <c r="IS65" i="1"/>
  <c r="IS64" i="1"/>
  <c r="IO65" i="1"/>
  <c r="IO64" i="1"/>
  <c r="IK65" i="1"/>
  <c r="IK64" i="1"/>
  <c r="IU64" i="1"/>
  <c r="IQ64" i="1"/>
  <c r="IM64" i="1"/>
  <c r="II64" i="1"/>
  <c r="IU63" i="1"/>
  <c r="IU62" i="1"/>
  <c r="IQ63" i="1"/>
  <c r="IQ62" i="1"/>
  <c r="IM63" i="1"/>
  <c r="IM62" i="1"/>
  <c r="II63" i="1"/>
  <c r="II62" i="1"/>
  <c r="IS61" i="1"/>
  <c r="IS62" i="1"/>
  <c r="IO61" i="1"/>
  <c r="IO62" i="1"/>
  <c r="IK61" i="1"/>
  <c r="IK62" i="1"/>
  <c r="JG72" i="1"/>
  <c r="JT73" i="1"/>
  <c r="JP73" i="1"/>
  <c r="JL73" i="1"/>
  <c r="JH73" i="1"/>
  <c r="JR71" i="1"/>
  <c r="JN71" i="1"/>
  <c r="JJ71" i="1"/>
  <c r="JN68" i="1"/>
  <c r="JT69" i="1"/>
  <c r="JP69" i="1"/>
  <c r="JL69" i="1"/>
  <c r="JH69" i="1"/>
  <c r="JP65" i="1"/>
  <c r="JH65" i="1"/>
  <c r="JN63" i="1"/>
  <c r="JP61" i="1"/>
  <c r="JH61" i="1"/>
  <c r="NG63" i="1"/>
  <c r="NG62" i="1"/>
  <c r="NT73" i="1"/>
  <c r="NP73" i="1"/>
  <c r="NL73" i="1"/>
  <c r="NH73" i="1"/>
  <c r="NR71" i="1"/>
  <c r="NN71" i="1"/>
  <c r="NJ71" i="1"/>
  <c r="NT69" i="1"/>
  <c r="NP46" i="1"/>
  <c r="NP69" i="1"/>
  <c r="NL69" i="1"/>
  <c r="NH36" i="1"/>
  <c r="NH69" i="1"/>
  <c r="NR66" i="1"/>
  <c r="NN66" i="1"/>
  <c r="NJ66" i="1"/>
  <c r="NT64" i="1"/>
  <c r="NP64" i="1"/>
  <c r="NL64" i="1"/>
  <c r="NH64" i="1"/>
  <c r="NR62" i="1"/>
  <c r="NR61" i="1"/>
  <c r="NN42" i="1"/>
  <c r="NN62" i="1"/>
  <c r="NN61" i="1"/>
  <c r="NJ32" i="1"/>
  <c r="NJ62" i="1"/>
  <c r="NJ61" i="1"/>
  <c r="NP42" i="1"/>
  <c r="NP63" i="1"/>
  <c r="NL63" i="1"/>
  <c r="NH63" i="1"/>
  <c r="OG73" i="1"/>
  <c r="OQ73" i="1"/>
  <c r="OM71" i="1"/>
  <c r="OI72" i="1"/>
  <c r="OS68" i="1"/>
  <c r="OU65" i="1"/>
  <c r="OU62" i="1"/>
  <c r="OM61" i="1"/>
  <c r="DS73" i="1"/>
  <c r="DO73" i="1"/>
  <c r="DK73" i="1"/>
  <c r="DU71" i="1"/>
  <c r="DK71" i="1"/>
  <c r="DO68" i="1"/>
  <c r="DU68" i="1"/>
  <c r="DK66" i="1"/>
  <c r="DI64" i="1"/>
  <c r="DI65" i="1"/>
  <c r="DS64" i="1"/>
  <c r="DO65" i="1"/>
  <c r="DK61" i="1"/>
  <c r="DQ63" i="1"/>
  <c r="DQ62" i="1"/>
  <c r="DM42" i="1"/>
  <c r="EG73" i="1"/>
  <c r="EG69" i="1"/>
  <c r="EG68" i="1"/>
  <c r="EG70" i="1"/>
  <c r="EG63" i="1"/>
  <c r="EG61" i="1"/>
  <c r="ES73" i="1"/>
  <c r="ES72" i="1"/>
  <c r="ES70" i="1"/>
  <c r="EO73" i="1"/>
  <c r="EO72" i="1"/>
  <c r="EO70" i="1"/>
  <c r="EK73" i="1"/>
  <c r="EK72" i="1"/>
  <c r="EK70" i="1"/>
  <c r="EU49" i="1"/>
  <c r="EU70" i="1"/>
  <c r="EU72" i="1"/>
  <c r="EQ39" i="1"/>
  <c r="EQ70" i="1"/>
  <c r="EQ72" i="1"/>
  <c r="EM70" i="1"/>
  <c r="EM72" i="1"/>
  <c r="FG48" i="1"/>
  <c r="FG69" i="1"/>
  <c r="FG73" i="1"/>
  <c r="FG64" i="1"/>
  <c r="FP70" i="1"/>
  <c r="FH70" i="1"/>
  <c r="FP65" i="1"/>
  <c r="FH65" i="1"/>
  <c r="FP61" i="1"/>
  <c r="FH61" i="1"/>
  <c r="GG73" i="1"/>
  <c r="GG71" i="1"/>
  <c r="GG72" i="1"/>
  <c r="GG61" i="1"/>
  <c r="GG64" i="1"/>
  <c r="GR73" i="1"/>
  <c r="GN73" i="1"/>
  <c r="GJ73" i="1"/>
  <c r="GN71" i="1"/>
  <c r="GN72" i="1"/>
  <c r="GJ71" i="1"/>
  <c r="GJ72" i="1"/>
  <c r="GT71" i="1"/>
  <c r="GT72" i="1"/>
  <c r="GP71" i="1"/>
  <c r="GP72" i="1"/>
  <c r="GL71" i="1"/>
  <c r="GL72" i="1"/>
  <c r="GT69" i="1"/>
  <c r="GT70" i="1"/>
  <c r="GT68" i="1"/>
  <c r="GP69" i="1"/>
  <c r="GP68" i="1"/>
  <c r="GL70" i="1"/>
  <c r="GL68" i="1"/>
  <c r="GH68" i="1"/>
  <c r="GH69" i="1"/>
  <c r="GR68" i="1"/>
  <c r="GR70" i="1"/>
  <c r="GN70" i="1"/>
  <c r="GN69" i="1"/>
  <c r="GJ68" i="1"/>
  <c r="GJ69" i="1"/>
  <c r="GJ70" i="1"/>
  <c r="GT66" i="1"/>
  <c r="GP66" i="1"/>
  <c r="GH66" i="1"/>
  <c r="GR66" i="1"/>
  <c r="GN66" i="1"/>
  <c r="GJ66" i="1"/>
  <c r="GR65" i="1"/>
  <c r="GR64" i="1"/>
  <c r="GN64" i="1"/>
  <c r="GJ65" i="1"/>
  <c r="GJ64" i="1"/>
  <c r="GT64" i="1"/>
  <c r="GT65" i="1"/>
  <c r="GP65" i="1"/>
  <c r="GL65" i="1"/>
  <c r="GL64" i="1"/>
  <c r="GH64" i="1"/>
  <c r="GH65" i="1"/>
  <c r="GT62" i="1"/>
  <c r="GP61" i="1"/>
  <c r="GP63" i="1"/>
  <c r="GL62" i="1"/>
  <c r="GH61" i="1"/>
  <c r="GH62" i="1"/>
  <c r="GH63" i="1"/>
  <c r="GR62" i="1"/>
  <c r="GR61" i="1"/>
  <c r="GR63" i="1"/>
  <c r="GN62" i="1"/>
  <c r="GN61" i="1"/>
  <c r="GN63" i="1"/>
  <c r="GJ61" i="1"/>
  <c r="GJ63" i="1"/>
  <c r="BG71" i="1"/>
  <c r="BG72" i="1"/>
  <c r="BG64" i="1"/>
  <c r="BU73" i="1"/>
  <c r="BQ73" i="1"/>
  <c r="BI73" i="1"/>
  <c r="BO73" i="1"/>
  <c r="BK73" i="1"/>
  <c r="BS71" i="1"/>
  <c r="BS72" i="1"/>
  <c r="BO71" i="1"/>
  <c r="BO72" i="1"/>
  <c r="BK72" i="1"/>
  <c r="BQ72" i="1"/>
  <c r="BU68" i="1"/>
  <c r="BU69" i="1"/>
  <c r="BM68" i="1"/>
  <c r="BO70" i="1"/>
  <c r="BO66" i="1"/>
  <c r="BM64" i="1"/>
  <c r="BO62" i="1"/>
  <c r="CG65" i="1"/>
  <c r="CR73" i="1"/>
  <c r="CN73" i="1"/>
  <c r="CT71" i="1"/>
  <c r="CP71" i="1"/>
  <c r="CH71" i="1"/>
  <c r="CR69" i="1"/>
  <c r="CJ69" i="1"/>
  <c r="CT66" i="1"/>
  <c r="CL66" i="1"/>
  <c r="CH66" i="1"/>
  <c r="CP62" i="1"/>
  <c r="CL63" i="1"/>
  <c r="HT42" i="1"/>
  <c r="BP72" i="1"/>
  <c r="BP68" i="1"/>
  <c r="BP66" i="1"/>
  <c r="CG63" i="1"/>
  <c r="CG70" i="1"/>
  <c r="CI71" i="1"/>
  <c r="CO70" i="1"/>
  <c r="CQ66" i="1"/>
  <c r="CQ65" i="1"/>
  <c r="CM63" i="1"/>
  <c r="FG44" i="1"/>
  <c r="HP39" i="1"/>
  <c r="CR38" i="1"/>
  <c r="CT47" i="1"/>
  <c r="CN33" i="1"/>
  <c r="FS39" i="1"/>
  <c r="FO39" i="1"/>
  <c r="FK39" i="1"/>
  <c r="FU48" i="1"/>
  <c r="FQ48" i="1"/>
  <c r="FM48" i="1"/>
  <c r="FI48" i="1"/>
  <c r="FS37" i="1"/>
  <c r="FO37" i="1"/>
  <c r="FK37" i="1"/>
  <c r="FQ36" i="1"/>
  <c r="FM46" i="1"/>
  <c r="FS45" i="1"/>
  <c r="FO45" i="1"/>
  <c r="FS34" i="1"/>
  <c r="FU34" i="1"/>
  <c r="FQ34" i="1"/>
  <c r="FM34" i="1"/>
  <c r="FI44" i="1"/>
  <c r="FO33" i="1"/>
  <c r="FM33" i="1"/>
  <c r="FM42" i="1"/>
  <c r="FI32" i="1"/>
  <c r="IH39" i="1"/>
  <c r="IR48" i="1"/>
  <c r="IN48" i="1"/>
  <c r="IN46" i="1"/>
  <c r="IT35" i="1"/>
  <c r="IH35" i="1"/>
  <c r="IP33" i="1"/>
  <c r="IJ42" i="1"/>
  <c r="JM45" i="1"/>
  <c r="KU48" i="1"/>
  <c r="KK47" i="1"/>
  <c r="KQ32" i="1"/>
  <c r="MI38" i="1"/>
  <c r="MK37" i="1"/>
  <c r="MI36" i="1"/>
  <c r="MK45" i="1"/>
  <c r="MU34" i="1"/>
  <c r="MQ44" i="1"/>
  <c r="MM44" i="1"/>
  <c r="MI34" i="1"/>
  <c r="MK33" i="1"/>
  <c r="MI43" i="1"/>
  <c r="MQ32" i="1"/>
  <c r="MM32" i="1"/>
  <c r="MI32" i="1"/>
  <c r="GG38" i="1"/>
  <c r="IG38" i="1"/>
  <c r="LS49" i="1"/>
  <c r="LM38" i="1"/>
  <c r="LK35" i="1"/>
  <c r="LK47" i="1"/>
  <c r="LS33" i="1"/>
  <c r="EI39" i="1"/>
  <c r="ES48" i="1"/>
  <c r="EK48" i="1"/>
  <c r="EI45" i="1"/>
  <c r="EO44" i="1"/>
  <c r="EQ33" i="1"/>
  <c r="EM32" i="1"/>
  <c r="FG66" i="1"/>
  <c r="FR72" i="1"/>
  <c r="FR68" i="1"/>
  <c r="FT70" i="1"/>
  <c r="FT65" i="1"/>
  <c r="FR63" i="1"/>
  <c r="FT61" i="1"/>
  <c r="HT49" i="1"/>
  <c r="HL39" i="1"/>
  <c r="HH39" i="1"/>
  <c r="HR48" i="1"/>
  <c r="HJ48" i="1"/>
  <c r="HT37" i="1"/>
  <c r="HN46" i="1"/>
  <c r="HT35" i="1"/>
  <c r="HP35" i="1"/>
  <c r="HL35" i="1"/>
  <c r="HH35" i="1"/>
  <c r="HR44" i="1"/>
  <c r="HN44" i="1"/>
  <c r="HH43" i="1"/>
  <c r="HR42" i="1"/>
  <c r="HN32" i="1"/>
  <c r="HJ42" i="1"/>
  <c r="HP42" i="1"/>
  <c r="JG69" i="1"/>
  <c r="JG68" i="1"/>
  <c r="JG63" i="1"/>
  <c r="JG61" i="1"/>
  <c r="JR72" i="1"/>
  <c r="JN72" i="1"/>
  <c r="JJ72" i="1"/>
  <c r="JT72" i="1"/>
  <c r="JP72" i="1"/>
  <c r="JL72" i="1"/>
  <c r="JH72" i="1"/>
  <c r="JT70" i="1"/>
  <c r="JR68" i="1"/>
  <c r="JN70" i="1"/>
  <c r="JJ68" i="1"/>
  <c r="JT66" i="1"/>
  <c r="JP66" i="1"/>
  <c r="JL66" i="1"/>
  <c r="JH66" i="1"/>
  <c r="JR66" i="1"/>
  <c r="JN66" i="1"/>
  <c r="JJ66" i="1"/>
  <c r="JR64" i="1"/>
  <c r="JN64" i="1"/>
  <c r="JJ64" i="1"/>
  <c r="JT64" i="1"/>
  <c r="JP64" i="1"/>
  <c r="JL64" i="1"/>
  <c r="JH64" i="1"/>
  <c r="JT62" i="1"/>
  <c r="JP62" i="1"/>
  <c r="JL61" i="1"/>
  <c r="JH62" i="1"/>
  <c r="JJ63" i="1"/>
  <c r="OU73" i="1"/>
  <c r="OM73" i="1"/>
  <c r="OO72" i="1"/>
  <c r="OU72" i="1"/>
  <c r="OU70" i="1"/>
  <c r="OO68" i="1"/>
  <c r="OU66" i="1"/>
  <c r="OI66" i="1"/>
  <c r="OS64" i="1"/>
  <c r="OK64" i="1"/>
  <c r="OQ65" i="1"/>
  <c r="OU61" i="1"/>
  <c r="OO63" i="1"/>
  <c r="JG71" i="1"/>
  <c r="JR70" i="1"/>
  <c r="JJ70" i="1"/>
  <c r="JT68" i="1"/>
  <c r="JL65" i="1"/>
  <c r="JG65" i="1"/>
  <c r="JL62" i="1"/>
  <c r="DG73" i="1"/>
  <c r="DU69" i="1"/>
  <c r="DQ61" i="1"/>
  <c r="CG64" i="1"/>
  <c r="CU73" i="1"/>
  <c r="CQ73" i="1"/>
  <c r="CI73" i="1"/>
  <c r="CS73" i="1"/>
  <c r="CO73" i="1"/>
  <c r="CK73" i="1"/>
  <c r="CS71" i="1"/>
  <c r="CO72" i="1"/>
  <c r="CO71" i="1"/>
  <c r="CK37" i="1"/>
  <c r="CK71" i="1"/>
  <c r="CK72" i="1"/>
  <c r="CU71" i="1"/>
  <c r="CU72" i="1"/>
  <c r="CQ72" i="1"/>
  <c r="CQ71" i="1"/>
  <c r="CM71" i="1"/>
  <c r="CM72" i="1"/>
  <c r="CU70" i="1"/>
  <c r="CQ68" i="1"/>
  <c r="CQ69" i="1"/>
  <c r="CQ70" i="1"/>
  <c r="CM69" i="1"/>
  <c r="CM70" i="1"/>
  <c r="CM68" i="1"/>
  <c r="CI69" i="1"/>
  <c r="CI70" i="1"/>
  <c r="CI68" i="1"/>
  <c r="CS69" i="1"/>
  <c r="CS70" i="1"/>
  <c r="CS68" i="1"/>
  <c r="CO68" i="1"/>
  <c r="CO69" i="1"/>
  <c r="CK70" i="1"/>
  <c r="CK69" i="1"/>
  <c r="CQ35" i="1"/>
  <c r="CU66" i="1"/>
  <c r="CM66" i="1"/>
  <c r="CI66" i="1"/>
  <c r="CS66" i="1"/>
  <c r="CO66" i="1"/>
  <c r="CK66" i="1"/>
  <c r="CS65" i="1"/>
  <c r="CO65" i="1"/>
  <c r="CK65" i="1"/>
  <c r="CU64" i="1"/>
  <c r="CU65" i="1"/>
  <c r="CQ64" i="1"/>
  <c r="CM64" i="1"/>
  <c r="CM65" i="1"/>
  <c r="CI65" i="1"/>
  <c r="CU63" i="1"/>
  <c r="CQ42" i="1"/>
  <c r="CQ61" i="1"/>
  <c r="CQ63" i="1"/>
  <c r="CM61" i="1"/>
  <c r="CI63" i="1"/>
  <c r="CS61" i="1"/>
  <c r="CS63" i="1"/>
  <c r="CO62" i="1"/>
  <c r="CO63" i="1"/>
  <c r="CO61" i="1"/>
  <c r="CK61" i="1"/>
  <c r="CK62" i="1"/>
  <c r="CK63" i="1"/>
  <c r="DG68" i="1"/>
  <c r="DG69" i="1"/>
  <c r="DG70" i="1"/>
  <c r="DG66" i="1"/>
  <c r="DG64" i="1"/>
  <c r="DG61" i="1"/>
  <c r="DG63" i="1"/>
  <c r="DU73" i="1"/>
  <c r="DQ73" i="1"/>
  <c r="DM73" i="1"/>
  <c r="DI73" i="1"/>
  <c r="DU72" i="1"/>
  <c r="DQ72" i="1"/>
  <c r="DQ71" i="1"/>
  <c r="DM71" i="1"/>
  <c r="DM72" i="1"/>
  <c r="DI71" i="1"/>
  <c r="DI72" i="1"/>
  <c r="DS71" i="1"/>
  <c r="DS72" i="1"/>
  <c r="DO71" i="1"/>
  <c r="DO72" i="1"/>
  <c r="DK72" i="1"/>
  <c r="DS70" i="1"/>
  <c r="DS68" i="1"/>
  <c r="DS69" i="1"/>
  <c r="DO70" i="1"/>
  <c r="DO69" i="1"/>
  <c r="DK69" i="1"/>
  <c r="DK68" i="1"/>
  <c r="DQ69" i="1"/>
  <c r="DQ68" i="1"/>
  <c r="DQ70" i="1"/>
  <c r="DM68" i="1"/>
  <c r="DM70" i="1"/>
  <c r="DI69" i="1"/>
  <c r="DI68" i="1"/>
  <c r="DI70" i="1"/>
  <c r="DO66" i="1"/>
  <c r="DU66" i="1"/>
  <c r="DQ66" i="1"/>
  <c r="DM66" i="1"/>
  <c r="DI66" i="1"/>
  <c r="DU64" i="1"/>
  <c r="DU65" i="1"/>
  <c r="DQ65" i="1"/>
  <c r="DQ64" i="1"/>
  <c r="DM64" i="1"/>
  <c r="DM65" i="1"/>
  <c r="DS65" i="1"/>
  <c r="DO64" i="1"/>
  <c r="DK64" i="1"/>
  <c r="DK65" i="1"/>
  <c r="DS62" i="1"/>
  <c r="DS63" i="1"/>
  <c r="DS61" i="1"/>
  <c r="DO61" i="1"/>
  <c r="DO63" i="1"/>
  <c r="DO62" i="1"/>
  <c r="DK62" i="1"/>
  <c r="DK63" i="1"/>
  <c r="DU63" i="1"/>
  <c r="DU61" i="1"/>
  <c r="DU62" i="1"/>
  <c r="DM61" i="1"/>
  <c r="DM62" i="1"/>
  <c r="DM63" i="1"/>
  <c r="DI61" i="1"/>
  <c r="DI63" i="1"/>
  <c r="DI62" i="1"/>
  <c r="FG71" i="1"/>
  <c r="FG72" i="1"/>
  <c r="FG70" i="1"/>
  <c r="FG68" i="1"/>
  <c r="FG65" i="1"/>
  <c r="FG62" i="1"/>
  <c r="FG61" i="1"/>
  <c r="FG63" i="1"/>
  <c r="FR73" i="1"/>
  <c r="FN73" i="1"/>
  <c r="FJ73" i="1"/>
  <c r="FT73" i="1"/>
  <c r="FP73" i="1"/>
  <c r="FL73" i="1"/>
  <c r="FH73" i="1"/>
  <c r="FT72" i="1"/>
  <c r="FT71" i="1"/>
  <c r="FP72" i="1"/>
  <c r="FP71" i="1"/>
  <c r="FL72" i="1"/>
  <c r="FL71" i="1"/>
  <c r="FH72" i="1"/>
  <c r="FH71" i="1"/>
  <c r="FR71" i="1"/>
  <c r="FN71" i="1"/>
  <c r="FJ71" i="1"/>
  <c r="FR70" i="1"/>
  <c r="FR69" i="1"/>
  <c r="FN70" i="1"/>
  <c r="FN69" i="1"/>
  <c r="FJ70" i="1"/>
  <c r="FJ69" i="1"/>
  <c r="FT68" i="1"/>
  <c r="FT69" i="1"/>
  <c r="FP68" i="1"/>
  <c r="FP69" i="1"/>
  <c r="FL68" i="1"/>
  <c r="FL69" i="1"/>
  <c r="FH68" i="1"/>
  <c r="FH69" i="1"/>
  <c r="FR66" i="1"/>
  <c r="FN66" i="1"/>
  <c r="FJ66" i="1"/>
  <c r="FT66" i="1"/>
  <c r="FP66" i="1"/>
  <c r="FL66" i="1"/>
  <c r="FH66" i="1"/>
  <c r="FT64" i="1"/>
  <c r="FP64" i="1"/>
  <c r="FL64" i="1"/>
  <c r="FH64" i="1"/>
  <c r="FR65" i="1"/>
  <c r="FR64" i="1"/>
  <c r="FN65" i="1"/>
  <c r="FN64" i="1"/>
  <c r="FJ65" i="1"/>
  <c r="FJ64" i="1"/>
  <c r="FR61" i="1"/>
  <c r="FR62" i="1"/>
  <c r="FN61" i="1"/>
  <c r="FN62" i="1"/>
  <c r="FJ61" i="1"/>
  <c r="FJ62" i="1"/>
  <c r="FT63" i="1"/>
  <c r="FT62" i="1"/>
  <c r="FP63" i="1"/>
  <c r="FP62" i="1"/>
  <c r="FL63" i="1"/>
  <c r="FL62" i="1"/>
  <c r="FH63" i="1"/>
  <c r="FH62" i="1"/>
  <c r="JG62" i="1"/>
  <c r="JG66" i="1"/>
  <c r="JP68" i="1"/>
  <c r="JL68" i="1"/>
  <c r="JH68" i="1"/>
  <c r="JR65" i="1"/>
  <c r="JN33" i="1"/>
  <c r="JN65" i="1"/>
  <c r="JJ65" i="1"/>
  <c r="JT42" i="1"/>
  <c r="JT63" i="1"/>
  <c r="JP63" i="1"/>
  <c r="JL63" i="1"/>
  <c r="JH42" i="1"/>
  <c r="JH63" i="1"/>
  <c r="JR61" i="1"/>
  <c r="JN61" i="1"/>
  <c r="JJ61" i="1"/>
  <c r="OQ39" i="1"/>
  <c r="OO69" i="1"/>
  <c r="JG73" i="1"/>
  <c r="JP70" i="1"/>
  <c r="JL70" i="1"/>
  <c r="JH70" i="1"/>
  <c r="JT65" i="1"/>
  <c r="JR63" i="1"/>
  <c r="JR62" i="1"/>
  <c r="JN62" i="1"/>
  <c r="JJ62" i="1"/>
  <c r="JT61" i="1"/>
  <c r="FJ72" i="1"/>
  <c r="FL70" i="1"/>
  <c r="FJ68" i="1"/>
  <c r="FL65" i="1"/>
  <c r="FJ63" i="1"/>
  <c r="FL61" i="1"/>
  <c r="DU70" i="1"/>
  <c r="DK70" i="1"/>
  <c r="DG62" i="1"/>
  <c r="CI72" i="1"/>
  <c r="CK68" i="1"/>
  <c r="CS62" i="1"/>
  <c r="BG61" i="1"/>
  <c r="BG65" i="1"/>
  <c r="BR73" i="1"/>
  <c r="BN73" i="1"/>
  <c r="BJ73" i="1"/>
  <c r="BT72" i="1"/>
  <c r="BP71" i="1"/>
  <c r="BH71" i="1"/>
  <c r="BH72" i="1"/>
  <c r="BN69" i="1"/>
  <c r="BP62" i="1"/>
  <c r="BP63" i="1"/>
  <c r="KU39" i="1"/>
  <c r="KU49" i="1"/>
  <c r="KS46" i="1"/>
  <c r="KS44" i="1"/>
  <c r="KK44" i="1"/>
  <c r="KM43" i="1"/>
  <c r="MQ38" i="1"/>
  <c r="IJ33" i="1"/>
  <c r="MU39" i="1"/>
  <c r="MQ39" i="1"/>
  <c r="MM39" i="1"/>
  <c r="MS36" i="1"/>
  <c r="MM45" i="1"/>
  <c r="MI35" i="1"/>
  <c r="MK44" i="1"/>
  <c r="MQ47" i="1"/>
  <c r="MO33" i="1"/>
  <c r="MO43" i="1"/>
  <c r="MU32" i="1"/>
  <c r="MU42" i="1"/>
  <c r="MS42" i="1"/>
  <c r="MO32" i="1"/>
  <c r="MS32" i="1"/>
  <c r="BS49" i="1"/>
  <c r="BO49" i="1"/>
  <c r="BK49" i="1"/>
  <c r="BU38" i="1"/>
  <c r="BS37" i="1"/>
  <c r="BK37" i="1"/>
  <c r="BS45" i="1"/>
  <c r="BO45" i="1"/>
  <c r="BK45" i="1"/>
  <c r="BU44" i="1"/>
  <c r="BI44" i="1"/>
  <c r="BO43" i="1"/>
  <c r="FM44" i="1"/>
  <c r="HP45" i="1"/>
  <c r="HP55" i="1" s="1"/>
  <c r="HL49" i="1"/>
  <c r="HL59" i="1" s="1"/>
  <c r="HL45" i="1"/>
  <c r="HN34" i="1"/>
  <c r="HH33" i="1"/>
  <c r="JQ37" i="1"/>
  <c r="JS45" i="1"/>
  <c r="JI34" i="1"/>
  <c r="JS43" i="1"/>
  <c r="MG46" i="1"/>
  <c r="BG49" i="1"/>
  <c r="CT49" i="1"/>
  <c r="EG34" i="1"/>
  <c r="FO48" i="1"/>
  <c r="HT34" i="1"/>
  <c r="HH34" i="1"/>
  <c r="HJ43" i="1"/>
  <c r="JU48" i="1"/>
  <c r="JU44" i="1"/>
  <c r="KG38" i="1"/>
  <c r="MG34" i="1"/>
  <c r="NG34" i="1"/>
  <c r="F59" i="1"/>
  <c r="DG38" i="1"/>
  <c r="DG44" i="1"/>
  <c r="DQ46" i="1"/>
  <c r="DK35" i="1"/>
  <c r="DU32" i="1"/>
  <c r="FG34" i="1"/>
  <c r="GG34" i="1"/>
  <c r="GS39" i="1"/>
  <c r="GO39" i="1"/>
  <c r="GU46" i="1"/>
  <c r="HJ32" i="1"/>
  <c r="HR34" i="1"/>
  <c r="IR46" i="1"/>
  <c r="IH33" i="1"/>
  <c r="KQ39" i="1"/>
  <c r="KM49" i="1"/>
  <c r="KI39" i="1"/>
  <c r="KS38" i="1"/>
  <c r="KO38" i="1"/>
  <c r="KK38" i="1"/>
  <c r="KM37" i="1"/>
  <c r="KS36" i="1"/>
  <c r="KK46" i="1"/>
  <c r="KQ35" i="1"/>
  <c r="KI35" i="1"/>
  <c r="KS34" i="1"/>
  <c r="KK34" i="1"/>
  <c r="KO47" i="1"/>
  <c r="KS33" i="1"/>
  <c r="MK49" i="1"/>
  <c r="MM38" i="1"/>
  <c r="MS46" i="1"/>
  <c r="NQ37" i="1"/>
  <c r="OU49" i="1"/>
  <c r="OQ49" i="1"/>
  <c r="OM49" i="1"/>
  <c r="OI49" i="1"/>
  <c r="OU37" i="1"/>
  <c r="OQ37" i="1"/>
  <c r="OM37" i="1"/>
  <c r="OI37" i="1"/>
  <c r="OS36" i="1"/>
  <c r="OO36" i="1"/>
  <c r="OK36" i="1"/>
  <c r="OU45" i="1"/>
  <c r="OM45" i="1"/>
  <c r="CI49" i="1"/>
  <c r="CM33" i="1"/>
  <c r="DU39" i="1"/>
  <c r="DU49" i="1"/>
  <c r="DQ49" i="1"/>
  <c r="DM39" i="1"/>
  <c r="DO38" i="1"/>
  <c r="DS46" i="1"/>
  <c r="DK46" i="1"/>
  <c r="DQ35" i="1"/>
  <c r="DI45" i="1"/>
  <c r="DO34" i="1"/>
  <c r="DQ33" i="1"/>
  <c r="DM33" i="1"/>
  <c r="EM39" i="1"/>
  <c r="EM49" i="1"/>
  <c r="EO48" i="1"/>
  <c r="EO38" i="1"/>
  <c r="EU48" i="1"/>
  <c r="EM48" i="1"/>
  <c r="EI48" i="1"/>
  <c r="EK37" i="1"/>
  <c r="MR48" i="1"/>
  <c r="MT37" i="1"/>
  <c r="MN36" i="1"/>
  <c r="ML43" i="1"/>
  <c r="NH35" i="1"/>
  <c r="EI49" i="1"/>
  <c r="GM49" i="1"/>
  <c r="GI49" i="1"/>
  <c r="GO48" i="1"/>
  <c r="GK48" i="1"/>
  <c r="GU37" i="1"/>
  <c r="GM37" i="1"/>
  <c r="GM33" i="1"/>
  <c r="BG32" i="1"/>
  <c r="BG42" i="1"/>
  <c r="BG62" i="1"/>
  <c r="BG63" i="1"/>
  <c r="BG36" i="1"/>
  <c r="BG69" i="1"/>
  <c r="BG70" i="1"/>
  <c r="BQ49" i="1"/>
  <c r="BM38" i="1"/>
  <c r="BM48" i="1"/>
  <c r="BK38" i="1"/>
  <c r="BM35" i="1"/>
  <c r="BM47" i="1"/>
  <c r="BU64" i="1"/>
  <c r="BQ43" i="1"/>
  <c r="BU63" i="1"/>
  <c r="CS37" i="1"/>
  <c r="CQ44" i="1"/>
  <c r="DI48" i="1"/>
  <c r="BT37" i="1"/>
  <c r="BN44" i="1"/>
  <c r="BL33" i="1"/>
  <c r="CG73" i="1"/>
  <c r="CG72" i="1"/>
  <c r="CG68" i="1"/>
  <c r="CG35" i="1"/>
  <c r="CG47" i="1"/>
  <c r="CG61" i="1"/>
  <c r="CT39" i="1"/>
  <c r="CP39" i="1"/>
  <c r="CH49" i="1"/>
  <c r="CR48" i="1"/>
  <c r="CP73" i="1"/>
  <c r="CL38" i="1"/>
  <c r="CT37" i="1"/>
  <c r="CP37" i="1"/>
  <c r="CL37" i="1"/>
  <c r="CH37" i="1"/>
  <c r="CR72" i="1"/>
  <c r="CN72" i="1"/>
  <c r="CR70" i="1"/>
  <c r="CN70" i="1"/>
  <c r="CJ36" i="1"/>
  <c r="CT69" i="1"/>
  <c r="CP70" i="1"/>
  <c r="CL69" i="1"/>
  <c r="CH69" i="1"/>
  <c r="CT45" i="1"/>
  <c r="CL35" i="1"/>
  <c r="CR66" i="1"/>
  <c r="CN44" i="1"/>
  <c r="CJ66" i="1"/>
  <c r="CP47" i="1"/>
  <c r="CT33" i="1"/>
  <c r="CP64" i="1"/>
  <c r="CL65" i="1"/>
  <c r="CH33" i="1"/>
  <c r="CN64" i="1"/>
  <c r="CJ64" i="1"/>
  <c r="CR32" i="1"/>
  <c r="CN32" i="1"/>
  <c r="CJ61" i="1"/>
  <c r="CT63" i="1"/>
  <c r="CP63" i="1"/>
  <c r="CL62" i="1"/>
  <c r="DG37" i="1"/>
  <c r="DG46" i="1"/>
  <c r="DG42" i="1"/>
  <c r="DL49" i="1"/>
  <c r="DP48" i="1"/>
  <c r="DT37" i="1"/>
  <c r="DP37" i="1"/>
  <c r="DL37" i="1"/>
  <c r="DH37" i="1"/>
  <c r="EG44" i="1"/>
  <c r="EG43" i="1"/>
  <c r="ET48" i="1"/>
  <c r="EP48" i="1"/>
  <c r="EH48" i="1"/>
  <c r="EL44" i="1"/>
  <c r="FS47" i="1"/>
  <c r="HR32" i="1"/>
  <c r="HT45" i="1"/>
  <c r="FU49" i="1"/>
  <c r="FM49" i="1"/>
  <c r="FO38" i="1"/>
  <c r="FK48" i="1"/>
  <c r="FI37" i="1"/>
  <c r="FS44" i="1"/>
  <c r="FU33" i="1"/>
  <c r="FI33" i="1"/>
  <c r="FK42" i="1"/>
  <c r="HR38" i="1"/>
  <c r="AH43" i="1"/>
  <c r="CU48" i="1"/>
  <c r="CS48" i="1"/>
  <c r="CO38" i="1"/>
  <c r="CK48" i="1"/>
  <c r="CU36" i="1"/>
  <c r="DG48" i="1"/>
  <c r="DG34" i="1"/>
  <c r="DQ39" i="1"/>
  <c r="DI49" i="1"/>
  <c r="DS48" i="1"/>
  <c r="DO48" i="1"/>
  <c r="DK48" i="1"/>
  <c r="DU37" i="1"/>
  <c r="DQ37" i="1"/>
  <c r="DM37" i="1"/>
  <c r="DI37" i="1"/>
  <c r="DU46" i="1"/>
  <c r="DO46" i="1"/>
  <c r="DU45" i="1"/>
  <c r="DQ45" i="1"/>
  <c r="DM35" i="1"/>
  <c r="DS44" i="1"/>
  <c r="DO44" i="1"/>
  <c r="DK34" i="1"/>
  <c r="DI33" i="1"/>
  <c r="DS32" i="1"/>
  <c r="DO32" i="1"/>
  <c r="DK32" i="1"/>
  <c r="FT45" i="1"/>
  <c r="HT48" i="1"/>
  <c r="HT44" i="1"/>
  <c r="HP44" i="1"/>
  <c r="HN47" i="1"/>
  <c r="HJ47" i="1"/>
  <c r="HN43" i="1"/>
  <c r="HP32" i="1"/>
  <c r="IP44" i="1"/>
  <c r="IR33" i="1"/>
  <c r="IN33" i="1"/>
  <c r="IP32" i="1"/>
  <c r="JU37" i="1"/>
  <c r="JI37" i="1"/>
  <c r="JS36" i="1"/>
  <c r="JU47" i="1"/>
  <c r="JS42" i="1"/>
  <c r="JO32" i="1"/>
  <c r="JK42" i="1"/>
  <c r="NJ42" i="1"/>
  <c r="DR36" i="1"/>
  <c r="DN36" i="1"/>
  <c r="DJ36" i="1"/>
  <c r="DT45" i="1"/>
  <c r="DH45" i="1"/>
  <c r="DN32" i="1"/>
  <c r="FT49" i="1"/>
  <c r="FP49" i="1"/>
  <c r="FL49" i="1"/>
  <c r="FH49" i="1"/>
  <c r="FN48" i="1"/>
  <c r="FJ48" i="1"/>
  <c r="HG39" i="1"/>
  <c r="HU35" i="1"/>
  <c r="HM35" i="1"/>
  <c r="HQ43" i="1"/>
  <c r="HI43" i="1"/>
  <c r="IG34" i="1"/>
  <c r="IG32" i="1"/>
  <c r="IU49" i="1"/>
  <c r="IQ49" i="1"/>
  <c r="IM49" i="1"/>
  <c r="II49" i="1"/>
  <c r="IS48" i="1"/>
  <c r="IO48" i="1"/>
  <c r="IK48" i="1"/>
  <c r="IS44" i="1"/>
  <c r="IU43" i="1"/>
  <c r="IM43" i="1"/>
  <c r="KQ45" i="1"/>
  <c r="KO48" i="1"/>
  <c r="KM39" i="1"/>
  <c r="LO38" i="1"/>
  <c r="LK48" i="1"/>
  <c r="LU37" i="1"/>
  <c r="LM37" i="1"/>
  <c r="LS34" i="1"/>
  <c r="MS49" i="1"/>
  <c r="MO49" i="1"/>
  <c r="MU38" i="1"/>
  <c r="MM48" i="1"/>
  <c r="MI48" i="1"/>
  <c r="MO36" i="1"/>
  <c r="MM34" i="1"/>
  <c r="MK47" i="1"/>
  <c r="MU47" i="1"/>
  <c r="NG37" i="1"/>
  <c r="NO32" i="1"/>
  <c r="IG43" i="1"/>
  <c r="KG34" i="1"/>
  <c r="KU38" i="1"/>
  <c r="KI38" i="1"/>
  <c r="OM48" i="1"/>
  <c r="JU49" i="1"/>
  <c r="JM37" i="1"/>
  <c r="JS46" i="1"/>
  <c r="JK36" i="1"/>
  <c r="JU45" i="1"/>
  <c r="JM35" i="1"/>
  <c r="JI45" i="1"/>
  <c r="JS44" i="1"/>
  <c r="JO44" i="1"/>
  <c r="JQ47" i="1"/>
  <c r="JI47" i="1"/>
  <c r="JU43" i="1"/>
  <c r="JM33" i="1"/>
  <c r="JM53" i="1" s="1"/>
  <c r="KG37" i="1"/>
  <c r="KT39" i="1"/>
  <c r="KP39" i="1"/>
  <c r="KH49" i="1"/>
  <c r="KT37" i="1"/>
  <c r="KP37" i="1"/>
  <c r="KL37" i="1"/>
  <c r="KH37" i="1"/>
  <c r="KR36" i="1"/>
  <c r="KL45" i="1"/>
  <c r="KH45" i="1"/>
  <c r="KR32" i="1"/>
  <c r="MG45" i="1"/>
  <c r="MR35" i="1"/>
  <c r="MJ35" i="1"/>
  <c r="MT44" i="1"/>
  <c r="OG71" i="1"/>
  <c r="OG69" i="1"/>
  <c r="OG66" i="1"/>
  <c r="OG65" i="1"/>
  <c r="OG61" i="1"/>
  <c r="OP49" i="1"/>
  <c r="OH39" i="1"/>
  <c r="OR73" i="1"/>
  <c r="ON73" i="1"/>
  <c r="OJ73" i="1"/>
  <c r="OT73" i="1"/>
  <c r="OP73" i="1"/>
  <c r="OH73" i="1"/>
  <c r="OT71" i="1"/>
  <c r="OP72" i="1"/>
  <c r="OL71" i="1"/>
  <c r="OH37" i="1"/>
  <c r="OR71" i="1"/>
  <c r="ON71" i="1"/>
  <c r="OR69" i="1"/>
  <c r="ON36" i="1"/>
  <c r="OJ68" i="1"/>
  <c r="OT70" i="1"/>
  <c r="OP69" i="1"/>
  <c r="OL68" i="1"/>
  <c r="OH69" i="1"/>
  <c r="OP45" i="1"/>
  <c r="ON66" i="1"/>
  <c r="OJ34" i="1"/>
  <c r="OP66" i="1"/>
  <c r="OL66" i="1"/>
  <c r="OT64" i="1"/>
  <c r="OP65" i="1"/>
  <c r="OL43" i="1"/>
  <c r="OH64" i="1"/>
  <c r="ON64" i="1"/>
  <c r="OR61" i="1"/>
  <c r="ON61" i="1"/>
  <c r="OJ32" i="1"/>
  <c r="OT61" i="1"/>
  <c r="OH61" i="1"/>
  <c r="F52" i="1"/>
  <c r="CJ48" i="1"/>
  <c r="CJ38" i="1"/>
  <c r="CJ37" i="1"/>
  <c r="CR61" i="1"/>
  <c r="CH32" i="1"/>
  <c r="OL48" i="1"/>
  <c r="ON35" i="1"/>
  <c r="OT34" i="1"/>
  <c r="OJ33" i="1"/>
  <c r="OL42" i="1"/>
  <c r="OT72" i="1"/>
  <c r="OL72" i="1"/>
  <c r="OH71" i="1"/>
  <c r="OR70" i="1"/>
  <c r="OH70" i="1"/>
  <c r="OL69" i="1"/>
  <c r="OJ65" i="1"/>
  <c r="OJ64" i="1"/>
  <c r="ON63" i="1"/>
  <c r="OR62" i="1"/>
  <c r="OL73" i="1"/>
  <c r="OG72" i="1"/>
  <c r="OL70" i="1"/>
  <c r="OG70" i="1"/>
  <c r="OT68" i="1"/>
  <c r="OT66" i="1"/>
  <c r="OT65" i="1"/>
  <c r="ON65" i="1"/>
  <c r="OR63" i="1"/>
  <c r="OL63" i="1"/>
  <c r="OG63" i="1"/>
  <c r="OL62" i="1"/>
  <c r="OG62" i="1"/>
  <c r="OL61" i="1"/>
  <c r="CJ72" i="1"/>
  <c r="CT70" i="1"/>
  <c r="CL70" i="1"/>
  <c r="CH70" i="1"/>
  <c r="CG69" i="1"/>
  <c r="CR68" i="1"/>
  <c r="CN68" i="1"/>
  <c r="CJ68" i="1"/>
  <c r="CT65" i="1"/>
  <c r="CP65" i="1"/>
  <c r="CH65" i="1"/>
  <c r="CR64" i="1"/>
  <c r="CH64" i="1"/>
  <c r="CH63" i="1"/>
  <c r="CR62" i="1"/>
  <c r="AI39" i="1"/>
  <c r="AO73" i="1"/>
  <c r="AU72" i="1"/>
  <c r="AI71" i="1"/>
  <c r="BU48" i="1"/>
  <c r="CP48" i="1"/>
  <c r="CP49" i="1"/>
  <c r="CK39" i="1"/>
  <c r="CQ48" i="1"/>
  <c r="CO37" i="1"/>
  <c r="CQ36" i="1"/>
  <c r="CM46" i="1"/>
  <c r="CO35" i="1"/>
  <c r="CO47" i="1"/>
  <c r="CO57" i="1" s="1"/>
  <c r="CK47" i="1"/>
  <c r="CS43" i="1"/>
  <c r="DL39" i="1"/>
  <c r="ER46" i="1"/>
  <c r="EJ46" i="1"/>
  <c r="EP35" i="1"/>
  <c r="IO39" i="1"/>
  <c r="IQ38" i="1"/>
  <c r="IM38" i="1"/>
  <c r="IS35" i="1"/>
  <c r="IO47" i="1"/>
  <c r="IQ42" i="1"/>
  <c r="II32" i="1"/>
  <c r="F56" i="1"/>
  <c r="CL49" i="1"/>
  <c r="CL39" i="1"/>
  <c r="CN48" i="1"/>
  <c r="CN38" i="1"/>
  <c r="CR37" i="1"/>
  <c r="CP36" i="1"/>
  <c r="CL47" i="1"/>
  <c r="CL34" i="1"/>
  <c r="OJ49" i="1"/>
  <c r="OT38" i="1"/>
  <c r="OH48" i="1"/>
  <c r="OJ45" i="1"/>
  <c r="OP47" i="1"/>
  <c r="OP44" i="1"/>
  <c r="OR33" i="1"/>
  <c r="ON70" i="1"/>
  <c r="ON69" i="1"/>
  <c r="OR68" i="1"/>
  <c r="OG68" i="1"/>
  <c r="OL65" i="1"/>
  <c r="OP64" i="1"/>
  <c r="OT63" i="1"/>
  <c r="OJ63" i="1"/>
  <c r="OT62" i="1"/>
  <c r="ON62" i="1"/>
  <c r="CT72" i="1"/>
  <c r="CP72" i="1"/>
  <c r="CL72" i="1"/>
  <c r="CH72" i="1"/>
  <c r="CG71" i="1"/>
  <c r="CJ70" i="1"/>
  <c r="CT68" i="1"/>
  <c r="CP68" i="1"/>
  <c r="CL68" i="1"/>
  <c r="CH68" i="1"/>
  <c r="CG66" i="1"/>
  <c r="CR65" i="1"/>
  <c r="CN65" i="1"/>
  <c r="CJ65" i="1"/>
  <c r="CT62" i="1"/>
  <c r="CG62" i="1"/>
  <c r="AO71" i="1"/>
  <c r="BG46" i="1"/>
  <c r="BJ39" i="1"/>
  <c r="BR70" i="1"/>
  <c r="BJ70" i="1"/>
  <c r="BT66" i="1"/>
  <c r="BL66" i="1"/>
  <c r="BR64" i="1"/>
  <c r="BN65" i="1"/>
  <c r="BJ64" i="1"/>
  <c r="CN34" i="1"/>
  <c r="CK38" i="1"/>
  <c r="CH39" i="1"/>
  <c r="CG33" i="1"/>
  <c r="CO48" i="1"/>
  <c r="CI35" i="1"/>
  <c r="DU48" i="1"/>
  <c r="DQ48" i="1"/>
  <c r="DS37" i="1"/>
  <c r="DO37" i="1"/>
  <c r="DK37" i="1"/>
  <c r="DI46" i="1"/>
  <c r="DO35" i="1"/>
  <c r="DQ44" i="1"/>
  <c r="DS47" i="1"/>
  <c r="DO47" i="1"/>
  <c r="DS43" i="1"/>
  <c r="DS33" i="1"/>
  <c r="DO43" i="1"/>
  <c r="DK33" i="1"/>
  <c r="DU42" i="1"/>
  <c r="DM32" i="1"/>
  <c r="DI42" i="1"/>
  <c r="DI32" i="1"/>
  <c r="IS38" i="1"/>
  <c r="IK44" i="1"/>
  <c r="CN49" i="1"/>
  <c r="CT48" i="1"/>
  <c r="CT38" i="1"/>
  <c r="CH48" i="1"/>
  <c r="CH38" i="1"/>
  <c r="CN37" i="1"/>
  <c r="CH35" i="1"/>
  <c r="CH45" i="1"/>
  <c r="CH62" i="1"/>
  <c r="ON39" i="1"/>
  <c r="OP38" i="1"/>
  <c r="OP46" i="1"/>
  <c r="OJ47" i="1"/>
  <c r="OP32" i="1"/>
  <c r="OH72" i="1"/>
  <c r="OP68" i="1"/>
  <c r="OJ66" i="1"/>
  <c r="OH63" i="1"/>
  <c r="OH62" i="1"/>
  <c r="CT73" i="1"/>
  <c r="CL73" i="1"/>
  <c r="CH73" i="1"/>
  <c r="CR71" i="1"/>
  <c r="CN71" i="1"/>
  <c r="CJ71" i="1"/>
  <c r="CP69" i="1"/>
  <c r="CN66" i="1"/>
  <c r="CT64" i="1"/>
  <c r="CN61" i="1"/>
  <c r="F54" i="1"/>
  <c r="F58" i="1"/>
  <c r="BU49" i="1"/>
  <c r="BM49" i="1"/>
  <c r="BI39" i="1"/>
  <c r="BQ48" i="1"/>
  <c r="BQ38" i="1"/>
  <c r="BI48" i="1"/>
  <c r="BI38" i="1"/>
  <c r="BS38" i="1"/>
  <c r="BO38" i="1"/>
  <c r="BU71" i="1"/>
  <c r="BQ71" i="1"/>
  <c r="BM71" i="1"/>
  <c r="BI71" i="1"/>
  <c r="BS70" i="1"/>
  <c r="BQ70" i="1"/>
  <c r="BQ36" i="1"/>
  <c r="BM70" i="1"/>
  <c r="BI68" i="1"/>
  <c r="BK36" i="1"/>
  <c r="BU35" i="1"/>
  <c r="BU45" i="1"/>
  <c r="BQ35" i="1"/>
  <c r="BS66" i="1"/>
  <c r="BO47" i="1"/>
  <c r="BO34" i="1"/>
  <c r="BK66" i="1"/>
  <c r="BQ64" i="1"/>
  <c r="BI64" i="1"/>
  <c r="BQ63" i="1"/>
  <c r="BI63" i="1"/>
  <c r="BS62" i="1"/>
  <c r="BS32" i="1"/>
  <c r="BS42" i="1"/>
  <c r="BO32" i="1"/>
  <c r="BK62" i="1"/>
  <c r="DG33" i="1"/>
  <c r="DG47" i="1"/>
  <c r="DP49" i="1"/>
  <c r="DP39" i="1"/>
  <c r="DH49" i="1"/>
  <c r="DH39" i="1"/>
  <c r="DL48" i="1"/>
  <c r="DR71" i="1"/>
  <c r="FG45" i="1"/>
  <c r="FG35" i="1"/>
  <c r="FG43" i="1"/>
  <c r="FG47" i="1"/>
  <c r="FP44" i="1"/>
  <c r="FN43" i="1"/>
  <c r="FT32" i="1"/>
  <c r="HO37" i="1"/>
  <c r="AP39" i="1"/>
  <c r="BO37" i="1"/>
  <c r="EQ36" i="1"/>
  <c r="EM46" i="1"/>
  <c r="EI36" i="1"/>
  <c r="EO35" i="1"/>
  <c r="EU44" i="1"/>
  <c r="EO47" i="1"/>
  <c r="ES43" i="1"/>
  <c r="EO43" i="1"/>
  <c r="EK43" i="1"/>
  <c r="EU42" i="1"/>
  <c r="ES42" i="1"/>
  <c r="FQ46" i="1"/>
  <c r="FI46" i="1"/>
  <c r="FO34" i="1"/>
  <c r="FQ33" i="1"/>
  <c r="FK33" i="1"/>
  <c r="FO32" i="1"/>
  <c r="FK32" i="1"/>
  <c r="FQ42" i="1"/>
  <c r="GG48" i="1"/>
  <c r="GG58" i="1" s="1"/>
  <c r="GG44" i="1"/>
  <c r="GU49" i="1"/>
  <c r="GQ49" i="1"/>
  <c r="GS38" i="1"/>
  <c r="GO38" i="1"/>
  <c r="GK38" i="1"/>
  <c r="GQ37" i="1"/>
  <c r="GI37" i="1"/>
  <c r="GS71" i="1"/>
  <c r="GO71" i="1"/>
  <c r="GK71" i="1"/>
  <c r="GS46" i="1"/>
  <c r="GO46" i="1"/>
  <c r="GK46" i="1"/>
  <c r="GU68" i="1"/>
  <c r="GQ70" i="1"/>
  <c r="GM70" i="1"/>
  <c r="GI68" i="1"/>
  <c r="GU35" i="1"/>
  <c r="GQ35" i="1"/>
  <c r="GO34" i="1"/>
  <c r="GK34" i="1"/>
  <c r="GQ44" i="1"/>
  <c r="GU33" i="1"/>
  <c r="GQ33" i="1"/>
  <c r="GM64" i="1"/>
  <c r="GI64" i="1"/>
  <c r="GO65" i="1"/>
  <c r="GS42" i="1"/>
  <c r="GO63" i="1"/>
  <c r="GK61" i="1"/>
  <c r="GU61" i="1"/>
  <c r="GQ63" i="1"/>
  <c r="GM63" i="1"/>
  <c r="GI42" i="1"/>
  <c r="HN42" i="1"/>
  <c r="HN52" i="1" s="1"/>
  <c r="HH45" i="1"/>
  <c r="HH49" i="1"/>
  <c r="HN36" i="1"/>
  <c r="HJ46" i="1"/>
  <c r="HL36" i="1"/>
  <c r="HH36" i="1"/>
  <c r="IL37" i="1"/>
  <c r="IT46" i="1"/>
  <c r="IL46" i="1"/>
  <c r="JO34" i="1"/>
  <c r="JK46" i="1"/>
  <c r="KQ49" i="1"/>
  <c r="KS48" i="1"/>
  <c r="KK48" i="1"/>
  <c r="KQ37" i="1"/>
  <c r="KI37" i="1"/>
  <c r="KM33" i="1"/>
  <c r="KO42" i="1"/>
  <c r="LU49" i="1"/>
  <c r="LM49" i="1"/>
  <c r="NP45" i="1"/>
  <c r="NL45" i="1"/>
  <c r="NR44" i="1"/>
  <c r="NT33" i="1"/>
  <c r="NP43" i="1"/>
  <c r="NL43" i="1"/>
  <c r="DN37" i="1"/>
  <c r="DJ37" i="1"/>
  <c r="DT68" i="1"/>
  <c r="DP68" i="1"/>
  <c r="DL68" i="1"/>
  <c r="DH68" i="1"/>
  <c r="DR66" i="1"/>
  <c r="DN66" i="1"/>
  <c r="DJ66" i="1"/>
  <c r="DT66" i="1"/>
  <c r="DP66" i="1"/>
  <c r="DH44" i="1"/>
  <c r="DT64" i="1"/>
  <c r="DP64" i="1"/>
  <c r="DL64" i="1"/>
  <c r="DH64" i="1"/>
  <c r="DR65" i="1"/>
  <c r="DN64" i="1"/>
  <c r="DR62" i="1"/>
  <c r="DJ62" i="1"/>
  <c r="DT63" i="1"/>
  <c r="DP63" i="1"/>
  <c r="DL63" i="1"/>
  <c r="DH63" i="1"/>
  <c r="EG47" i="1"/>
  <c r="ES37" i="1"/>
  <c r="FS38" i="1"/>
  <c r="FU37" i="1"/>
  <c r="FQ37" i="1"/>
  <c r="FM37" i="1"/>
  <c r="HG49" i="1"/>
  <c r="HG47" i="1"/>
  <c r="HL42" i="1"/>
  <c r="HH32" i="1"/>
  <c r="IR39" i="1"/>
  <c r="IT48" i="1"/>
  <c r="IP48" i="1"/>
  <c r="IN37" i="1"/>
  <c r="IT42" i="1"/>
  <c r="IL42" i="1"/>
  <c r="IH32" i="1"/>
  <c r="JI38" i="1"/>
  <c r="JU46" i="1"/>
  <c r="JM46" i="1"/>
  <c r="JO35" i="1"/>
  <c r="JQ34" i="1"/>
  <c r="JK47" i="1"/>
  <c r="KS39" i="1"/>
  <c r="KO49" i="1"/>
  <c r="KK39" i="1"/>
  <c r="KI48" i="1"/>
  <c r="KS37" i="1"/>
  <c r="KK37" i="1"/>
  <c r="KO35" i="1"/>
  <c r="KK35" i="1"/>
  <c r="KQ44" i="1"/>
  <c r="KI47" i="1"/>
  <c r="KI34" i="1"/>
  <c r="KS43" i="1"/>
  <c r="LS39" i="1"/>
  <c r="LO49" i="1"/>
  <c r="LK49" i="1"/>
  <c r="LK39" i="1"/>
  <c r="LU38" i="1"/>
  <c r="LU48" i="1"/>
  <c r="LQ48" i="1"/>
  <c r="LI48" i="1"/>
  <c r="LI38" i="1"/>
  <c r="LS37" i="1"/>
  <c r="LK37" i="1"/>
  <c r="LU46" i="1"/>
  <c r="LQ46" i="1"/>
  <c r="LS35" i="1"/>
  <c r="LM34" i="1"/>
  <c r="LS43" i="1"/>
  <c r="LQ42" i="1"/>
  <c r="LM42" i="1"/>
  <c r="NT49" i="1"/>
  <c r="NH34" i="1"/>
  <c r="NN32" i="1"/>
  <c r="CM37" i="1"/>
  <c r="CU46" i="1"/>
  <c r="CM45" i="1"/>
  <c r="CU44" i="1"/>
  <c r="CS44" i="1"/>
  <c r="CI33" i="1"/>
  <c r="DJ46" i="1"/>
  <c r="EU39" i="1"/>
  <c r="EN33" i="1"/>
  <c r="EJ42" i="1"/>
  <c r="FG33" i="1"/>
  <c r="FJ38" i="1"/>
  <c r="HG42" i="1"/>
  <c r="HG46" i="1"/>
  <c r="HS49" i="1"/>
  <c r="HM49" i="1"/>
  <c r="IO35" i="1"/>
  <c r="IK35" i="1"/>
  <c r="IK34" i="1"/>
  <c r="IU47" i="1"/>
  <c r="IS42" i="1"/>
  <c r="IO32" i="1"/>
  <c r="JG37" i="1"/>
  <c r="JT37" i="1"/>
  <c r="JP37" i="1"/>
  <c r="JL37" i="1"/>
  <c r="JH37" i="1"/>
  <c r="JR36" i="1"/>
  <c r="JN36" i="1"/>
  <c r="JJ36" i="1"/>
  <c r="JT45" i="1"/>
  <c r="JP45" i="1"/>
  <c r="JL45" i="1"/>
  <c r="JH45" i="1"/>
  <c r="JN44" i="1"/>
  <c r="JJ44" i="1"/>
  <c r="JT43" i="1"/>
  <c r="JP43" i="1"/>
  <c r="JL43" i="1"/>
  <c r="JH43" i="1"/>
  <c r="MN48" i="1"/>
  <c r="MJ48" i="1"/>
  <c r="ML37" i="1"/>
  <c r="MP47" i="1"/>
  <c r="MP43" i="1"/>
  <c r="MR42" i="1"/>
  <c r="OG43" i="1"/>
  <c r="OJ46" i="1"/>
  <c r="OH35" i="1"/>
  <c r="OT43" i="1"/>
  <c r="KJ37" i="1"/>
  <c r="LG48" i="1"/>
  <c r="LG44" i="1"/>
  <c r="MG36" i="1"/>
  <c r="MI39" i="1"/>
  <c r="NU33" i="1"/>
  <c r="OG36" i="1"/>
  <c r="OU48" i="1"/>
  <c r="OS37" i="1"/>
  <c r="OO71" i="1"/>
  <c r="OK37" i="1"/>
  <c r="OU69" i="1"/>
  <c r="OQ69" i="1"/>
  <c r="OM69" i="1"/>
  <c r="OI69" i="1"/>
  <c r="OS66" i="1"/>
  <c r="OO66" i="1"/>
  <c r="OK66" i="1"/>
  <c r="OU64" i="1"/>
  <c r="OQ64" i="1"/>
  <c r="OM64" i="1"/>
  <c r="OI64" i="1"/>
  <c r="OO65" i="1"/>
  <c r="OU63" i="1"/>
  <c r="OQ63" i="1"/>
  <c r="OM63" i="1"/>
  <c r="OI63" i="1"/>
  <c r="JM32" i="1"/>
  <c r="JS32" i="1"/>
  <c r="JO42" i="1"/>
  <c r="JK32" i="1"/>
  <c r="JI32" i="1"/>
  <c r="LG39" i="1"/>
  <c r="LG43" i="1"/>
  <c r="LN48" i="1"/>
  <c r="LJ48" i="1"/>
  <c r="MU33" i="1"/>
  <c r="MU48" i="1"/>
  <c r="MS37" i="1"/>
  <c r="MO37" i="1"/>
  <c r="MO46" i="1"/>
  <c r="MK46" i="1"/>
  <c r="MM35" i="1"/>
  <c r="MS34" i="1"/>
  <c r="MK34" i="1"/>
  <c r="MM47" i="1"/>
  <c r="MI47" i="1"/>
  <c r="MQ43" i="1"/>
  <c r="MM33" i="1"/>
  <c r="MI33" i="1"/>
  <c r="MI42" i="1"/>
  <c r="NG48" i="1"/>
  <c r="NG46" i="1"/>
  <c r="NG45" i="1"/>
  <c r="NS39" i="1"/>
  <c r="NO39" i="1"/>
  <c r="NK39" i="1"/>
  <c r="NU48" i="1"/>
  <c r="NS37" i="1"/>
  <c r="NO37" i="1"/>
  <c r="NK37" i="1"/>
  <c r="OG42" i="1"/>
  <c r="OO42" i="1"/>
  <c r="LU39" i="1"/>
  <c r="LQ39" i="1"/>
  <c r="LM39" i="1"/>
  <c r="LI39" i="1"/>
  <c r="LI59" i="1" s="1"/>
  <c r="LQ38" i="1"/>
  <c r="LQ58" i="1" s="1"/>
  <c r="LM48" i="1"/>
  <c r="LS48" i="1"/>
  <c r="LK38" i="1"/>
  <c r="LO37" i="1"/>
  <c r="LQ37" i="1"/>
  <c r="LI37" i="1"/>
  <c r="LU36" i="1"/>
  <c r="LQ36" i="1"/>
  <c r="LK46" i="1"/>
  <c r="LS45" i="1"/>
  <c r="LO35" i="1"/>
  <c r="LK45" i="1"/>
  <c r="LK55" i="1" s="1"/>
  <c r="LU44" i="1"/>
  <c r="LM44" i="1"/>
  <c r="LI44" i="1"/>
  <c r="LU47" i="1"/>
  <c r="LM43" i="1"/>
  <c r="LQ32" i="1"/>
  <c r="LS32" i="1"/>
  <c r="MG37" i="1"/>
  <c r="MG35" i="1"/>
  <c r="MG43" i="1"/>
  <c r="MH35" i="1"/>
  <c r="MN44" i="1"/>
  <c r="MJ44" i="1"/>
  <c r="MP34" i="1"/>
  <c r="MT43" i="1"/>
  <c r="MH43" i="1"/>
  <c r="MP42" i="1"/>
  <c r="NP48" i="1"/>
  <c r="NL48" i="1"/>
  <c r="NH48" i="1"/>
  <c r="NR36" i="1"/>
  <c r="NJ45" i="1"/>
  <c r="NP35" i="1"/>
  <c r="NL35" i="1"/>
  <c r="NH45" i="1"/>
  <c r="NR34" i="1"/>
  <c r="NT43" i="1"/>
  <c r="NP33" i="1"/>
  <c r="NL33" i="1"/>
  <c r="OG37" i="1"/>
  <c r="OG33" i="1"/>
  <c r="ON49" i="1"/>
  <c r="OJ39" i="1"/>
  <c r="OT48" i="1"/>
  <c r="OP48" i="1"/>
  <c r="OL38" i="1"/>
  <c r="OH38" i="1"/>
  <c r="OR37" i="1"/>
  <c r="ON37" i="1"/>
  <c r="OJ37" i="1"/>
  <c r="OP36" i="1"/>
  <c r="ON45" i="1"/>
  <c r="OJ35" i="1"/>
  <c r="OT44" i="1"/>
  <c r="OP34" i="1"/>
  <c r="HH42" i="1"/>
  <c r="KO32" i="1"/>
  <c r="NT32" i="1"/>
  <c r="NP32" i="1"/>
  <c r="BR61" i="1"/>
  <c r="BJ61" i="1"/>
  <c r="FG42" i="1"/>
  <c r="IM32" i="1"/>
  <c r="JR32" i="1"/>
  <c r="JJ32" i="1"/>
  <c r="MN42" i="1"/>
  <c r="MJ42" i="1"/>
  <c r="OG32" i="1"/>
  <c r="OO32" i="1"/>
  <c r="N55" i="1"/>
  <c r="N53" i="1"/>
  <c r="H52" i="1"/>
  <c r="O58" i="1"/>
  <c r="R55" i="1"/>
  <c r="J55" i="1"/>
  <c r="P54" i="1"/>
  <c r="L54" i="1"/>
  <c r="H54" i="1"/>
  <c r="R53" i="1"/>
  <c r="J53" i="1"/>
  <c r="P52" i="1"/>
  <c r="L52" i="1"/>
  <c r="T52" i="1"/>
  <c r="T54" i="1"/>
  <c r="P55" i="1"/>
  <c r="L55" i="1"/>
  <c r="H55" i="1"/>
  <c r="R54" i="1"/>
  <c r="N54" i="1"/>
  <c r="J54" i="1"/>
  <c r="P53" i="1"/>
  <c r="L53" i="1"/>
  <c r="H53" i="1"/>
  <c r="R52" i="1"/>
  <c r="N52" i="1"/>
  <c r="J52" i="1"/>
  <c r="GS72" i="1"/>
  <c r="GO72" i="1"/>
  <c r="GK72" i="1"/>
  <c r="GU70" i="1"/>
  <c r="GI70" i="1"/>
  <c r="GS68" i="1"/>
  <c r="GO68" i="1"/>
  <c r="GK68" i="1"/>
  <c r="GU65" i="1"/>
  <c r="GQ65" i="1"/>
  <c r="GM65" i="1"/>
  <c r="GI65" i="1"/>
  <c r="GS63" i="1"/>
  <c r="GK63" i="1"/>
  <c r="GQ61" i="1"/>
  <c r="GM61" i="1"/>
  <c r="GI61" i="1"/>
  <c r="DN71" i="1"/>
  <c r="DJ71" i="1"/>
  <c r="DT69" i="1"/>
  <c r="DP69" i="1"/>
  <c r="DL69" i="1"/>
  <c r="DH69" i="1"/>
  <c r="DN62" i="1"/>
  <c r="CN62" i="1"/>
  <c r="BI72" i="1"/>
  <c r="BQ69" i="1"/>
  <c r="BI69" i="1"/>
  <c r="BQ68" i="1"/>
  <c r="BR65" i="1"/>
  <c r="BJ65" i="1"/>
  <c r="BQ45" i="1"/>
  <c r="BM36" i="1"/>
  <c r="BQ34" i="1"/>
  <c r="BS33" i="1"/>
  <c r="BU32" i="1"/>
  <c r="BI32" i="1"/>
  <c r="CT43" i="1"/>
  <c r="CJ46" i="1"/>
  <c r="DT35" i="1"/>
  <c r="EM36" i="1"/>
  <c r="ES35" i="1"/>
  <c r="EK35" i="1"/>
  <c r="EQ44" i="1"/>
  <c r="ES47" i="1"/>
  <c r="ES33" i="1"/>
  <c r="EU32" i="1"/>
  <c r="EI32" i="1"/>
  <c r="FU46" i="1"/>
  <c r="FU36" i="1"/>
  <c r="FS46" i="1"/>
  <c r="FO46" i="1"/>
  <c r="FK46" i="1"/>
  <c r="FK45" i="1"/>
  <c r="FK35" i="1"/>
  <c r="FU45" i="1"/>
  <c r="FU35" i="1"/>
  <c r="FQ35" i="1"/>
  <c r="FQ45" i="1"/>
  <c r="FM35" i="1"/>
  <c r="FM45" i="1"/>
  <c r="FI45" i="1"/>
  <c r="FI35" i="1"/>
  <c r="FK44" i="1"/>
  <c r="GQ45" i="1"/>
  <c r="AO36" i="1"/>
  <c r="AU65" i="1"/>
  <c r="AO62" i="1"/>
  <c r="BR72" i="1"/>
  <c r="BR71" i="1"/>
  <c r="BJ72" i="1"/>
  <c r="BJ71" i="1"/>
  <c r="BN68" i="1"/>
  <c r="BT70" i="1"/>
  <c r="BT69" i="1"/>
  <c r="BL70" i="1"/>
  <c r="BL69" i="1"/>
  <c r="BR66" i="1"/>
  <c r="BN66" i="1"/>
  <c r="BT65" i="1"/>
  <c r="BT64" i="1"/>
  <c r="BH65" i="1"/>
  <c r="BH64" i="1"/>
  <c r="BR42" i="1"/>
  <c r="BR63" i="1"/>
  <c r="BR62" i="1"/>
  <c r="BN63" i="1"/>
  <c r="BN62" i="1"/>
  <c r="BJ63" i="1"/>
  <c r="BJ62" i="1"/>
  <c r="BT42" i="1"/>
  <c r="BT61" i="1"/>
  <c r="BL61" i="1"/>
  <c r="DL44" i="1"/>
  <c r="DJ33" i="1"/>
  <c r="GQ46" i="1"/>
  <c r="GQ36" i="1"/>
  <c r="GM36" i="1"/>
  <c r="GM45" i="1"/>
  <c r="GM35" i="1"/>
  <c r="GS35" i="1"/>
  <c r="GK35" i="1"/>
  <c r="GM44" i="1"/>
  <c r="GS47" i="1"/>
  <c r="GS33" i="1"/>
  <c r="GK33" i="1"/>
  <c r="GO32" i="1"/>
  <c r="GO42" i="1"/>
  <c r="GU32" i="1"/>
  <c r="GI32" i="1"/>
  <c r="OQ45" i="1"/>
  <c r="OQ35" i="1"/>
  <c r="OI45" i="1"/>
  <c r="OI35" i="1"/>
  <c r="OU44" i="1"/>
  <c r="OM44" i="1"/>
  <c r="OK33" i="1"/>
  <c r="OS32" i="1"/>
  <c r="OS42" i="1"/>
  <c r="OK32" i="1"/>
  <c r="OK42" i="1"/>
  <c r="OS70" i="1"/>
  <c r="OK70" i="1"/>
  <c r="OU68" i="1"/>
  <c r="OM68" i="1"/>
  <c r="OS61" i="1"/>
  <c r="OK61" i="1"/>
  <c r="GS70" i="1"/>
  <c r="GO70" i="1"/>
  <c r="GK70" i="1"/>
  <c r="GQ68" i="1"/>
  <c r="GM68" i="1"/>
  <c r="GS65" i="1"/>
  <c r="GK65" i="1"/>
  <c r="GU63" i="1"/>
  <c r="GI63" i="1"/>
  <c r="GS61" i="1"/>
  <c r="GO61" i="1"/>
  <c r="DR69" i="1"/>
  <c r="DN69" i="1"/>
  <c r="DJ69" i="1"/>
  <c r="DL66" i="1"/>
  <c r="DH66" i="1"/>
  <c r="DR64" i="1"/>
  <c r="DJ64" i="1"/>
  <c r="DT62" i="1"/>
  <c r="DP62" i="1"/>
  <c r="DL62" i="1"/>
  <c r="DH62" i="1"/>
  <c r="BN70" i="1"/>
  <c r="BN61" i="1"/>
  <c r="BU36" i="1"/>
  <c r="BU70" i="1"/>
  <c r="BI36" i="1"/>
  <c r="BI70" i="1"/>
  <c r="BS69" i="1"/>
  <c r="BS46" i="1"/>
  <c r="BS68" i="1"/>
  <c r="BO46" i="1"/>
  <c r="BO36" i="1"/>
  <c r="BO69" i="1"/>
  <c r="BO68" i="1"/>
  <c r="BK46" i="1"/>
  <c r="BK69" i="1"/>
  <c r="BK68" i="1"/>
  <c r="BM45" i="1"/>
  <c r="BI45" i="1"/>
  <c r="BI35" i="1"/>
  <c r="BU66" i="1"/>
  <c r="BQ44" i="1"/>
  <c r="BQ66" i="1"/>
  <c r="BM44" i="1"/>
  <c r="BM34" i="1"/>
  <c r="BM66" i="1"/>
  <c r="BI34" i="1"/>
  <c r="BI66" i="1"/>
  <c r="BS47" i="1"/>
  <c r="BS34" i="1"/>
  <c r="BK47" i="1"/>
  <c r="BK34" i="1"/>
  <c r="BU47" i="1"/>
  <c r="BQ47" i="1"/>
  <c r="BI47" i="1"/>
  <c r="BS43" i="1"/>
  <c r="BS64" i="1"/>
  <c r="BO33" i="1"/>
  <c r="BO64" i="1"/>
  <c r="BK33" i="1"/>
  <c r="BK64" i="1"/>
  <c r="BU65" i="1"/>
  <c r="BQ65" i="1"/>
  <c r="BM43" i="1"/>
  <c r="BM65" i="1"/>
  <c r="BI43" i="1"/>
  <c r="BI65" i="1"/>
  <c r="BU62" i="1"/>
  <c r="BU61" i="1"/>
  <c r="BQ32" i="1"/>
  <c r="BQ62" i="1"/>
  <c r="BQ61" i="1"/>
  <c r="BM62" i="1"/>
  <c r="BM61" i="1"/>
  <c r="BI62" i="1"/>
  <c r="BI61" i="1"/>
  <c r="BS63" i="1"/>
  <c r="BO42" i="1"/>
  <c r="BO63" i="1"/>
  <c r="BK42" i="1"/>
  <c r="BK32" i="1"/>
  <c r="BK63" i="1"/>
  <c r="CR36" i="1"/>
  <c r="CR46" i="1"/>
  <c r="CN36" i="1"/>
  <c r="CN46" i="1"/>
  <c r="CP35" i="1"/>
  <c r="CP45" i="1"/>
  <c r="CR45" i="1"/>
  <c r="CN45" i="1"/>
  <c r="CT44" i="1"/>
  <c r="CP44" i="1"/>
  <c r="CH44" i="1"/>
  <c r="CH47" i="1"/>
  <c r="CH34" i="1"/>
  <c r="CR47" i="1"/>
  <c r="CP33" i="1"/>
  <c r="CP43" i="1"/>
  <c r="CR43" i="1"/>
  <c r="CN43" i="1"/>
  <c r="CJ43" i="1"/>
  <c r="CR42" i="1"/>
  <c r="CR63" i="1"/>
  <c r="CN63" i="1"/>
  <c r="CN42" i="1"/>
  <c r="CJ32" i="1"/>
  <c r="CJ63" i="1"/>
  <c r="CJ42" i="1"/>
  <c r="CT61" i="1"/>
  <c r="CT32" i="1"/>
  <c r="CP32" i="1"/>
  <c r="CP61" i="1"/>
  <c r="CL61" i="1"/>
  <c r="CH61" i="1"/>
  <c r="ES46" i="1"/>
  <c r="EU35" i="1"/>
  <c r="EM45" i="1"/>
  <c r="ES44" i="1"/>
  <c r="EK44" i="1"/>
  <c r="EK34" i="1"/>
  <c r="EK47" i="1"/>
  <c r="EM33" i="1"/>
  <c r="EI33" i="1"/>
  <c r="EQ32" i="1"/>
  <c r="EQ42" i="1"/>
  <c r="EO42" i="1"/>
  <c r="EK42" i="1"/>
  <c r="HU46" i="1"/>
  <c r="HI44" i="1"/>
  <c r="HO33" i="1"/>
  <c r="AK46" i="1"/>
  <c r="AK34" i="1"/>
  <c r="AU47" i="1"/>
  <c r="AK32" i="1"/>
  <c r="BN72" i="1"/>
  <c r="BN71" i="1"/>
  <c r="BR68" i="1"/>
  <c r="BJ68" i="1"/>
  <c r="BP70" i="1"/>
  <c r="BP69" i="1"/>
  <c r="BH70" i="1"/>
  <c r="BH69" i="1"/>
  <c r="BR35" i="1"/>
  <c r="BJ66" i="1"/>
  <c r="BP65" i="1"/>
  <c r="BP64" i="1"/>
  <c r="BL65" i="1"/>
  <c r="BL64" i="1"/>
  <c r="BP61" i="1"/>
  <c r="BH61" i="1"/>
  <c r="DT44" i="1"/>
  <c r="DN33" i="1"/>
  <c r="DR32" i="1"/>
  <c r="DR42" i="1"/>
  <c r="DJ42" i="1"/>
  <c r="DJ32" i="1"/>
  <c r="GU36" i="1"/>
  <c r="GI46" i="1"/>
  <c r="GI35" i="1"/>
  <c r="GI45" i="1"/>
  <c r="GO35" i="1"/>
  <c r="GS44" i="1"/>
  <c r="GS34" i="1"/>
  <c r="GU44" i="1"/>
  <c r="GK47" i="1"/>
  <c r="GO33" i="1"/>
  <c r="GK32" i="1"/>
  <c r="GK42" i="1"/>
  <c r="GQ42" i="1"/>
  <c r="GM32" i="1"/>
  <c r="OQ44" i="1"/>
  <c r="OI44" i="1"/>
  <c r="OS33" i="1"/>
  <c r="OO33" i="1"/>
  <c r="OO70" i="1"/>
  <c r="OQ68" i="1"/>
  <c r="OI68" i="1"/>
  <c r="OS65" i="1"/>
  <c r="OK65" i="1"/>
  <c r="OO61" i="1"/>
  <c r="OS71" i="1"/>
  <c r="OK71" i="1"/>
  <c r="OS62" i="1"/>
  <c r="OO62" i="1"/>
  <c r="OK62" i="1"/>
  <c r="GU69" i="1"/>
  <c r="GQ69" i="1"/>
  <c r="GM69" i="1"/>
  <c r="GI69" i="1"/>
  <c r="GS66" i="1"/>
  <c r="GO66" i="1"/>
  <c r="GK66" i="1"/>
  <c r="GU64" i="1"/>
  <c r="GQ64" i="1"/>
  <c r="GS62" i="1"/>
  <c r="GO62" i="1"/>
  <c r="GK62" i="1"/>
  <c r="DR70" i="1"/>
  <c r="DN70" i="1"/>
  <c r="DJ70" i="1"/>
  <c r="DN65" i="1"/>
  <c r="DJ65" i="1"/>
  <c r="DR61" i="1"/>
  <c r="DN61" i="1"/>
  <c r="DJ61" i="1"/>
  <c r="BU72" i="1"/>
  <c r="BK70" i="1"/>
  <c r="BR69" i="1"/>
  <c r="BJ69" i="1"/>
  <c r="BT68" i="1"/>
  <c r="BL68" i="1"/>
  <c r="BS65" i="1"/>
  <c r="BK65" i="1"/>
  <c r="BT63" i="1"/>
  <c r="BL63" i="1"/>
  <c r="BT62" i="1"/>
  <c r="BL62" i="1"/>
  <c r="BS61" i="1"/>
  <c r="BK61" i="1"/>
  <c r="BM32" i="1"/>
  <c r="BK43" i="1"/>
  <c r="BU43" i="1"/>
  <c r="BU34" i="1"/>
  <c r="BS36" i="1"/>
  <c r="CL32" i="1"/>
  <c r="CL45" i="1"/>
  <c r="CS46" i="1"/>
  <c r="CU45" i="1"/>
  <c r="CI45" i="1"/>
  <c r="CO44" i="1"/>
  <c r="CO34" i="1"/>
  <c r="CK44" i="1"/>
  <c r="CS64" i="1"/>
  <c r="CO64" i="1"/>
  <c r="CK43" i="1"/>
  <c r="CK64" i="1"/>
  <c r="CU32" i="1"/>
  <c r="CU62" i="1"/>
  <c r="CQ62" i="1"/>
  <c r="CM62" i="1"/>
  <c r="CI62" i="1"/>
  <c r="CI61" i="1"/>
  <c r="CO42" i="1"/>
  <c r="CK42" i="1"/>
  <c r="DN46" i="1"/>
  <c r="DM46" i="1"/>
  <c r="DU44" i="1"/>
  <c r="DQ42" i="1"/>
  <c r="HR36" i="1"/>
  <c r="AM72" i="1"/>
  <c r="AU69" i="1"/>
  <c r="AM36" i="1"/>
  <c r="AI68" i="1"/>
  <c r="AU35" i="1"/>
  <c r="AM35" i="1"/>
  <c r="AI45" i="1"/>
  <c r="AS45" i="1"/>
  <c r="AS34" i="1"/>
  <c r="AM47" i="1"/>
  <c r="AS47" i="1"/>
  <c r="AQ43" i="1"/>
  <c r="AM43" i="1"/>
  <c r="AI43" i="1"/>
  <c r="AO43" i="1"/>
  <c r="AQ32" i="1"/>
  <c r="AS32" i="1"/>
  <c r="AO42" i="1"/>
  <c r="AQ63" i="1"/>
  <c r="AM61" i="1"/>
  <c r="AI32" i="1"/>
  <c r="DQ32" i="1"/>
  <c r="DK44" i="1"/>
  <c r="DM45" i="1"/>
  <c r="DM55" i="1" s="1"/>
  <c r="DU35" i="1"/>
  <c r="EN46" i="1"/>
  <c r="EL35" i="1"/>
  <c r="ET44" i="1"/>
  <c r="EH44" i="1"/>
  <c r="FR46" i="1"/>
  <c r="FP45" i="1"/>
  <c r="FR34" i="1"/>
  <c r="FJ42" i="1"/>
  <c r="AP37" i="1"/>
  <c r="AL35" i="1"/>
  <c r="AN35" i="1"/>
  <c r="AR44" i="1"/>
  <c r="AL33" i="1"/>
  <c r="AN42" i="1"/>
  <c r="AP42" i="1"/>
  <c r="CU37" i="1"/>
  <c r="CI37" i="1"/>
  <c r="CK46" i="1"/>
  <c r="CQ46" i="1"/>
  <c r="CI36" i="1"/>
  <c r="CU35" i="1"/>
  <c r="CQ45" i="1"/>
  <c r="CK35" i="1"/>
  <c r="CS34" i="1"/>
  <c r="CK34" i="1"/>
  <c r="CQ33" i="1"/>
  <c r="CK33" i="1"/>
  <c r="CS32" i="1"/>
  <c r="CO32" i="1"/>
  <c r="CK32" i="1"/>
  <c r="CM42" i="1"/>
  <c r="CI42" i="1"/>
  <c r="EU37" i="1"/>
  <c r="EQ37" i="1"/>
  <c r="EM37" i="1"/>
  <c r="EI37" i="1"/>
  <c r="EQ46" i="1"/>
  <c r="EO46" i="1"/>
  <c r="EK46" i="1"/>
  <c r="EI46" i="1"/>
  <c r="EU45" i="1"/>
  <c r="EQ35" i="1"/>
  <c r="EM35" i="1"/>
  <c r="EI35" i="1"/>
  <c r="ES34" i="1"/>
  <c r="EO34" i="1"/>
  <c r="EU33" i="1"/>
  <c r="EO33" i="1"/>
  <c r="EK33" i="1"/>
  <c r="ES32" i="1"/>
  <c r="EO32" i="1"/>
  <c r="EK32" i="1"/>
  <c r="EM42" i="1"/>
  <c r="EI42" i="1"/>
  <c r="FM36" i="1"/>
  <c r="FQ44" i="1"/>
  <c r="FK47" i="1"/>
  <c r="FO43" i="1"/>
  <c r="FK43" i="1"/>
  <c r="FU32" i="1"/>
  <c r="FI42" i="1"/>
  <c r="GU45" i="1"/>
  <c r="GK44" i="1"/>
  <c r="GI33" i="1"/>
  <c r="IR44" i="1"/>
  <c r="JI44" i="1"/>
  <c r="JI35" i="1"/>
  <c r="JU35" i="1"/>
  <c r="JR33" i="1"/>
  <c r="JN32" i="1"/>
  <c r="JN42" i="1"/>
  <c r="JP42" i="1"/>
  <c r="KJ33" i="1"/>
  <c r="LI34" i="1"/>
  <c r="LU34" i="1"/>
  <c r="EJ33" i="1"/>
  <c r="FT37" i="1"/>
  <c r="FP37" i="1"/>
  <c r="FL37" i="1"/>
  <c r="FH37" i="1"/>
  <c r="FR36" i="1"/>
  <c r="FN36" i="1"/>
  <c r="FT35" i="1"/>
  <c r="FT55" i="1" s="1"/>
  <c r="FP35" i="1"/>
  <c r="FR44" i="1"/>
  <c r="FN44" i="1"/>
  <c r="FH33" i="1"/>
  <c r="FJ32" i="1"/>
  <c r="FJ52" i="1" s="1"/>
  <c r="HR46" i="1"/>
  <c r="HJ36" i="1"/>
  <c r="JU33" i="1"/>
  <c r="KK36" i="1"/>
  <c r="FI34" i="1"/>
  <c r="FO47" i="1"/>
  <c r="FK34" i="1"/>
  <c r="FS43" i="1"/>
  <c r="FS32" i="1"/>
  <c r="FQ32" i="1"/>
  <c r="FM32" i="1"/>
  <c r="FS42" i="1"/>
  <c r="HS37" i="1"/>
  <c r="HK37" i="1"/>
  <c r="HU36" i="1"/>
  <c r="HQ35" i="1"/>
  <c r="HI35" i="1"/>
  <c r="HM44" i="1"/>
  <c r="HI34" i="1"/>
  <c r="HO43" i="1"/>
  <c r="HU33" i="1"/>
  <c r="IK36" i="1"/>
  <c r="JO36" i="1"/>
  <c r="JO46" i="1"/>
  <c r="JQ46" i="1"/>
  <c r="JI46" i="1"/>
  <c r="JQ45" i="1"/>
  <c r="JQ35" i="1"/>
  <c r="JK45" i="1"/>
  <c r="JK35" i="1"/>
  <c r="JK34" i="1"/>
  <c r="JK44" i="1"/>
  <c r="JU34" i="1"/>
  <c r="JQ44" i="1"/>
  <c r="JM44" i="1"/>
  <c r="JM47" i="1"/>
  <c r="JO47" i="1"/>
  <c r="JQ43" i="1"/>
  <c r="JQ33" i="1"/>
  <c r="JI33" i="1"/>
  <c r="JI43" i="1"/>
  <c r="JS33" i="1"/>
  <c r="JO43" i="1"/>
  <c r="JK43" i="1"/>
  <c r="JU42" i="1"/>
  <c r="JQ42" i="1"/>
  <c r="JM42" i="1"/>
  <c r="JI42" i="1"/>
  <c r="KO36" i="1"/>
  <c r="KO46" i="1"/>
  <c r="KU36" i="1"/>
  <c r="KQ46" i="1"/>
  <c r="KQ36" i="1"/>
  <c r="KM46" i="1"/>
  <c r="KI46" i="1"/>
  <c r="KU45" i="1"/>
  <c r="KU35" i="1"/>
  <c r="KM45" i="1"/>
  <c r="KM35" i="1"/>
  <c r="KS35" i="1"/>
  <c r="KO45" i="1"/>
  <c r="KO34" i="1"/>
  <c r="KO44" i="1"/>
  <c r="KU47" i="1"/>
  <c r="KU44" i="1"/>
  <c r="KU34" i="1"/>
  <c r="KM47" i="1"/>
  <c r="KM34" i="1"/>
  <c r="KS47" i="1"/>
  <c r="KU43" i="1"/>
  <c r="KU33" i="1"/>
  <c r="KQ43" i="1"/>
  <c r="KQ33" i="1"/>
  <c r="KI43" i="1"/>
  <c r="KI33" i="1"/>
  <c r="KO43" i="1"/>
  <c r="KK33" i="1"/>
  <c r="KK43" i="1"/>
  <c r="KS42" i="1"/>
  <c r="KS32" i="1"/>
  <c r="KK42" i="1"/>
  <c r="KK32" i="1"/>
  <c r="KQ42" i="1"/>
  <c r="KM42" i="1"/>
  <c r="KM32" i="1"/>
  <c r="KI42" i="1"/>
  <c r="LM36" i="1"/>
  <c r="LM46" i="1"/>
  <c r="LI36" i="1"/>
  <c r="LI46" i="1"/>
  <c r="LS46" i="1"/>
  <c r="LS36" i="1"/>
  <c r="LO36" i="1"/>
  <c r="LU45" i="1"/>
  <c r="LQ35" i="1"/>
  <c r="LQ45" i="1"/>
  <c r="LM45" i="1"/>
  <c r="LI35" i="1"/>
  <c r="LI45" i="1"/>
  <c r="LQ34" i="1"/>
  <c r="LQ44" i="1"/>
  <c r="LS44" i="1"/>
  <c r="LS47" i="1"/>
  <c r="LO47" i="1"/>
  <c r="LO44" i="1"/>
  <c r="LK34" i="1"/>
  <c r="LK44" i="1"/>
  <c r="LQ47" i="1"/>
  <c r="LM47" i="1"/>
  <c r="LI47" i="1"/>
  <c r="LO33" i="1"/>
  <c r="LO43" i="1"/>
  <c r="LK43" i="1"/>
  <c r="LK33" i="1"/>
  <c r="LU43" i="1"/>
  <c r="LU33" i="1"/>
  <c r="LQ43" i="1"/>
  <c r="LQ33" i="1"/>
  <c r="LI43" i="1"/>
  <c r="LU42" i="1"/>
  <c r="LU32" i="1"/>
  <c r="LI32" i="1"/>
  <c r="LI42" i="1"/>
  <c r="LS42" i="1"/>
  <c r="LO32" i="1"/>
  <c r="LO42" i="1"/>
  <c r="LK42" i="1"/>
  <c r="LK32" i="1"/>
  <c r="II37" i="1"/>
  <c r="IO36" i="1"/>
  <c r="II46" i="1"/>
  <c r="IU45" i="1"/>
  <c r="IQ45" i="1"/>
  <c r="IM45" i="1"/>
  <c r="II45" i="1"/>
  <c r="IS34" i="1"/>
  <c r="IO34" i="1"/>
  <c r="IU34" i="1"/>
  <c r="IQ47" i="1"/>
  <c r="IQ43" i="1"/>
  <c r="II43" i="1"/>
  <c r="IO43" i="1"/>
  <c r="IO42" i="1"/>
  <c r="MU36" i="1"/>
  <c r="MQ36" i="1"/>
  <c r="MU35" i="1"/>
  <c r="MU45" i="1"/>
  <c r="MQ35" i="1"/>
  <c r="MQ45" i="1"/>
  <c r="MQ42" i="1"/>
  <c r="NN46" i="1"/>
  <c r="NN36" i="1"/>
  <c r="NJ36" i="1"/>
  <c r="NJ46" i="1"/>
  <c r="NL36" i="1"/>
  <c r="NL46" i="1"/>
  <c r="NH46" i="1"/>
  <c r="NT35" i="1"/>
  <c r="NT45" i="1"/>
  <c r="NR45" i="1"/>
  <c r="NR35" i="1"/>
  <c r="NN45" i="1"/>
  <c r="NN35" i="1"/>
  <c r="NJ35" i="1"/>
  <c r="NN34" i="1"/>
  <c r="NN44" i="1"/>
  <c r="NJ34" i="1"/>
  <c r="NJ44" i="1"/>
  <c r="NT34" i="1"/>
  <c r="NT44" i="1"/>
  <c r="NP44" i="1"/>
  <c r="NP34" i="1"/>
  <c r="NL44" i="1"/>
  <c r="NH47" i="1"/>
  <c r="NH44" i="1"/>
  <c r="NR47" i="1"/>
  <c r="NN47" i="1"/>
  <c r="NJ47" i="1"/>
  <c r="NH33" i="1"/>
  <c r="NH43" i="1"/>
  <c r="NR33" i="1"/>
  <c r="NR43" i="1"/>
  <c r="NN43" i="1"/>
  <c r="NN33" i="1"/>
  <c r="NJ43" i="1"/>
  <c r="NJ33" i="1"/>
  <c r="NL32" i="1"/>
  <c r="NL42" i="1"/>
  <c r="NH32" i="1"/>
  <c r="NH42" i="1"/>
  <c r="NR42" i="1"/>
  <c r="NR32" i="1"/>
  <c r="IT37" i="1"/>
  <c r="IH37" i="1"/>
  <c r="IL35" i="1"/>
  <c r="IR35" i="1"/>
  <c r="IN44" i="1"/>
  <c r="IT33" i="1"/>
  <c r="IL33" i="1"/>
  <c r="IN42" i="1"/>
  <c r="IH42" i="1"/>
  <c r="LT37" i="1"/>
  <c r="LP37" i="1"/>
  <c r="LL37" i="1"/>
  <c r="ML46" i="1"/>
  <c r="MT42" i="1"/>
  <c r="LH37" i="1"/>
  <c r="LR46" i="1"/>
  <c r="LN46" i="1"/>
  <c r="LJ46" i="1"/>
  <c r="LT35" i="1"/>
  <c r="LP35" i="1"/>
  <c r="LL35" i="1"/>
  <c r="LH35" i="1"/>
  <c r="LR44" i="1"/>
  <c r="LJ33" i="1"/>
  <c r="LR32" i="1"/>
  <c r="MR37" i="1"/>
  <c r="MN37" i="1"/>
  <c r="MJ37" i="1"/>
  <c r="MT36" i="1"/>
  <c r="MP36" i="1"/>
  <c r="ML36" i="1"/>
  <c r="MH36" i="1"/>
  <c r="MR45" i="1"/>
  <c r="MN35" i="1"/>
  <c r="MJ45" i="1"/>
  <c r="MJ55" i="1" s="1"/>
  <c r="MT34" i="1"/>
  <c r="MP44" i="1"/>
  <c r="ML34" i="1"/>
  <c r="MH34" i="1"/>
  <c r="MR43" i="1"/>
  <c r="MN43" i="1"/>
  <c r="MJ43" i="1"/>
  <c r="MT32" i="1"/>
  <c r="MP32" i="1"/>
  <c r="ML32" i="1"/>
  <c r="MH32" i="1"/>
  <c r="NU37" i="1"/>
  <c r="NM37" i="1"/>
  <c r="NI37" i="1"/>
  <c r="NU43" i="1"/>
  <c r="NU32" i="1"/>
  <c r="NO42" i="1"/>
  <c r="OR43" i="1"/>
  <c r="OJ43" i="1"/>
  <c r="OP42" i="1"/>
  <c r="OL32" i="1"/>
  <c r="MM36" i="1"/>
  <c r="MK36" i="1"/>
  <c r="MS45" i="1"/>
  <c r="MO45" i="1"/>
  <c r="MI45" i="1"/>
  <c r="MU44" i="1"/>
  <c r="MI44" i="1"/>
  <c r="MS47" i="1"/>
  <c r="MO47" i="1"/>
  <c r="MS43" i="1"/>
  <c r="MK43" i="1"/>
  <c r="MU43" i="1"/>
  <c r="MQ33" i="1"/>
  <c r="MM43" i="1"/>
  <c r="MM42" i="1"/>
  <c r="MO42" i="1"/>
  <c r="MK32" i="1"/>
  <c r="BR54" i="2"/>
  <c r="BH54" i="2"/>
  <c r="BJ54" i="2"/>
  <c r="BE54" i="2"/>
  <c r="AR56" i="2"/>
  <c r="AV54" i="2"/>
  <c r="AI56" i="2"/>
  <c r="AM54" i="2"/>
  <c r="AI54" i="2"/>
  <c r="AG51" i="2"/>
  <c r="AG52" i="2"/>
  <c r="AH56" i="2"/>
  <c r="AI50" i="2"/>
  <c r="AG56" i="2"/>
  <c r="AH55" i="2"/>
  <c r="AA54" i="2"/>
  <c r="Y55" i="2"/>
  <c r="Z50" i="2"/>
  <c r="Y56" i="2"/>
  <c r="X55" i="2"/>
  <c r="Z54" i="2"/>
  <c r="Z56" i="2"/>
  <c r="X52" i="2"/>
  <c r="Z53" i="2"/>
  <c r="AC56" i="2"/>
  <c r="X56" i="2"/>
  <c r="X57" i="2"/>
  <c r="P53" i="2"/>
  <c r="P52" i="2"/>
  <c r="P50" i="2"/>
  <c r="O51" i="2"/>
  <c r="O53" i="2"/>
  <c r="Q59" i="1"/>
  <c r="M59" i="1"/>
  <c r="I59" i="1"/>
  <c r="S58" i="1"/>
  <c r="K58" i="1"/>
  <c r="G58" i="1"/>
  <c r="Q57" i="1"/>
  <c r="M57" i="1"/>
  <c r="I57" i="1"/>
  <c r="S56" i="1"/>
  <c r="O56" i="1"/>
  <c r="K56" i="1"/>
  <c r="G56" i="1"/>
  <c r="F57" i="1"/>
  <c r="R59" i="1"/>
  <c r="N59" i="1"/>
  <c r="J59" i="1"/>
  <c r="T58" i="1"/>
  <c r="P58" i="1"/>
  <c r="L58" i="1"/>
  <c r="H58" i="1"/>
  <c r="R57" i="1"/>
  <c r="N57" i="1"/>
  <c r="J57" i="1"/>
  <c r="T56" i="1"/>
  <c r="P56" i="1"/>
  <c r="L56" i="1"/>
  <c r="H56" i="1"/>
  <c r="AG72" i="1"/>
  <c r="AG33" i="1"/>
  <c r="AT39" i="1"/>
  <c r="AL39" i="1"/>
  <c r="AR48" i="1"/>
  <c r="AJ48" i="1"/>
  <c r="AT37" i="1"/>
  <c r="AP71" i="1"/>
  <c r="AL37" i="1"/>
  <c r="AH71" i="1"/>
  <c r="AR68" i="1"/>
  <c r="AN70" i="1"/>
  <c r="AJ68" i="1"/>
  <c r="AP35" i="1"/>
  <c r="AH35" i="1"/>
  <c r="AN44" i="1"/>
  <c r="AT47" i="1"/>
  <c r="AP47" i="1"/>
  <c r="AH47" i="1"/>
  <c r="AT64" i="1"/>
  <c r="AP33" i="1"/>
  <c r="AL43" i="1"/>
  <c r="AH33" i="1"/>
  <c r="AR63" i="1"/>
  <c r="AN61" i="1"/>
  <c r="AH32" i="1"/>
  <c r="AO38" i="1"/>
  <c r="AK69" i="1"/>
  <c r="BG38" i="1"/>
  <c r="BG37" i="1"/>
  <c r="BG45" i="1"/>
  <c r="BR39" i="1"/>
  <c r="BN39" i="1"/>
  <c r="BR48" i="1"/>
  <c r="BR37" i="1"/>
  <c r="BN37" i="1"/>
  <c r="BJ37" i="1"/>
  <c r="BP37" i="1"/>
  <c r="BL37" i="1"/>
  <c r="BH37" i="1"/>
  <c r="BT46" i="1"/>
  <c r="BP46" i="1"/>
  <c r="BH46" i="1"/>
  <c r="BR45" i="1"/>
  <c r="BN45" i="1"/>
  <c r="BJ45" i="1"/>
  <c r="BJ44" i="1"/>
  <c r="BR33" i="1"/>
  <c r="BN33" i="1"/>
  <c r="BJ33" i="1"/>
  <c r="BH33" i="1"/>
  <c r="BP42" i="1"/>
  <c r="BL42" i="1"/>
  <c r="BH42" i="1"/>
  <c r="CH43" i="1"/>
  <c r="CL44" i="1"/>
  <c r="CG48" i="1"/>
  <c r="CG37" i="1"/>
  <c r="CG34" i="1"/>
  <c r="CG43" i="1"/>
  <c r="CU39" i="1"/>
  <c r="CQ49" i="1"/>
  <c r="CS39" i="1"/>
  <c r="CM39" i="1"/>
  <c r="CS38" i="1"/>
  <c r="CQ37" i="1"/>
  <c r="CS36" i="1"/>
  <c r="CO36" i="1"/>
  <c r="CO46" i="1"/>
  <c r="CK36" i="1"/>
  <c r="CM35" i="1"/>
  <c r="CU47" i="1"/>
  <c r="CQ47" i="1"/>
  <c r="CM47" i="1"/>
  <c r="CI47" i="1"/>
  <c r="CU43" i="1"/>
  <c r="CU33" i="1"/>
  <c r="CQ43" i="1"/>
  <c r="CM43" i="1"/>
  <c r="CI43" i="1"/>
  <c r="CS42" i="1"/>
  <c r="DK42" i="1"/>
  <c r="DG43" i="1"/>
  <c r="DR46" i="1"/>
  <c r="DK38" i="1"/>
  <c r="DM49" i="1"/>
  <c r="DI39" i="1"/>
  <c r="DS38" i="1"/>
  <c r="DS36" i="1"/>
  <c r="DO36" i="1"/>
  <c r="DK36" i="1"/>
  <c r="DI35" i="1"/>
  <c r="DS34" i="1"/>
  <c r="DU47" i="1"/>
  <c r="DU57" i="1" s="1"/>
  <c r="DQ47" i="1"/>
  <c r="DM47" i="1"/>
  <c r="DI47" i="1"/>
  <c r="DU43" i="1"/>
  <c r="DU33" i="1"/>
  <c r="DQ43" i="1"/>
  <c r="DM43" i="1"/>
  <c r="DI43" i="1"/>
  <c r="DI53" i="1" s="1"/>
  <c r="DS42" i="1"/>
  <c r="DO42" i="1"/>
  <c r="EQ45" i="1"/>
  <c r="EK38" i="1"/>
  <c r="ES38" i="1"/>
  <c r="EG37" i="1"/>
  <c r="EG46" i="1"/>
  <c r="EG33" i="1"/>
  <c r="EG42" i="1"/>
  <c r="ET49" i="1"/>
  <c r="EP49" i="1"/>
  <c r="EL49" i="1"/>
  <c r="EH49" i="1"/>
  <c r="EL48" i="1"/>
  <c r="ET37" i="1"/>
  <c r="EP37" i="1"/>
  <c r="ER33" i="1"/>
  <c r="FH43" i="1"/>
  <c r="AU48" i="1"/>
  <c r="AQ73" i="1"/>
  <c r="AM73" i="1"/>
  <c r="AI38" i="1"/>
  <c r="AS72" i="1"/>
  <c r="AO37" i="1"/>
  <c r="AK71" i="1"/>
  <c r="AU34" i="1"/>
  <c r="AQ44" i="1"/>
  <c r="AI66" i="1"/>
  <c r="AO47" i="1"/>
  <c r="AK47" i="1"/>
  <c r="AS43" i="1"/>
  <c r="AO64" i="1"/>
  <c r="AK64" i="1"/>
  <c r="AM34" i="1"/>
  <c r="AQ38" i="1"/>
  <c r="AI62" i="1"/>
  <c r="AM64" i="1"/>
  <c r="AQ66" i="1"/>
  <c r="JG38" i="1"/>
  <c r="JG48" i="1"/>
  <c r="JG44" i="1"/>
  <c r="JG34" i="1"/>
  <c r="JQ49" i="1"/>
  <c r="JQ39" i="1"/>
  <c r="JM49" i="1"/>
  <c r="JM39" i="1"/>
  <c r="JI39" i="1"/>
  <c r="JI49" i="1"/>
  <c r="JS39" i="1"/>
  <c r="JO39" i="1"/>
  <c r="JO49" i="1"/>
  <c r="JK49" i="1"/>
  <c r="JK39" i="1"/>
  <c r="JS38" i="1"/>
  <c r="JS48" i="1"/>
  <c r="JO38" i="1"/>
  <c r="JO48" i="1"/>
  <c r="JK38" i="1"/>
  <c r="JK48" i="1"/>
  <c r="JU38" i="1"/>
  <c r="JQ48" i="1"/>
  <c r="JQ38" i="1"/>
  <c r="JM38" i="1"/>
  <c r="JM48" i="1"/>
  <c r="JI48" i="1"/>
  <c r="JS37" i="1"/>
  <c r="JO37" i="1"/>
  <c r="JK37" i="1"/>
  <c r="T59" i="1"/>
  <c r="P59" i="1"/>
  <c r="L59" i="1"/>
  <c r="H59" i="1"/>
  <c r="R58" i="1"/>
  <c r="N58" i="1"/>
  <c r="J58" i="1"/>
  <c r="T57" i="1"/>
  <c r="P57" i="1"/>
  <c r="L57" i="1"/>
  <c r="H57" i="1"/>
  <c r="R56" i="1"/>
  <c r="N56" i="1"/>
  <c r="J56" i="1"/>
  <c r="T55" i="1"/>
  <c r="AG37" i="1"/>
  <c r="AG47" i="1"/>
  <c r="AT34" i="1"/>
  <c r="AS33" i="1"/>
  <c r="AS64" i="1"/>
  <c r="AM70" i="1"/>
  <c r="CG39" i="1"/>
  <c r="CM48" i="1"/>
  <c r="CI48" i="1"/>
  <c r="CM36" i="1"/>
  <c r="CI46" i="1"/>
  <c r="CS35" i="1"/>
  <c r="CM44" i="1"/>
  <c r="CI44" i="1"/>
  <c r="CS47" i="1"/>
  <c r="CS33" i="1"/>
  <c r="CO43" i="1"/>
  <c r="CO33" i="1"/>
  <c r="CU42" i="1"/>
  <c r="CQ32" i="1"/>
  <c r="CM32" i="1"/>
  <c r="CI32" i="1"/>
  <c r="DS49" i="1"/>
  <c r="DO49" i="1"/>
  <c r="DK49" i="1"/>
  <c r="DU38" i="1"/>
  <c r="DQ38" i="1"/>
  <c r="DM38" i="1"/>
  <c r="DM48" i="1"/>
  <c r="DI38" i="1"/>
  <c r="DU36" i="1"/>
  <c r="DQ36" i="1"/>
  <c r="DM36" i="1"/>
  <c r="DI36" i="1"/>
  <c r="DS45" i="1"/>
  <c r="DS35" i="1"/>
  <c r="DO45" i="1"/>
  <c r="DK45" i="1"/>
  <c r="DU34" i="1"/>
  <c r="DQ34" i="1"/>
  <c r="DM34" i="1"/>
  <c r="DM44" i="1"/>
  <c r="DI34" i="1"/>
  <c r="DI44" i="1"/>
  <c r="DK47" i="1"/>
  <c r="DO33" i="1"/>
  <c r="DK43" i="1"/>
  <c r="EQ49" i="1"/>
  <c r="ER42" i="1"/>
  <c r="HG48" i="1"/>
  <c r="HG38" i="1"/>
  <c r="HG34" i="1"/>
  <c r="HG44" i="1"/>
  <c r="HG33" i="1"/>
  <c r="HG43" i="1"/>
  <c r="HO39" i="1"/>
  <c r="HO49" i="1"/>
  <c r="HK49" i="1"/>
  <c r="HK39" i="1"/>
  <c r="HU49" i="1"/>
  <c r="HQ49" i="1"/>
  <c r="HI49" i="1"/>
  <c r="HU48" i="1"/>
  <c r="HU38" i="1"/>
  <c r="HQ48" i="1"/>
  <c r="HQ38" i="1"/>
  <c r="HM48" i="1"/>
  <c r="HM38" i="1"/>
  <c r="HI48" i="1"/>
  <c r="HI38" i="1"/>
  <c r="HS38" i="1"/>
  <c r="HS48" i="1"/>
  <c r="HO48" i="1"/>
  <c r="HO38" i="1"/>
  <c r="HK38" i="1"/>
  <c r="HK48" i="1"/>
  <c r="HU37" i="1"/>
  <c r="HQ37" i="1"/>
  <c r="HM37" i="1"/>
  <c r="HI37" i="1"/>
  <c r="HQ36" i="1"/>
  <c r="HQ46" i="1"/>
  <c r="HM36" i="1"/>
  <c r="HM46" i="1"/>
  <c r="HI46" i="1"/>
  <c r="HI36" i="1"/>
  <c r="HS46" i="1"/>
  <c r="HS36" i="1"/>
  <c r="HO36" i="1"/>
  <c r="HO46" i="1"/>
  <c r="HK36" i="1"/>
  <c r="HK46" i="1"/>
  <c r="HS45" i="1"/>
  <c r="HS35" i="1"/>
  <c r="HO45" i="1"/>
  <c r="HO35" i="1"/>
  <c r="HK45" i="1"/>
  <c r="HK35" i="1"/>
  <c r="HU45" i="1"/>
  <c r="HQ45" i="1"/>
  <c r="HM45" i="1"/>
  <c r="HI45" i="1"/>
  <c r="HU34" i="1"/>
  <c r="HU44" i="1"/>
  <c r="HQ34" i="1"/>
  <c r="HQ44" i="1"/>
  <c r="HS34" i="1"/>
  <c r="HS47" i="1"/>
  <c r="HS44" i="1"/>
  <c r="HO47" i="1"/>
  <c r="HO44" i="1"/>
  <c r="HO34" i="1"/>
  <c r="HK47" i="1"/>
  <c r="HK44" i="1"/>
  <c r="HK34" i="1"/>
  <c r="HU47" i="1"/>
  <c r="HQ47" i="1"/>
  <c r="HM47" i="1"/>
  <c r="HI47" i="1"/>
  <c r="HS43" i="1"/>
  <c r="HS33" i="1"/>
  <c r="HK33" i="1"/>
  <c r="HK43" i="1"/>
  <c r="HU43" i="1"/>
  <c r="HQ33" i="1"/>
  <c r="HM43" i="1"/>
  <c r="HM33" i="1"/>
  <c r="HI33" i="1"/>
  <c r="HU42" i="1"/>
  <c r="HU32" i="1"/>
  <c r="HQ32" i="1"/>
  <c r="HQ42" i="1"/>
  <c r="HM32" i="1"/>
  <c r="HM42" i="1"/>
  <c r="HI32" i="1"/>
  <c r="HI42" i="1"/>
  <c r="HS42" i="1"/>
  <c r="HS32" i="1"/>
  <c r="HO42" i="1"/>
  <c r="HO32" i="1"/>
  <c r="HK32" i="1"/>
  <c r="HK42" i="1"/>
  <c r="JS49" i="1"/>
  <c r="S59" i="1"/>
  <c r="O59" i="1"/>
  <c r="K59" i="1"/>
  <c r="G59" i="1"/>
  <c r="Q58" i="1"/>
  <c r="M58" i="1"/>
  <c r="I58" i="1"/>
  <c r="S57" i="1"/>
  <c r="O57" i="1"/>
  <c r="K57" i="1"/>
  <c r="G57" i="1"/>
  <c r="Q56" i="1"/>
  <c r="M56" i="1"/>
  <c r="I56" i="1"/>
  <c r="S55" i="1"/>
  <c r="O55" i="1"/>
  <c r="K55" i="1"/>
  <c r="G55" i="1"/>
  <c r="Q54" i="1"/>
  <c r="M54" i="1"/>
  <c r="I54" i="1"/>
  <c r="S53" i="1"/>
  <c r="O53" i="1"/>
  <c r="K53" i="1"/>
  <c r="G53" i="1"/>
  <c r="Q52" i="1"/>
  <c r="M52" i="1"/>
  <c r="I52" i="1"/>
  <c r="AG42" i="1"/>
  <c r="AG46" i="1"/>
  <c r="AU39" i="1"/>
  <c r="AQ39" i="1"/>
  <c r="AM49" i="1"/>
  <c r="AI49" i="1"/>
  <c r="AK38" i="1"/>
  <c r="AM71" i="1"/>
  <c r="AS69" i="1"/>
  <c r="AO70" i="1"/>
  <c r="AK68" i="1"/>
  <c r="AU45" i="1"/>
  <c r="AQ35" i="1"/>
  <c r="AM45" i="1"/>
  <c r="AI35" i="1"/>
  <c r="AK66" i="1"/>
  <c r="AQ47" i="1"/>
  <c r="AI47" i="1"/>
  <c r="AQ64" i="1"/>
  <c r="AI65" i="1"/>
  <c r="AS63" i="1"/>
  <c r="AO61" i="1"/>
  <c r="AK62" i="1"/>
  <c r="AI44" i="1"/>
  <c r="AQ45" i="1"/>
  <c r="AQ55" i="1" s="1"/>
  <c r="AM48" i="1"/>
  <c r="AU49" i="1"/>
  <c r="AK63" i="1"/>
  <c r="AO65" i="1"/>
  <c r="AS68" i="1"/>
  <c r="BU39" i="1"/>
  <c r="BQ39" i="1"/>
  <c r="BM39" i="1"/>
  <c r="BI49" i="1"/>
  <c r="CR49" i="1"/>
  <c r="CJ49" i="1"/>
  <c r="CP38" i="1"/>
  <c r="CL48" i="1"/>
  <c r="CT36" i="1"/>
  <c r="CL36" i="1"/>
  <c r="CH36" i="1"/>
  <c r="CJ45" i="1"/>
  <c r="CR44" i="1"/>
  <c r="CR34" i="1"/>
  <c r="CJ44" i="1"/>
  <c r="CJ34" i="1"/>
  <c r="CT34" i="1"/>
  <c r="CP34" i="1"/>
  <c r="CN47" i="1"/>
  <c r="CJ47" i="1"/>
  <c r="CL33" i="1"/>
  <c r="CL43" i="1"/>
  <c r="CR33" i="1"/>
  <c r="CJ33" i="1"/>
  <c r="DT49" i="1"/>
  <c r="DT39" i="1"/>
  <c r="DH48" i="1"/>
  <c r="DR37" i="1"/>
  <c r="DP45" i="1"/>
  <c r="DP35" i="1"/>
  <c r="DL45" i="1"/>
  <c r="DL35" i="1"/>
  <c r="DP44" i="1"/>
  <c r="DR33" i="1"/>
  <c r="EG48" i="1"/>
  <c r="EG38" i="1"/>
  <c r="ES49" i="1"/>
  <c r="EO49" i="1"/>
  <c r="EK49" i="1"/>
  <c r="EU38" i="1"/>
  <c r="EQ38" i="1"/>
  <c r="EQ48" i="1"/>
  <c r="EM38" i="1"/>
  <c r="EI38" i="1"/>
  <c r="EO37" i="1"/>
  <c r="EU46" i="1"/>
  <c r="EU36" i="1"/>
  <c r="ES45" i="1"/>
  <c r="EO45" i="1"/>
  <c r="EK45" i="1"/>
  <c r="EU34" i="1"/>
  <c r="EM44" i="1"/>
  <c r="EI44" i="1"/>
  <c r="FT48" i="1"/>
  <c r="FP48" i="1"/>
  <c r="FH48" i="1"/>
  <c r="FR37" i="1"/>
  <c r="FN37" i="1"/>
  <c r="FJ37" i="1"/>
  <c r="FJ36" i="1"/>
  <c r="FJ46" i="1"/>
  <c r="FT36" i="1"/>
  <c r="FL36" i="1"/>
  <c r="FH36" i="1"/>
  <c r="FL45" i="1"/>
  <c r="FL35" i="1"/>
  <c r="FH45" i="1"/>
  <c r="FH35" i="1"/>
  <c r="FJ44" i="1"/>
  <c r="FJ34" i="1"/>
  <c r="FT44" i="1"/>
  <c r="FH44" i="1"/>
  <c r="FR47" i="1"/>
  <c r="FR57" i="1" s="1"/>
  <c r="FN47" i="1"/>
  <c r="FN57" i="1" s="1"/>
  <c r="FJ47" i="1"/>
  <c r="FJ57" i="1" s="1"/>
  <c r="FR33" i="1"/>
  <c r="FR43" i="1"/>
  <c r="FN33" i="1"/>
  <c r="FJ33" i="1"/>
  <c r="FJ43" i="1"/>
  <c r="FR42" i="1"/>
  <c r="FR32" i="1"/>
  <c r="FN42" i="1"/>
  <c r="FN32" i="1"/>
  <c r="FP32" i="1"/>
  <c r="FL32" i="1"/>
  <c r="FH32" i="1"/>
  <c r="HM34" i="1"/>
  <c r="BS39" i="1"/>
  <c r="BO39" i="1"/>
  <c r="BK39" i="1"/>
  <c r="BS48" i="1"/>
  <c r="BO48" i="1"/>
  <c r="BK48" i="1"/>
  <c r="BU37" i="1"/>
  <c r="BQ37" i="1"/>
  <c r="BM37" i="1"/>
  <c r="BI37" i="1"/>
  <c r="BU46" i="1"/>
  <c r="BQ46" i="1"/>
  <c r="BM46" i="1"/>
  <c r="BI46" i="1"/>
  <c r="BS35" i="1"/>
  <c r="BO35" i="1"/>
  <c r="BK35" i="1"/>
  <c r="BS44" i="1"/>
  <c r="BO44" i="1"/>
  <c r="BK44" i="1"/>
  <c r="BU33" i="1"/>
  <c r="BQ33" i="1"/>
  <c r="BM33" i="1"/>
  <c r="BI33" i="1"/>
  <c r="BI42" i="1"/>
  <c r="BU42" i="1"/>
  <c r="BQ42" i="1"/>
  <c r="BM42" i="1"/>
  <c r="ES36" i="1"/>
  <c r="EO36" i="1"/>
  <c r="EK36" i="1"/>
  <c r="EU47" i="1"/>
  <c r="EQ47" i="1"/>
  <c r="EM47" i="1"/>
  <c r="EI47" i="1"/>
  <c r="EU43" i="1"/>
  <c r="EQ43" i="1"/>
  <c r="EM43" i="1"/>
  <c r="EI43" i="1"/>
  <c r="FO44" i="1"/>
  <c r="FU44" i="1"/>
  <c r="FS35" i="1"/>
  <c r="GO44" i="1"/>
  <c r="GS48" i="1"/>
  <c r="GG42" i="1"/>
  <c r="GT37" i="1"/>
  <c r="GP37" i="1"/>
  <c r="GL37" i="1"/>
  <c r="GH37" i="1"/>
  <c r="GH45" i="1"/>
  <c r="HG37" i="1"/>
  <c r="HG36" i="1"/>
  <c r="HG45" i="1"/>
  <c r="HG35" i="1"/>
  <c r="HG32" i="1"/>
  <c r="HN39" i="1"/>
  <c r="HJ39" i="1"/>
  <c r="HN38" i="1"/>
  <c r="HN48" i="1"/>
  <c r="HP48" i="1"/>
  <c r="HL48" i="1"/>
  <c r="HR37" i="1"/>
  <c r="HN37" i="1"/>
  <c r="HJ37" i="1"/>
  <c r="HT46" i="1"/>
  <c r="HT36" i="1"/>
  <c r="HP46" i="1"/>
  <c r="HP36" i="1"/>
  <c r="HL46" i="1"/>
  <c r="HH46" i="1"/>
  <c r="HR35" i="1"/>
  <c r="HR45" i="1"/>
  <c r="HN35" i="1"/>
  <c r="HN45" i="1"/>
  <c r="HJ35" i="1"/>
  <c r="HJ45" i="1"/>
  <c r="HJ44" i="1"/>
  <c r="HJ34" i="1"/>
  <c r="HP34" i="1"/>
  <c r="HL34" i="1"/>
  <c r="HL47" i="1"/>
  <c r="HL44" i="1"/>
  <c r="HH44" i="1"/>
  <c r="HH47" i="1"/>
  <c r="HT33" i="1"/>
  <c r="HT43" i="1"/>
  <c r="HP33" i="1"/>
  <c r="HP43" i="1"/>
  <c r="HL33" i="1"/>
  <c r="HL43" i="1"/>
  <c r="HR33" i="1"/>
  <c r="HN33" i="1"/>
  <c r="HJ33" i="1"/>
  <c r="HT32" i="1"/>
  <c r="HL32" i="1"/>
  <c r="IO44" i="1"/>
  <c r="IG36" i="1"/>
  <c r="EQ34" i="1"/>
  <c r="EM34" i="1"/>
  <c r="EI34" i="1"/>
  <c r="FG32" i="1"/>
  <c r="FG37" i="1"/>
  <c r="FG36" i="1"/>
  <c r="FU39" i="1"/>
  <c r="FQ39" i="1"/>
  <c r="FM39" i="1"/>
  <c r="FI39" i="1"/>
  <c r="FI49" i="1"/>
  <c r="FK38" i="1"/>
  <c r="FS36" i="1"/>
  <c r="FO36" i="1"/>
  <c r="FK36" i="1"/>
  <c r="FU47" i="1"/>
  <c r="FQ47" i="1"/>
  <c r="FM47" i="1"/>
  <c r="FI47" i="1"/>
  <c r="FU43" i="1"/>
  <c r="FQ43" i="1"/>
  <c r="FM43" i="1"/>
  <c r="FI43" i="1"/>
  <c r="JG42" i="1"/>
  <c r="JG32" i="1"/>
  <c r="EL37" i="1"/>
  <c r="EH37" i="1"/>
  <c r="ER37" i="1"/>
  <c r="EN37" i="1"/>
  <c r="EJ37" i="1"/>
  <c r="ER36" i="1"/>
  <c r="EN36" i="1"/>
  <c r="EJ36" i="1"/>
  <c r="ET45" i="1"/>
  <c r="EP45" i="1"/>
  <c r="EP55" i="1" s="1"/>
  <c r="EL45" i="1"/>
  <c r="EH45" i="1"/>
  <c r="EP44" i="1"/>
  <c r="ER32" i="1"/>
  <c r="EN32" i="1"/>
  <c r="EJ32" i="1"/>
  <c r="FQ49" i="1"/>
  <c r="FG38" i="1"/>
  <c r="GS49" i="1"/>
  <c r="GO49" i="1"/>
  <c r="GK49" i="1"/>
  <c r="GK39" i="1"/>
  <c r="GU38" i="1"/>
  <c r="GQ38" i="1"/>
  <c r="GM38" i="1"/>
  <c r="GI38" i="1"/>
  <c r="GM46" i="1"/>
  <c r="GI36" i="1"/>
  <c r="GS45" i="1"/>
  <c r="GI44" i="1"/>
  <c r="GO47" i="1"/>
  <c r="GS43" i="1"/>
  <c r="GO43" i="1"/>
  <c r="GK43" i="1"/>
  <c r="GU42" i="1"/>
  <c r="GQ32" i="1"/>
  <c r="GM42" i="1"/>
  <c r="IS49" i="1"/>
  <c r="IO49" i="1"/>
  <c r="IK39" i="1"/>
  <c r="IK49" i="1"/>
  <c r="IU38" i="1"/>
  <c r="II38" i="1"/>
  <c r="IU36" i="1"/>
  <c r="IU46" i="1"/>
  <c r="IQ36" i="1"/>
  <c r="IQ46" i="1"/>
  <c r="IM36" i="1"/>
  <c r="IM46" i="1"/>
  <c r="II36" i="1"/>
  <c r="IS45" i="1"/>
  <c r="IO45" i="1"/>
  <c r="IK45" i="1"/>
  <c r="IQ34" i="1"/>
  <c r="IM47" i="1"/>
  <c r="IM34" i="1"/>
  <c r="II44" i="1"/>
  <c r="II47" i="1"/>
  <c r="II34" i="1"/>
  <c r="IS47" i="1"/>
  <c r="IK47" i="1"/>
  <c r="IS33" i="1"/>
  <c r="IS43" i="1"/>
  <c r="IO33" i="1"/>
  <c r="IK33" i="1"/>
  <c r="IK43" i="1"/>
  <c r="IK32" i="1"/>
  <c r="IK42" i="1"/>
  <c r="IU42" i="1"/>
  <c r="IU32" i="1"/>
  <c r="IQ32" i="1"/>
  <c r="IM42" i="1"/>
  <c r="II42" i="1"/>
  <c r="FS49" i="1"/>
  <c r="FO49" i="1"/>
  <c r="FK49" i="1"/>
  <c r="FU38" i="1"/>
  <c r="FQ38" i="1"/>
  <c r="FM38" i="1"/>
  <c r="FI38" i="1"/>
  <c r="GU39" i="1"/>
  <c r="GQ39" i="1"/>
  <c r="GM39" i="1"/>
  <c r="GI39" i="1"/>
  <c r="GU48" i="1"/>
  <c r="GQ48" i="1"/>
  <c r="GM48" i="1"/>
  <c r="GI48" i="1"/>
  <c r="GS37" i="1"/>
  <c r="GO37" i="1"/>
  <c r="GK37" i="1"/>
  <c r="GS36" i="1"/>
  <c r="GO36" i="1"/>
  <c r="GK36" i="1"/>
  <c r="GO45" i="1"/>
  <c r="GK45" i="1"/>
  <c r="GU34" i="1"/>
  <c r="GQ34" i="1"/>
  <c r="GM34" i="1"/>
  <c r="GI34" i="1"/>
  <c r="GU47" i="1"/>
  <c r="GQ47" i="1"/>
  <c r="GM47" i="1"/>
  <c r="GI47" i="1"/>
  <c r="GU43" i="1"/>
  <c r="GQ43" i="1"/>
  <c r="GM43" i="1"/>
  <c r="GI43" i="1"/>
  <c r="GS32" i="1"/>
  <c r="HS39" i="1"/>
  <c r="IG42" i="1"/>
  <c r="IG46" i="1"/>
  <c r="IU39" i="1"/>
  <c r="IQ39" i="1"/>
  <c r="IM39" i="1"/>
  <c r="II39" i="1"/>
  <c r="IU48" i="1"/>
  <c r="IQ48" i="1"/>
  <c r="IM48" i="1"/>
  <c r="II48" i="1"/>
  <c r="IO38" i="1"/>
  <c r="IK38" i="1"/>
  <c r="IS37" i="1"/>
  <c r="IO37" i="1"/>
  <c r="IK37" i="1"/>
  <c r="IK57" i="1" s="1"/>
  <c r="IU37" i="1"/>
  <c r="IQ37" i="1"/>
  <c r="IM37" i="1"/>
  <c r="IS46" i="1"/>
  <c r="IS36" i="1"/>
  <c r="IO46" i="1"/>
  <c r="IK46" i="1"/>
  <c r="IU35" i="1"/>
  <c r="IQ35" i="1"/>
  <c r="IM35" i="1"/>
  <c r="II35" i="1"/>
  <c r="IU44" i="1"/>
  <c r="IQ44" i="1"/>
  <c r="IQ54" i="1" s="1"/>
  <c r="IM44" i="1"/>
  <c r="IU33" i="1"/>
  <c r="IQ33" i="1"/>
  <c r="IM33" i="1"/>
  <c r="II33" i="1"/>
  <c r="IS32" i="1"/>
  <c r="JJ42" i="1"/>
  <c r="JL33" i="1"/>
  <c r="JP33" i="1"/>
  <c r="JN34" i="1"/>
  <c r="JR42" i="1"/>
  <c r="KG43" i="1"/>
  <c r="KL39" i="1"/>
  <c r="KH39" i="1"/>
  <c r="KL35" i="1"/>
  <c r="KH35" i="1"/>
  <c r="KH55" i="1" s="1"/>
  <c r="JT44" i="1"/>
  <c r="JP44" i="1"/>
  <c r="JL44" i="1"/>
  <c r="JH44" i="1"/>
  <c r="JR43" i="1"/>
  <c r="JN43" i="1"/>
  <c r="JJ43" i="1"/>
  <c r="JJ33" i="1"/>
  <c r="JT32" i="1"/>
  <c r="JP32" i="1"/>
  <c r="JL32" i="1"/>
  <c r="JH32" i="1"/>
  <c r="KG33" i="1"/>
  <c r="KG47" i="1"/>
  <c r="KT48" i="1"/>
  <c r="KP48" i="1"/>
  <c r="KL48" i="1"/>
  <c r="KH48" i="1"/>
  <c r="KR37" i="1"/>
  <c r="KN37" i="1"/>
  <c r="KN36" i="1"/>
  <c r="KN46" i="1"/>
  <c r="KJ36" i="1"/>
  <c r="KJ46" i="1"/>
  <c r="KT45" i="1"/>
  <c r="KT35" i="1"/>
  <c r="KP45" i="1"/>
  <c r="KP35" i="1"/>
  <c r="KT44" i="1"/>
  <c r="KP44" i="1"/>
  <c r="KL44" i="1"/>
  <c r="KH44" i="1"/>
  <c r="KR33" i="1"/>
  <c r="KN33" i="1"/>
  <c r="KN32" i="1"/>
  <c r="KN42" i="1"/>
  <c r="KJ32" i="1"/>
  <c r="KJ42" i="1"/>
  <c r="LP48" i="1"/>
  <c r="LL48" i="1"/>
  <c r="LH48" i="1"/>
  <c r="LP44" i="1"/>
  <c r="LL44" i="1"/>
  <c r="LH44" i="1"/>
  <c r="LR33" i="1"/>
  <c r="LN33" i="1"/>
  <c r="LN32" i="1"/>
  <c r="LN42" i="1"/>
  <c r="LJ32" i="1"/>
  <c r="LJ42" i="1"/>
  <c r="IR37" i="1"/>
  <c r="IJ37" i="1"/>
  <c r="IP46" i="1"/>
  <c r="IJ35" i="1"/>
  <c r="IT44" i="1"/>
  <c r="IL32" i="1"/>
  <c r="JL42" i="1"/>
  <c r="JH33" i="1"/>
  <c r="HT39" i="1"/>
  <c r="HP49" i="1"/>
  <c r="HJ38" i="1"/>
  <c r="HP37" i="1"/>
  <c r="HL37" i="1"/>
  <c r="HH37" i="1"/>
  <c r="IG49" i="1"/>
  <c r="IG48" i="1"/>
  <c r="IG37" i="1"/>
  <c r="IG45" i="1"/>
  <c r="IG44" i="1"/>
  <c r="IG33" i="1"/>
  <c r="IJ39" i="1"/>
  <c r="IL39" i="1"/>
  <c r="IH48" i="1"/>
  <c r="IP37" i="1"/>
  <c r="IL44" i="1"/>
  <c r="IH44" i="1"/>
  <c r="IR42" i="1"/>
  <c r="IP42" i="1"/>
  <c r="JS34" i="1"/>
  <c r="KI44" i="1"/>
  <c r="MG39" i="1"/>
  <c r="MG49" i="1"/>
  <c r="MG42" i="1"/>
  <c r="MG32" i="1"/>
  <c r="NG47" i="1"/>
  <c r="NG43" i="1"/>
  <c r="NG33" i="1"/>
  <c r="NU49" i="1"/>
  <c r="NQ49" i="1"/>
  <c r="NM49" i="1"/>
  <c r="NI49" i="1"/>
  <c r="NI39" i="1"/>
  <c r="NQ48" i="1"/>
  <c r="NQ38" i="1"/>
  <c r="NM48" i="1"/>
  <c r="NM38" i="1"/>
  <c r="NI48" i="1"/>
  <c r="NI38" i="1"/>
  <c r="NS38" i="1"/>
  <c r="NS48" i="1"/>
  <c r="NO38" i="1"/>
  <c r="NO48" i="1"/>
  <c r="NK38" i="1"/>
  <c r="NK48" i="1"/>
  <c r="NS46" i="1"/>
  <c r="NS36" i="1"/>
  <c r="NO36" i="1"/>
  <c r="NO46" i="1"/>
  <c r="NK46" i="1"/>
  <c r="NK36" i="1"/>
  <c r="NU36" i="1"/>
  <c r="NU46" i="1"/>
  <c r="NQ36" i="1"/>
  <c r="NQ46" i="1"/>
  <c r="NM36" i="1"/>
  <c r="NM46" i="1"/>
  <c r="NI46" i="1"/>
  <c r="NI36" i="1"/>
  <c r="NU45" i="1"/>
  <c r="NU35" i="1"/>
  <c r="NQ35" i="1"/>
  <c r="NQ45" i="1"/>
  <c r="NM45" i="1"/>
  <c r="NM35" i="1"/>
  <c r="NI35" i="1"/>
  <c r="NI45" i="1"/>
  <c r="NS35" i="1"/>
  <c r="NS45" i="1"/>
  <c r="NO45" i="1"/>
  <c r="NO35" i="1"/>
  <c r="NK35" i="1"/>
  <c r="NK45" i="1"/>
  <c r="NS44" i="1"/>
  <c r="NS34" i="1"/>
  <c r="NO44" i="1"/>
  <c r="NO34" i="1"/>
  <c r="NK44" i="1"/>
  <c r="NK34" i="1"/>
  <c r="NU47" i="1"/>
  <c r="NU34" i="1"/>
  <c r="NU44" i="1"/>
  <c r="NQ47" i="1"/>
  <c r="NQ34" i="1"/>
  <c r="NQ44" i="1"/>
  <c r="NM44" i="1"/>
  <c r="NM34" i="1"/>
  <c r="NM47" i="1"/>
  <c r="NI47" i="1"/>
  <c r="NI34" i="1"/>
  <c r="NI44" i="1"/>
  <c r="NS47" i="1"/>
  <c r="NO47" i="1"/>
  <c r="NK47" i="1"/>
  <c r="NQ43" i="1"/>
  <c r="NQ33" i="1"/>
  <c r="NM43" i="1"/>
  <c r="NM33" i="1"/>
  <c r="NI43" i="1"/>
  <c r="NI33" i="1"/>
  <c r="NS43" i="1"/>
  <c r="NS33" i="1"/>
  <c r="NO43" i="1"/>
  <c r="NO33" i="1"/>
  <c r="NK43" i="1"/>
  <c r="NK33" i="1"/>
  <c r="NQ42" i="1"/>
  <c r="NQ32" i="1"/>
  <c r="NM32" i="1"/>
  <c r="NM42" i="1"/>
  <c r="NI42" i="1"/>
  <c r="NI32" i="1"/>
  <c r="NS42" i="1"/>
  <c r="NS32" i="1"/>
  <c r="NK42" i="1"/>
  <c r="NK32" i="1"/>
  <c r="NG42" i="1"/>
  <c r="NG32" i="1"/>
  <c r="JJ34" i="1"/>
  <c r="JT33" i="1"/>
  <c r="KT49" i="1"/>
  <c r="KP49" i="1"/>
  <c r="KL49" i="1"/>
  <c r="KR46" i="1"/>
  <c r="KR42" i="1"/>
  <c r="LR48" i="1"/>
  <c r="LR42" i="1"/>
  <c r="JU36" i="1"/>
  <c r="JQ36" i="1"/>
  <c r="JM36" i="1"/>
  <c r="JI36" i="1"/>
  <c r="JS35" i="1"/>
  <c r="JO45" i="1"/>
  <c r="JM34" i="1"/>
  <c r="JS47" i="1"/>
  <c r="JO33" i="1"/>
  <c r="JK33" i="1"/>
  <c r="JU32" i="1"/>
  <c r="JQ32" i="1"/>
  <c r="KG48" i="1"/>
  <c r="KG44" i="1"/>
  <c r="KS49" i="1"/>
  <c r="KK49" i="1"/>
  <c r="KQ38" i="1"/>
  <c r="KM48" i="1"/>
  <c r="KM58" i="1" s="1"/>
  <c r="KO37" i="1"/>
  <c r="KU46" i="1"/>
  <c r="KI36" i="1"/>
  <c r="KS45" i="1"/>
  <c r="KK45" i="1"/>
  <c r="KQ47" i="1"/>
  <c r="KQ34" i="1"/>
  <c r="KM44" i="1"/>
  <c r="KO33" i="1"/>
  <c r="KU42" i="1"/>
  <c r="KI32" i="1"/>
  <c r="JU39" i="1"/>
  <c r="ML44" i="1"/>
  <c r="MO34" i="1"/>
  <c r="MT46" i="1"/>
  <c r="MH47" i="1"/>
  <c r="MU49" i="1"/>
  <c r="MQ49" i="1"/>
  <c r="MM49" i="1"/>
  <c r="MI49" i="1"/>
  <c r="MS39" i="1"/>
  <c r="MO39" i="1"/>
  <c r="MK39" i="1"/>
  <c r="MS38" i="1"/>
  <c r="MO38" i="1"/>
  <c r="MK38" i="1"/>
  <c r="MU37" i="1"/>
  <c r="MQ37" i="1"/>
  <c r="MM37" i="1"/>
  <c r="MI37" i="1"/>
  <c r="MU46" i="1"/>
  <c r="MQ46" i="1"/>
  <c r="MM46" i="1"/>
  <c r="MI46" i="1"/>
  <c r="MG33" i="1"/>
  <c r="MR49" i="1"/>
  <c r="MN49" i="1"/>
  <c r="MJ49" i="1"/>
  <c r="MP37" i="1"/>
  <c r="MH37" i="1"/>
  <c r="MR36" i="1"/>
  <c r="MJ36" i="1"/>
  <c r="ML35" i="1"/>
  <c r="MR44" i="1"/>
  <c r="MT47" i="1"/>
  <c r="ML47" i="1"/>
  <c r="MT33" i="1"/>
  <c r="MP33" i="1"/>
  <c r="ML33" i="1"/>
  <c r="MH33" i="1"/>
  <c r="MR32" i="1"/>
  <c r="MN32" i="1"/>
  <c r="MJ32" i="1"/>
  <c r="NG39" i="1"/>
  <c r="NG36" i="1"/>
  <c r="NP49" i="1"/>
  <c r="NL49" i="1"/>
  <c r="NR38" i="1"/>
  <c r="NN38" i="1"/>
  <c r="NJ38" i="1"/>
  <c r="OR39" i="1"/>
  <c r="OR49" i="1"/>
  <c r="OT49" i="1"/>
  <c r="OT39" i="1"/>
  <c r="OP39" i="1"/>
  <c r="OL39" i="1"/>
  <c r="OL49" i="1"/>
  <c r="OH49" i="1"/>
  <c r="OR38" i="1"/>
  <c r="OR48" i="1"/>
  <c r="ON38" i="1"/>
  <c r="ON48" i="1"/>
  <c r="OJ48" i="1"/>
  <c r="OJ38" i="1"/>
  <c r="OT37" i="1"/>
  <c r="OP37" i="1"/>
  <c r="OL37" i="1"/>
  <c r="OT46" i="1"/>
  <c r="OT36" i="1"/>
  <c r="OL36" i="1"/>
  <c r="OL46" i="1"/>
  <c r="OH46" i="1"/>
  <c r="OH36" i="1"/>
  <c r="OR46" i="1"/>
  <c r="OR36" i="1"/>
  <c r="ON46" i="1"/>
  <c r="OJ36" i="1"/>
  <c r="OR35" i="1"/>
  <c r="OR45" i="1"/>
  <c r="OT45" i="1"/>
  <c r="OT35" i="1"/>
  <c r="OP35" i="1"/>
  <c r="OP55" i="1" s="1"/>
  <c r="OL35" i="1"/>
  <c r="OL45" i="1"/>
  <c r="OH45" i="1"/>
  <c r="OL34" i="1"/>
  <c r="OL44" i="1"/>
  <c r="OH44" i="1"/>
  <c r="OH34" i="1"/>
  <c r="OR34" i="1"/>
  <c r="OR47" i="1"/>
  <c r="OR44" i="1"/>
  <c r="ON47" i="1"/>
  <c r="ON44" i="1"/>
  <c r="ON34" i="1"/>
  <c r="OJ44" i="1"/>
  <c r="OT47" i="1"/>
  <c r="OL47" i="1"/>
  <c r="OH47" i="1"/>
  <c r="ON33" i="1"/>
  <c r="ON43" i="1"/>
  <c r="OT33" i="1"/>
  <c r="OP43" i="1"/>
  <c r="OP33" i="1"/>
  <c r="OL33" i="1"/>
  <c r="OH43" i="1"/>
  <c r="OH33" i="1"/>
  <c r="OT42" i="1"/>
  <c r="OT32" i="1"/>
  <c r="OH32" i="1"/>
  <c r="OH42" i="1"/>
  <c r="OR32" i="1"/>
  <c r="OR42" i="1"/>
  <c r="ON42" i="1"/>
  <c r="ON32" i="1"/>
  <c r="OJ42" i="1"/>
  <c r="MS35" i="1"/>
  <c r="MO35" i="1"/>
  <c r="MK35" i="1"/>
  <c r="MS44" i="1"/>
  <c r="MO44" i="1"/>
  <c r="NR46" i="1"/>
  <c r="NG49" i="1"/>
  <c r="NG38" i="1"/>
  <c r="NG35" i="1"/>
  <c r="NG44" i="1"/>
  <c r="NT39" i="1"/>
  <c r="NP39" i="1"/>
  <c r="NL39" i="1"/>
  <c r="NH39" i="1"/>
  <c r="NR48" i="1"/>
  <c r="NN48" i="1"/>
  <c r="NJ48" i="1"/>
  <c r="NR37" i="1"/>
  <c r="NN37" i="1"/>
  <c r="NJ37" i="1"/>
  <c r="NT37" i="1"/>
  <c r="NP37" i="1"/>
  <c r="NL37" i="1"/>
  <c r="NH37" i="1"/>
  <c r="NT46" i="1"/>
  <c r="NP36" i="1"/>
  <c r="OG46" i="1"/>
  <c r="OS46" i="1"/>
  <c r="OO37" i="1"/>
  <c r="NU39" i="1"/>
  <c r="NQ39" i="1"/>
  <c r="NM39" i="1"/>
  <c r="NS49" i="1"/>
  <c r="NO49" i="1"/>
  <c r="NK49" i="1"/>
  <c r="NU38" i="1"/>
  <c r="OI39" i="1"/>
  <c r="F55" i="1"/>
  <c r="AG39" i="1"/>
  <c r="AG49" i="1"/>
  <c r="AG68" i="1"/>
  <c r="AG35" i="1"/>
  <c r="AG45" i="1"/>
  <c r="AR49" i="1"/>
  <c r="AR39" i="1"/>
  <c r="AN49" i="1"/>
  <c r="AN39" i="1"/>
  <c r="AJ39" i="1"/>
  <c r="AJ49" i="1"/>
  <c r="AT73" i="1"/>
  <c r="AT48" i="1"/>
  <c r="AT38" i="1"/>
  <c r="AP73" i="1"/>
  <c r="AP38" i="1"/>
  <c r="AP48" i="1"/>
  <c r="AL73" i="1"/>
  <c r="AL48" i="1"/>
  <c r="AL38" i="1"/>
  <c r="AH73" i="1"/>
  <c r="AH48" i="1"/>
  <c r="AH38" i="1"/>
  <c r="AT71" i="1"/>
  <c r="AR72" i="1"/>
  <c r="AR71" i="1"/>
  <c r="AR37" i="1"/>
  <c r="AN72" i="1"/>
  <c r="AN71" i="1"/>
  <c r="AN37" i="1"/>
  <c r="AJ72" i="1"/>
  <c r="AJ71" i="1"/>
  <c r="AJ37" i="1"/>
  <c r="AR70" i="1"/>
  <c r="AR46" i="1"/>
  <c r="AN68" i="1"/>
  <c r="AT70" i="1"/>
  <c r="AT68" i="1"/>
  <c r="AT36" i="1"/>
  <c r="AT46" i="1"/>
  <c r="AT69" i="1"/>
  <c r="AP70" i="1"/>
  <c r="AP68" i="1"/>
  <c r="AP36" i="1"/>
  <c r="AP69" i="1"/>
  <c r="AP46" i="1"/>
  <c r="AL70" i="1"/>
  <c r="AL68" i="1"/>
  <c r="AL36" i="1"/>
  <c r="AL46" i="1"/>
  <c r="AL69" i="1"/>
  <c r="AH70" i="1"/>
  <c r="AH68" i="1"/>
  <c r="AH36" i="1"/>
  <c r="AH69" i="1"/>
  <c r="AH46" i="1"/>
  <c r="AR45" i="1"/>
  <c r="AR35" i="1"/>
  <c r="AN45" i="1"/>
  <c r="AJ35" i="1"/>
  <c r="AT66" i="1"/>
  <c r="AT44" i="1"/>
  <c r="AP66" i="1"/>
  <c r="AP34" i="1"/>
  <c r="AL34" i="1"/>
  <c r="AL66" i="1"/>
  <c r="AL47" i="1"/>
  <c r="AL44" i="1"/>
  <c r="AH44" i="1"/>
  <c r="AH66" i="1"/>
  <c r="AH34" i="1"/>
  <c r="AR47" i="1"/>
  <c r="AN47" i="1"/>
  <c r="AJ47" i="1"/>
  <c r="AH64" i="1"/>
  <c r="AR64" i="1"/>
  <c r="AR43" i="1"/>
  <c r="AR65" i="1"/>
  <c r="AR33" i="1"/>
  <c r="AN64" i="1"/>
  <c r="AN43" i="1"/>
  <c r="AN33" i="1"/>
  <c r="AN65" i="1"/>
  <c r="AJ64" i="1"/>
  <c r="AJ43" i="1"/>
  <c r="AJ65" i="1"/>
  <c r="AR61" i="1"/>
  <c r="AT63" i="1"/>
  <c r="AT61" i="1"/>
  <c r="AT32" i="1"/>
  <c r="AT42" i="1"/>
  <c r="AT62" i="1"/>
  <c r="AP63" i="1"/>
  <c r="AP61" i="1"/>
  <c r="AP32" i="1"/>
  <c r="AP62" i="1"/>
  <c r="AL63" i="1"/>
  <c r="AL61" i="1"/>
  <c r="AL32" i="1"/>
  <c r="AL62" i="1"/>
  <c r="AL42" i="1"/>
  <c r="AJ62" i="1"/>
  <c r="AJ61" i="1"/>
  <c r="AJ32" i="1"/>
  <c r="AJ63" i="1"/>
  <c r="AJ42" i="1"/>
  <c r="AR32" i="1"/>
  <c r="AJ33" i="1"/>
  <c r="AP44" i="1"/>
  <c r="Q55" i="1"/>
  <c r="M55" i="1"/>
  <c r="I55" i="1"/>
  <c r="S54" i="1"/>
  <c r="O54" i="1"/>
  <c r="K54" i="1"/>
  <c r="G54" i="1"/>
  <c r="Q53" i="1"/>
  <c r="M53" i="1"/>
  <c r="I53" i="1"/>
  <c r="S52" i="1"/>
  <c r="O52" i="1"/>
  <c r="K52" i="1"/>
  <c r="G52" i="1"/>
  <c r="AJ45" i="1"/>
  <c r="AG73" i="1"/>
  <c r="AG48" i="1"/>
  <c r="AG66" i="1"/>
  <c r="AG44" i="1"/>
  <c r="AS39" i="1"/>
  <c r="AO39" i="1"/>
  <c r="AK39" i="1"/>
  <c r="AU46" i="1"/>
  <c r="AQ46" i="1"/>
  <c r="AM46" i="1"/>
  <c r="AI46" i="1"/>
  <c r="AS35" i="1"/>
  <c r="AO35" i="1"/>
  <c r="AK35" i="1"/>
  <c r="AU42" i="1"/>
  <c r="AQ42" i="1"/>
  <c r="AM42" i="1"/>
  <c r="AI42" i="1"/>
  <c r="AN32" i="1"/>
  <c r="AS42" i="1"/>
  <c r="AU32" i="1"/>
  <c r="AK43" i="1"/>
  <c r="AO33" i="1"/>
  <c r="AT43" i="1"/>
  <c r="AG34" i="1"/>
  <c r="AI34" i="1"/>
  <c r="AU44" i="1"/>
  <c r="AO45" i="1"/>
  <c r="AI36" i="1"/>
  <c r="AK36" i="1"/>
  <c r="AN46" i="1"/>
  <c r="AR36" i="1"/>
  <c r="AS37" i="1"/>
  <c r="AI48" i="1"/>
  <c r="AM38" i="1"/>
  <c r="AQ49" i="1"/>
  <c r="AS49" i="1"/>
  <c r="AS59" i="1" s="1"/>
  <c r="AK61" i="1"/>
  <c r="AQ61" i="1"/>
  <c r="AH62" i="1"/>
  <c r="AM62" i="1"/>
  <c r="AS62" i="1"/>
  <c r="AO63" i="1"/>
  <c r="AU63" i="1"/>
  <c r="AL64" i="1"/>
  <c r="AS65" i="1"/>
  <c r="AU66" i="1"/>
  <c r="AM68" i="1"/>
  <c r="AI69" i="1"/>
  <c r="AO69" i="1"/>
  <c r="AK70" i="1"/>
  <c r="AQ70" i="1"/>
  <c r="AS71" i="1"/>
  <c r="AK72" i="1"/>
  <c r="AU73" i="1"/>
  <c r="BN35" i="1"/>
  <c r="CG32" i="1"/>
  <c r="CG42" i="1"/>
  <c r="CG36" i="1"/>
  <c r="CG46" i="1"/>
  <c r="GG49" i="1"/>
  <c r="GG39" i="1"/>
  <c r="GG45" i="1"/>
  <c r="GG35" i="1"/>
  <c r="GG33" i="1"/>
  <c r="GG43" i="1"/>
  <c r="GG47" i="1"/>
  <c r="GT49" i="1"/>
  <c r="GT39" i="1"/>
  <c r="GP49" i="1"/>
  <c r="GP39" i="1"/>
  <c r="GL49" i="1"/>
  <c r="GL39" i="1"/>
  <c r="GH49" i="1"/>
  <c r="GH39" i="1"/>
  <c r="GR39" i="1"/>
  <c r="GR49" i="1"/>
  <c r="GN39" i="1"/>
  <c r="GN49" i="1"/>
  <c r="GJ39" i="1"/>
  <c r="GJ49" i="1"/>
  <c r="GR48" i="1"/>
  <c r="GR38" i="1"/>
  <c r="GN48" i="1"/>
  <c r="GN38" i="1"/>
  <c r="GJ48" i="1"/>
  <c r="GJ38" i="1"/>
  <c r="GT38" i="1"/>
  <c r="GT48" i="1"/>
  <c r="GP38" i="1"/>
  <c r="GP48" i="1"/>
  <c r="GL38" i="1"/>
  <c r="GL48" i="1"/>
  <c r="GH38" i="1"/>
  <c r="GH48" i="1"/>
  <c r="GR37" i="1"/>
  <c r="GN37" i="1"/>
  <c r="GJ37" i="1"/>
  <c r="GR36" i="1"/>
  <c r="GR46" i="1"/>
  <c r="GN36" i="1"/>
  <c r="GN46" i="1"/>
  <c r="GJ36" i="1"/>
  <c r="GJ46" i="1"/>
  <c r="GT46" i="1"/>
  <c r="GT36" i="1"/>
  <c r="GP46" i="1"/>
  <c r="GP36" i="1"/>
  <c r="GL46" i="1"/>
  <c r="GL36" i="1"/>
  <c r="GH46" i="1"/>
  <c r="GH36" i="1"/>
  <c r="GT45" i="1"/>
  <c r="GT35" i="1"/>
  <c r="GP45" i="1"/>
  <c r="GP35" i="1"/>
  <c r="GL45" i="1"/>
  <c r="GL35" i="1"/>
  <c r="GR35" i="1"/>
  <c r="GR45" i="1"/>
  <c r="GN35" i="1"/>
  <c r="GN45" i="1"/>
  <c r="GJ35" i="1"/>
  <c r="GJ45" i="1"/>
  <c r="GR44" i="1"/>
  <c r="GR34" i="1"/>
  <c r="GN44" i="1"/>
  <c r="GN34" i="1"/>
  <c r="GJ44" i="1"/>
  <c r="GJ34" i="1"/>
  <c r="GT47" i="1"/>
  <c r="GT34" i="1"/>
  <c r="GT44" i="1"/>
  <c r="GP47" i="1"/>
  <c r="GP34" i="1"/>
  <c r="GP44" i="1"/>
  <c r="GL47" i="1"/>
  <c r="GL34" i="1"/>
  <c r="GL44" i="1"/>
  <c r="GH47" i="1"/>
  <c r="GH34" i="1"/>
  <c r="GH44" i="1"/>
  <c r="GR47" i="1"/>
  <c r="GN47" i="1"/>
  <c r="GJ47" i="1"/>
  <c r="GT33" i="1"/>
  <c r="GT43" i="1"/>
  <c r="GP33" i="1"/>
  <c r="GP43" i="1"/>
  <c r="GL33" i="1"/>
  <c r="GL43" i="1"/>
  <c r="GH33" i="1"/>
  <c r="GH43" i="1"/>
  <c r="GR43" i="1"/>
  <c r="GR33" i="1"/>
  <c r="GN43" i="1"/>
  <c r="GN33" i="1"/>
  <c r="GJ43" i="1"/>
  <c r="GJ33" i="1"/>
  <c r="GR32" i="1"/>
  <c r="GR42" i="1"/>
  <c r="GN32" i="1"/>
  <c r="GN42" i="1"/>
  <c r="GJ32" i="1"/>
  <c r="GJ42" i="1"/>
  <c r="GT42" i="1"/>
  <c r="GT32" i="1"/>
  <c r="GP42" i="1"/>
  <c r="GP32" i="1"/>
  <c r="GL42" i="1"/>
  <c r="GL32" i="1"/>
  <c r="GH42" i="1"/>
  <c r="GH32" i="1"/>
  <c r="BG47" i="1"/>
  <c r="BG34" i="1"/>
  <c r="BG43" i="1"/>
  <c r="BG33" i="1"/>
  <c r="BT39" i="1"/>
  <c r="BT49" i="1"/>
  <c r="BP39" i="1"/>
  <c r="BP49" i="1"/>
  <c r="BL39" i="1"/>
  <c r="BL49" i="1"/>
  <c r="BH39" i="1"/>
  <c r="BH49" i="1"/>
  <c r="BT48" i="1"/>
  <c r="BT38" i="1"/>
  <c r="BP48" i="1"/>
  <c r="BP38" i="1"/>
  <c r="BL48" i="1"/>
  <c r="BL38" i="1"/>
  <c r="BH48" i="1"/>
  <c r="BH38" i="1"/>
  <c r="BR38" i="1"/>
  <c r="BN38" i="1"/>
  <c r="BJ38" i="1"/>
  <c r="BR46" i="1"/>
  <c r="BR36" i="1"/>
  <c r="BN46" i="1"/>
  <c r="BN36" i="1"/>
  <c r="BJ46" i="1"/>
  <c r="BJ36" i="1"/>
  <c r="BT35" i="1"/>
  <c r="BT45" i="1"/>
  <c r="BP35" i="1"/>
  <c r="BP45" i="1"/>
  <c r="BL35" i="1"/>
  <c r="BL45" i="1"/>
  <c r="BH35" i="1"/>
  <c r="BH45" i="1"/>
  <c r="BT44" i="1"/>
  <c r="BT34" i="1"/>
  <c r="BP44" i="1"/>
  <c r="BP34" i="1"/>
  <c r="BL44" i="1"/>
  <c r="BL34" i="1"/>
  <c r="BH44" i="1"/>
  <c r="BH34" i="1"/>
  <c r="BR34" i="1"/>
  <c r="BN34" i="1"/>
  <c r="BJ34" i="1"/>
  <c r="BT47" i="1"/>
  <c r="BP47" i="1"/>
  <c r="BL47" i="1"/>
  <c r="BH47" i="1"/>
  <c r="BT43" i="1"/>
  <c r="BP43" i="1"/>
  <c r="BL43" i="1"/>
  <c r="BH43" i="1"/>
  <c r="BR32" i="1"/>
  <c r="BN32" i="1"/>
  <c r="BJ32" i="1"/>
  <c r="AG63" i="1"/>
  <c r="AG61" i="1"/>
  <c r="AG70" i="1"/>
  <c r="AG69" i="1"/>
  <c r="AS48" i="1"/>
  <c r="AO48" i="1"/>
  <c r="AK48" i="1"/>
  <c r="AU37" i="1"/>
  <c r="AQ37" i="1"/>
  <c r="AM37" i="1"/>
  <c r="AI37" i="1"/>
  <c r="AS44" i="1"/>
  <c r="AO44" i="1"/>
  <c r="AK44" i="1"/>
  <c r="AU33" i="1"/>
  <c r="AQ33" i="1"/>
  <c r="AM33" i="1"/>
  <c r="AI33" i="1"/>
  <c r="AK42" i="1"/>
  <c r="AM32" i="1"/>
  <c r="AO32" i="1"/>
  <c r="AR42" i="1"/>
  <c r="AU43" i="1"/>
  <c r="AU53" i="1" s="1"/>
  <c r="AM44" i="1"/>
  <c r="AO34" i="1"/>
  <c r="AQ34" i="1"/>
  <c r="AJ36" i="1"/>
  <c r="AO46" i="1"/>
  <c r="AQ36" i="1"/>
  <c r="AS36" i="1"/>
  <c r="AK37" i="1"/>
  <c r="AQ48" i="1"/>
  <c r="AS38" i="1"/>
  <c r="AU38" i="1"/>
  <c r="AK49" i="1"/>
  <c r="AM39" i="1"/>
  <c r="AI61" i="1"/>
  <c r="AS61" i="1"/>
  <c r="AU62" i="1"/>
  <c r="AM63" i="1"/>
  <c r="AI64" i="1"/>
  <c r="AK65" i="1"/>
  <c r="AQ65" i="1"/>
  <c r="AM66" i="1"/>
  <c r="AS66" i="1"/>
  <c r="AO68" i="1"/>
  <c r="AU68" i="1"/>
  <c r="AQ69" i="1"/>
  <c r="AI70" i="1"/>
  <c r="AS70" i="1"/>
  <c r="AU71" i="1"/>
  <c r="AO72" i="1"/>
  <c r="AI73" i="1"/>
  <c r="BN42" i="1"/>
  <c r="BP33" i="1"/>
  <c r="BR44" i="1"/>
  <c r="BJ48" i="1"/>
  <c r="BG48" i="1"/>
  <c r="BG44" i="1"/>
  <c r="AG62" i="1"/>
  <c r="CG38" i="1"/>
  <c r="CG44" i="1"/>
  <c r="CU49" i="1"/>
  <c r="CQ39" i="1"/>
  <c r="CM49" i="1"/>
  <c r="CI39" i="1"/>
  <c r="CO39" i="1"/>
  <c r="GH35" i="1"/>
  <c r="AG71" i="1"/>
  <c r="AG65" i="1"/>
  <c r="AG64" i="1"/>
  <c r="AT49" i="1"/>
  <c r="AP49" i="1"/>
  <c r="AL49" i="1"/>
  <c r="AH49" i="1"/>
  <c r="AR73" i="1"/>
  <c r="AR38" i="1"/>
  <c r="AN73" i="1"/>
  <c r="AN38" i="1"/>
  <c r="AJ73" i="1"/>
  <c r="AJ38" i="1"/>
  <c r="AT72" i="1"/>
  <c r="AP72" i="1"/>
  <c r="AL72" i="1"/>
  <c r="AH72" i="1"/>
  <c r="AR69" i="1"/>
  <c r="AN69" i="1"/>
  <c r="AJ69" i="1"/>
  <c r="AT45" i="1"/>
  <c r="AP45" i="1"/>
  <c r="AL45" i="1"/>
  <c r="AH45" i="1"/>
  <c r="AR66" i="1"/>
  <c r="AR34" i="1"/>
  <c r="AN66" i="1"/>
  <c r="AN34" i="1"/>
  <c r="AJ66" i="1"/>
  <c r="AJ34" i="1"/>
  <c r="AT65" i="1"/>
  <c r="AP65" i="1"/>
  <c r="AL65" i="1"/>
  <c r="AH65" i="1"/>
  <c r="AR62" i="1"/>
  <c r="AN62" i="1"/>
  <c r="AH63" i="1"/>
  <c r="AH61" i="1"/>
  <c r="AG32" i="1"/>
  <c r="AG52" i="1" s="1"/>
  <c r="AH42" i="1"/>
  <c r="AG43" i="1"/>
  <c r="AK33" i="1"/>
  <c r="AP43" i="1"/>
  <c r="AT33" i="1"/>
  <c r="AJ44" i="1"/>
  <c r="AK45" i="1"/>
  <c r="AT35" i="1"/>
  <c r="AG36" i="1"/>
  <c r="AJ46" i="1"/>
  <c r="AN36" i="1"/>
  <c r="AS46" i="1"/>
  <c r="AU36" i="1"/>
  <c r="AH37" i="1"/>
  <c r="AG38" i="1"/>
  <c r="AN48" i="1"/>
  <c r="AH39" i="1"/>
  <c r="AO49" i="1"/>
  <c r="AU61" i="1"/>
  <c r="AQ62" i="1"/>
  <c r="AI63" i="1"/>
  <c r="AN63" i="1"/>
  <c r="AP64" i="1"/>
  <c r="AU64" i="1"/>
  <c r="AM65" i="1"/>
  <c r="AO66" i="1"/>
  <c r="AQ68" i="1"/>
  <c r="AM69" i="1"/>
  <c r="AJ70" i="1"/>
  <c r="AU70" i="1"/>
  <c r="AL71" i="1"/>
  <c r="AQ71" i="1"/>
  <c r="AI72" i="1"/>
  <c r="AQ72" i="1"/>
  <c r="AK73" i="1"/>
  <c r="AS73" i="1"/>
  <c r="BJ42" i="1"/>
  <c r="BT33" i="1"/>
  <c r="BJ35" i="1"/>
  <c r="BN48" i="1"/>
  <c r="BG39" i="1"/>
  <c r="BG35" i="1"/>
  <c r="BR49" i="1"/>
  <c r="BN49" i="1"/>
  <c r="BJ49" i="1"/>
  <c r="BJ59" i="1" s="1"/>
  <c r="BT36" i="1"/>
  <c r="BP36" i="1"/>
  <c r="BL36" i="1"/>
  <c r="BH36" i="1"/>
  <c r="BR47" i="1"/>
  <c r="BN47" i="1"/>
  <c r="BJ47" i="1"/>
  <c r="BR43" i="1"/>
  <c r="BN43" i="1"/>
  <c r="BJ43" i="1"/>
  <c r="BT32" i="1"/>
  <c r="BP32" i="1"/>
  <c r="BL32" i="1"/>
  <c r="BH32" i="1"/>
  <c r="CG49" i="1"/>
  <c r="CG45" i="1"/>
  <c r="CR39" i="1"/>
  <c r="CN39" i="1"/>
  <c r="CJ39" i="1"/>
  <c r="CT46" i="1"/>
  <c r="CP46" i="1"/>
  <c r="CL46" i="1"/>
  <c r="CH46" i="1"/>
  <c r="CR35" i="1"/>
  <c r="CN35" i="1"/>
  <c r="CJ35" i="1"/>
  <c r="CT42" i="1"/>
  <c r="CP42" i="1"/>
  <c r="CL42" i="1"/>
  <c r="CH42" i="1"/>
  <c r="DN42" i="1"/>
  <c r="DH35" i="1"/>
  <c r="DH55" i="1" s="1"/>
  <c r="DG32" i="1"/>
  <c r="DG36" i="1"/>
  <c r="EN42" i="1"/>
  <c r="EH35" i="1"/>
  <c r="EH39" i="1"/>
  <c r="EL39" i="1"/>
  <c r="EP39" i="1"/>
  <c r="ET39" i="1"/>
  <c r="EG49" i="1"/>
  <c r="EG39" i="1"/>
  <c r="EG45" i="1"/>
  <c r="EG35" i="1"/>
  <c r="ER39" i="1"/>
  <c r="ER49" i="1"/>
  <c r="EN39" i="1"/>
  <c r="EN49" i="1"/>
  <c r="EJ39" i="1"/>
  <c r="EJ49" i="1"/>
  <c r="ER48" i="1"/>
  <c r="ER38" i="1"/>
  <c r="EN48" i="1"/>
  <c r="EN38" i="1"/>
  <c r="EJ48" i="1"/>
  <c r="EJ38" i="1"/>
  <c r="ET38" i="1"/>
  <c r="EP38" i="1"/>
  <c r="EL38" i="1"/>
  <c r="EH38" i="1"/>
  <c r="ET46" i="1"/>
  <c r="ET36" i="1"/>
  <c r="EP46" i="1"/>
  <c r="EP36" i="1"/>
  <c r="EL46" i="1"/>
  <c r="EL36" i="1"/>
  <c r="EH46" i="1"/>
  <c r="EH36" i="1"/>
  <c r="ER35" i="1"/>
  <c r="ER45" i="1"/>
  <c r="EN35" i="1"/>
  <c r="EN45" i="1"/>
  <c r="EJ35" i="1"/>
  <c r="EJ45" i="1"/>
  <c r="ER44" i="1"/>
  <c r="ER34" i="1"/>
  <c r="EN44" i="1"/>
  <c r="EN34" i="1"/>
  <c r="EJ44" i="1"/>
  <c r="EJ34" i="1"/>
  <c r="ET47" i="1"/>
  <c r="ET34" i="1"/>
  <c r="EP47" i="1"/>
  <c r="EP34" i="1"/>
  <c r="EL47" i="1"/>
  <c r="EL34" i="1"/>
  <c r="EH47" i="1"/>
  <c r="EH34" i="1"/>
  <c r="ER47" i="1"/>
  <c r="EN47" i="1"/>
  <c r="EJ47" i="1"/>
  <c r="ET33" i="1"/>
  <c r="ET43" i="1"/>
  <c r="EP33" i="1"/>
  <c r="EP43" i="1"/>
  <c r="EL33" i="1"/>
  <c r="EL43" i="1"/>
  <c r="EH33" i="1"/>
  <c r="EH43" i="1"/>
  <c r="ER43" i="1"/>
  <c r="EN43" i="1"/>
  <c r="EJ43" i="1"/>
  <c r="ET42" i="1"/>
  <c r="ET32" i="1"/>
  <c r="EP42" i="1"/>
  <c r="EP32" i="1"/>
  <c r="EL42" i="1"/>
  <c r="EL32" i="1"/>
  <c r="EH42" i="1"/>
  <c r="EH32" i="1"/>
  <c r="CS49" i="1"/>
  <c r="CO49" i="1"/>
  <c r="CK49" i="1"/>
  <c r="CU38" i="1"/>
  <c r="CQ38" i="1"/>
  <c r="CM38" i="1"/>
  <c r="CI38" i="1"/>
  <c r="CS45" i="1"/>
  <c r="CO45" i="1"/>
  <c r="CK45" i="1"/>
  <c r="CU34" i="1"/>
  <c r="CQ34" i="1"/>
  <c r="CM34" i="1"/>
  <c r="CI34" i="1"/>
  <c r="DG49" i="1"/>
  <c r="DG39" i="1"/>
  <c r="DG45" i="1"/>
  <c r="DG35" i="1"/>
  <c r="DR39" i="1"/>
  <c r="DR49" i="1"/>
  <c r="DN39" i="1"/>
  <c r="DN49" i="1"/>
  <c r="DJ39" i="1"/>
  <c r="DJ49" i="1"/>
  <c r="DR48" i="1"/>
  <c r="DR38" i="1"/>
  <c r="DN48" i="1"/>
  <c r="DN38" i="1"/>
  <c r="DJ48" i="1"/>
  <c r="DJ38" i="1"/>
  <c r="DT38" i="1"/>
  <c r="DP38" i="1"/>
  <c r="DL38" i="1"/>
  <c r="DH38" i="1"/>
  <c r="DT46" i="1"/>
  <c r="DT36" i="1"/>
  <c r="DP46" i="1"/>
  <c r="DP36" i="1"/>
  <c r="DL46" i="1"/>
  <c r="DL36" i="1"/>
  <c r="DH46" i="1"/>
  <c r="DH36" i="1"/>
  <c r="DR35" i="1"/>
  <c r="DR45" i="1"/>
  <c r="DN35" i="1"/>
  <c r="DN45" i="1"/>
  <c r="DJ35" i="1"/>
  <c r="DJ45" i="1"/>
  <c r="DR44" i="1"/>
  <c r="DR34" i="1"/>
  <c r="DN44" i="1"/>
  <c r="DN34" i="1"/>
  <c r="DJ44" i="1"/>
  <c r="DJ34" i="1"/>
  <c r="DT47" i="1"/>
  <c r="DT34" i="1"/>
  <c r="DP47" i="1"/>
  <c r="DP34" i="1"/>
  <c r="DL47" i="1"/>
  <c r="DL34" i="1"/>
  <c r="DH47" i="1"/>
  <c r="DH34" i="1"/>
  <c r="DR47" i="1"/>
  <c r="DN47" i="1"/>
  <c r="DJ47" i="1"/>
  <c r="DT33" i="1"/>
  <c r="DT43" i="1"/>
  <c r="DP33" i="1"/>
  <c r="DP43" i="1"/>
  <c r="DL33" i="1"/>
  <c r="DL43" i="1"/>
  <c r="DH33" i="1"/>
  <c r="DH43" i="1"/>
  <c r="DR43" i="1"/>
  <c r="DN43" i="1"/>
  <c r="DJ43" i="1"/>
  <c r="DT42" i="1"/>
  <c r="DT32" i="1"/>
  <c r="DP42" i="1"/>
  <c r="DP32" i="1"/>
  <c r="DL42" i="1"/>
  <c r="DL32" i="1"/>
  <c r="DH42" i="1"/>
  <c r="DH32" i="1"/>
  <c r="ET35" i="1"/>
  <c r="EG32" i="1"/>
  <c r="EG36" i="1"/>
  <c r="FG49" i="1"/>
  <c r="FG39" i="1"/>
  <c r="FR39" i="1"/>
  <c r="FR49" i="1"/>
  <c r="FN39" i="1"/>
  <c r="FN49" i="1"/>
  <c r="FJ39" i="1"/>
  <c r="FJ49" i="1"/>
  <c r="FR48" i="1"/>
  <c r="FR38" i="1"/>
  <c r="FT38" i="1"/>
  <c r="FP38" i="1"/>
  <c r="FL38" i="1"/>
  <c r="FH38" i="1"/>
  <c r="FT46" i="1"/>
  <c r="FP46" i="1"/>
  <c r="FL46" i="1"/>
  <c r="FH46" i="1"/>
  <c r="FR35" i="1"/>
  <c r="FR45" i="1"/>
  <c r="FN35" i="1"/>
  <c r="FN45" i="1"/>
  <c r="FJ35" i="1"/>
  <c r="FJ45" i="1"/>
  <c r="FT47" i="1"/>
  <c r="FT34" i="1"/>
  <c r="FP47" i="1"/>
  <c r="FP34" i="1"/>
  <c r="FL47" i="1"/>
  <c r="FL34" i="1"/>
  <c r="FH47" i="1"/>
  <c r="FH34" i="1"/>
  <c r="FT33" i="1"/>
  <c r="FT43" i="1"/>
  <c r="FP33" i="1"/>
  <c r="FP43" i="1"/>
  <c r="FL33" i="1"/>
  <c r="FL43" i="1"/>
  <c r="FT42" i="1"/>
  <c r="FP42" i="1"/>
  <c r="FL42" i="1"/>
  <c r="FH42" i="1"/>
  <c r="DK39" i="1"/>
  <c r="DO39" i="1"/>
  <c r="DS39" i="1"/>
  <c r="EK39" i="1"/>
  <c r="EO39" i="1"/>
  <c r="ES39" i="1"/>
  <c r="FN38" i="1"/>
  <c r="GG32" i="1"/>
  <c r="GG37" i="1"/>
  <c r="GG36" i="1"/>
  <c r="FL44" i="1"/>
  <c r="FN34" i="1"/>
  <c r="FN46" i="1"/>
  <c r="FP36" i="1"/>
  <c r="FL48" i="1"/>
  <c r="FH39" i="1"/>
  <c r="FL39" i="1"/>
  <c r="FL59" i="1" s="1"/>
  <c r="FP39" i="1"/>
  <c r="FT39" i="1"/>
  <c r="FG46" i="1"/>
  <c r="FG56" i="1" s="1"/>
  <c r="GG46" i="1"/>
  <c r="HT47" i="1"/>
  <c r="HP47" i="1"/>
  <c r="IG47" i="1"/>
  <c r="IG39" i="1"/>
  <c r="IG35" i="1"/>
  <c r="IR49" i="1"/>
  <c r="IN49" i="1"/>
  <c r="IJ49" i="1"/>
  <c r="IT38" i="1"/>
  <c r="IP38" i="1"/>
  <c r="IL38" i="1"/>
  <c r="IH38" i="1"/>
  <c r="IT36" i="1"/>
  <c r="IP36" i="1"/>
  <c r="IL36" i="1"/>
  <c r="IH36" i="1"/>
  <c r="IR45" i="1"/>
  <c r="IN45" i="1"/>
  <c r="IJ45" i="1"/>
  <c r="IT34" i="1"/>
  <c r="IP34" i="1"/>
  <c r="IL34" i="1"/>
  <c r="IH34" i="1"/>
  <c r="IR47" i="1"/>
  <c r="IN47" i="1"/>
  <c r="IJ47" i="1"/>
  <c r="IR43" i="1"/>
  <c r="IN43" i="1"/>
  <c r="IJ43" i="1"/>
  <c r="IT32" i="1"/>
  <c r="HR49" i="1"/>
  <c r="HN49" i="1"/>
  <c r="HJ49" i="1"/>
  <c r="HT38" i="1"/>
  <c r="HP38" i="1"/>
  <c r="HL38" i="1"/>
  <c r="HH38" i="1"/>
  <c r="IT49" i="1"/>
  <c r="IP49" i="1"/>
  <c r="IL49" i="1"/>
  <c r="IH49" i="1"/>
  <c r="IR38" i="1"/>
  <c r="IN38" i="1"/>
  <c r="IJ38" i="1"/>
  <c r="IR36" i="1"/>
  <c r="IN36" i="1"/>
  <c r="IJ36" i="1"/>
  <c r="IT45" i="1"/>
  <c r="IP45" i="1"/>
  <c r="IL45" i="1"/>
  <c r="IH45" i="1"/>
  <c r="IR34" i="1"/>
  <c r="IN34" i="1"/>
  <c r="IJ34" i="1"/>
  <c r="IT47" i="1"/>
  <c r="IP47" i="1"/>
  <c r="IL47" i="1"/>
  <c r="IH47" i="1"/>
  <c r="IT43" i="1"/>
  <c r="IP43" i="1"/>
  <c r="IL43" i="1"/>
  <c r="IH43" i="1"/>
  <c r="IR32" i="1"/>
  <c r="IN32" i="1"/>
  <c r="IJ32" i="1"/>
  <c r="JG49" i="1"/>
  <c r="JG39" i="1"/>
  <c r="JG36" i="1"/>
  <c r="JG46" i="1"/>
  <c r="JG45" i="1"/>
  <c r="JG35" i="1"/>
  <c r="JG47" i="1"/>
  <c r="JG33" i="1"/>
  <c r="JT49" i="1"/>
  <c r="JT39" i="1"/>
  <c r="JP49" i="1"/>
  <c r="JP39" i="1"/>
  <c r="JL49" i="1"/>
  <c r="JL39" i="1"/>
  <c r="JH49" i="1"/>
  <c r="JH39" i="1"/>
  <c r="JR39" i="1"/>
  <c r="JR49" i="1"/>
  <c r="JN39" i="1"/>
  <c r="JN49" i="1"/>
  <c r="JJ39" i="1"/>
  <c r="JJ49" i="1"/>
  <c r="JR48" i="1"/>
  <c r="JR38" i="1"/>
  <c r="JN48" i="1"/>
  <c r="JN38" i="1"/>
  <c r="JJ48" i="1"/>
  <c r="JJ38" i="1"/>
  <c r="JT38" i="1"/>
  <c r="JT48" i="1"/>
  <c r="JP38" i="1"/>
  <c r="JP48" i="1"/>
  <c r="JL38" i="1"/>
  <c r="JL48" i="1"/>
  <c r="JH38" i="1"/>
  <c r="JH48" i="1"/>
  <c r="JR37" i="1"/>
  <c r="JN37" i="1"/>
  <c r="JJ37" i="1"/>
  <c r="HH48" i="1"/>
  <c r="HR39" i="1"/>
  <c r="HU39" i="1"/>
  <c r="HQ39" i="1"/>
  <c r="HM39" i="1"/>
  <c r="HI39" i="1"/>
  <c r="IJ44" i="1"/>
  <c r="IN35" i="1"/>
  <c r="IP35" i="1"/>
  <c r="IH46" i="1"/>
  <c r="IJ46" i="1"/>
  <c r="IJ48" i="1"/>
  <c r="IL48" i="1"/>
  <c r="IN39" i="1"/>
  <c r="IP39" i="1"/>
  <c r="JG43" i="1"/>
  <c r="JH35" i="1"/>
  <c r="JP35" i="1"/>
  <c r="JJ46" i="1"/>
  <c r="JR46" i="1"/>
  <c r="LG49" i="1"/>
  <c r="LT39" i="1"/>
  <c r="LP39" i="1"/>
  <c r="LL39" i="1"/>
  <c r="LH39" i="1"/>
  <c r="JL35" i="1"/>
  <c r="JT35" i="1"/>
  <c r="JN46" i="1"/>
  <c r="LG46" i="1"/>
  <c r="LG36" i="1"/>
  <c r="LG35" i="1"/>
  <c r="LG45" i="1"/>
  <c r="LG47" i="1"/>
  <c r="LG33" i="1"/>
  <c r="LG32" i="1"/>
  <c r="LG42" i="1"/>
  <c r="LR49" i="1"/>
  <c r="LR39" i="1"/>
  <c r="LN49" i="1"/>
  <c r="LN39" i="1"/>
  <c r="LJ49" i="1"/>
  <c r="LJ39" i="1"/>
  <c r="LT38" i="1"/>
  <c r="LP38" i="1"/>
  <c r="LL38" i="1"/>
  <c r="LH38" i="1"/>
  <c r="LR37" i="1"/>
  <c r="LN37" i="1"/>
  <c r="LJ37" i="1"/>
  <c r="LT36" i="1"/>
  <c r="LT46" i="1"/>
  <c r="LP36" i="1"/>
  <c r="LP46" i="1"/>
  <c r="LL36" i="1"/>
  <c r="LL46" i="1"/>
  <c r="LH36" i="1"/>
  <c r="LH46" i="1"/>
  <c r="LR45" i="1"/>
  <c r="LR35" i="1"/>
  <c r="LN45" i="1"/>
  <c r="LN35" i="1"/>
  <c r="LJ45" i="1"/>
  <c r="LJ35" i="1"/>
  <c r="LN44" i="1"/>
  <c r="LN34" i="1"/>
  <c r="LJ44" i="1"/>
  <c r="LJ34" i="1"/>
  <c r="LT34" i="1"/>
  <c r="LT44" i="1"/>
  <c r="LP34" i="1"/>
  <c r="LL34" i="1"/>
  <c r="LH34" i="1"/>
  <c r="LR47" i="1"/>
  <c r="LN47" i="1"/>
  <c r="LJ47" i="1"/>
  <c r="LT33" i="1"/>
  <c r="LT43" i="1"/>
  <c r="LP33" i="1"/>
  <c r="LP43" i="1"/>
  <c r="LL33" i="1"/>
  <c r="LL43" i="1"/>
  <c r="LH33" i="1"/>
  <c r="LH43" i="1"/>
  <c r="LR43" i="1"/>
  <c r="LN43" i="1"/>
  <c r="LJ43" i="1"/>
  <c r="LT42" i="1"/>
  <c r="LT32" i="1"/>
  <c r="LP42" i="1"/>
  <c r="LP32" i="1"/>
  <c r="LL42" i="1"/>
  <c r="LL32" i="1"/>
  <c r="LH42" i="1"/>
  <c r="LH32" i="1"/>
  <c r="JT46" i="1"/>
  <c r="JT36" i="1"/>
  <c r="JP46" i="1"/>
  <c r="JP36" i="1"/>
  <c r="JL46" i="1"/>
  <c r="JL36" i="1"/>
  <c r="JH46" i="1"/>
  <c r="JH36" i="1"/>
  <c r="JR35" i="1"/>
  <c r="JR45" i="1"/>
  <c r="JN35" i="1"/>
  <c r="JN45" i="1"/>
  <c r="JJ35" i="1"/>
  <c r="JJ45" i="1"/>
  <c r="JR44" i="1"/>
  <c r="JR34" i="1"/>
  <c r="JT47" i="1"/>
  <c r="JT34" i="1"/>
  <c r="JP47" i="1"/>
  <c r="JP34" i="1"/>
  <c r="JL47" i="1"/>
  <c r="JL34" i="1"/>
  <c r="JH47" i="1"/>
  <c r="JH34" i="1"/>
  <c r="JR47" i="1"/>
  <c r="JN47" i="1"/>
  <c r="JJ47" i="1"/>
  <c r="KG49" i="1"/>
  <c r="KG39" i="1"/>
  <c r="KG36" i="1"/>
  <c r="KG46" i="1"/>
  <c r="KG45" i="1"/>
  <c r="KG35" i="1"/>
  <c r="KG32" i="1"/>
  <c r="KG42" i="1"/>
  <c r="KR39" i="1"/>
  <c r="KR49" i="1"/>
  <c r="KN39" i="1"/>
  <c r="KN49" i="1"/>
  <c r="KJ39" i="1"/>
  <c r="KJ49" i="1"/>
  <c r="KR48" i="1"/>
  <c r="KR38" i="1"/>
  <c r="KN48" i="1"/>
  <c r="KN38" i="1"/>
  <c r="KJ48" i="1"/>
  <c r="KJ38" i="1"/>
  <c r="KT38" i="1"/>
  <c r="KP38" i="1"/>
  <c r="KL38" i="1"/>
  <c r="KH38" i="1"/>
  <c r="KT46" i="1"/>
  <c r="KT36" i="1"/>
  <c r="KP46" i="1"/>
  <c r="KP36" i="1"/>
  <c r="KL46" i="1"/>
  <c r="KL36" i="1"/>
  <c r="KH46" i="1"/>
  <c r="KH36" i="1"/>
  <c r="KR35" i="1"/>
  <c r="KR45" i="1"/>
  <c r="KN35" i="1"/>
  <c r="KN45" i="1"/>
  <c r="KJ35" i="1"/>
  <c r="KJ45" i="1"/>
  <c r="KR44" i="1"/>
  <c r="KR34" i="1"/>
  <c r="KN44" i="1"/>
  <c r="KN34" i="1"/>
  <c r="KJ44" i="1"/>
  <c r="KJ34" i="1"/>
  <c r="KT47" i="1"/>
  <c r="KT34" i="1"/>
  <c r="KP47" i="1"/>
  <c r="KP34" i="1"/>
  <c r="KL47" i="1"/>
  <c r="KL34" i="1"/>
  <c r="KH47" i="1"/>
  <c r="KH34" i="1"/>
  <c r="KR47" i="1"/>
  <c r="KN47" i="1"/>
  <c r="KJ47" i="1"/>
  <c r="KT33" i="1"/>
  <c r="KT43" i="1"/>
  <c r="KP33" i="1"/>
  <c r="KP43" i="1"/>
  <c r="KL33" i="1"/>
  <c r="KL43" i="1"/>
  <c r="KH33" i="1"/>
  <c r="KH43" i="1"/>
  <c r="KR43" i="1"/>
  <c r="KN43" i="1"/>
  <c r="KJ43" i="1"/>
  <c r="KT42" i="1"/>
  <c r="KT32" i="1"/>
  <c r="KP42" i="1"/>
  <c r="KP32" i="1"/>
  <c r="KL42" i="1"/>
  <c r="KL32" i="1"/>
  <c r="KH42" i="1"/>
  <c r="KH32" i="1"/>
  <c r="LG37" i="1"/>
  <c r="LT49" i="1"/>
  <c r="LP49" i="1"/>
  <c r="LL49" i="1"/>
  <c r="LH49" i="1"/>
  <c r="LR38" i="1"/>
  <c r="LN38" i="1"/>
  <c r="LJ38" i="1"/>
  <c r="LR36" i="1"/>
  <c r="LN36" i="1"/>
  <c r="LJ36" i="1"/>
  <c r="LT45" i="1"/>
  <c r="LP45" i="1"/>
  <c r="LL45" i="1"/>
  <c r="LH45" i="1"/>
  <c r="LR34" i="1"/>
  <c r="LT47" i="1"/>
  <c r="LP47" i="1"/>
  <c r="LL47" i="1"/>
  <c r="LH47" i="1"/>
  <c r="MN33" i="1"/>
  <c r="MP46" i="1"/>
  <c r="ML38" i="1"/>
  <c r="MG38" i="1"/>
  <c r="MG47" i="1"/>
  <c r="MJ33" i="1"/>
  <c r="MR33" i="1"/>
  <c r="MH46" i="1"/>
  <c r="MH38" i="1"/>
  <c r="MH58" i="1" s="1"/>
  <c r="MJ39" i="1"/>
  <c r="MN39" i="1"/>
  <c r="MR39" i="1"/>
  <c r="MT39" i="1"/>
  <c r="MT49" i="1"/>
  <c r="MP39" i="1"/>
  <c r="MP49" i="1"/>
  <c r="ML39" i="1"/>
  <c r="ML49" i="1"/>
  <c r="MH39" i="1"/>
  <c r="MH49" i="1"/>
  <c r="MT48" i="1"/>
  <c r="MT38" i="1"/>
  <c r="MP48" i="1"/>
  <c r="MP38" i="1"/>
  <c r="MR38" i="1"/>
  <c r="MN38" i="1"/>
  <c r="MJ38" i="1"/>
  <c r="MR46" i="1"/>
  <c r="MN46" i="1"/>
  <c r="MJ46" i="1"/>
  <c r="MT35" i="1"/>
  <c r="MT45" i="1"/>
  <c r="MP35" i="1"/>
  <c r="MP45" i="1"/>
  <c r="ML45" i="1"/>
  <c r="MH45" i="1"/>
  <c r="MR47" i="1"/>
  <c r="MR34" i="1"/>
  <c r="MN47" i="1"/>
  <c r="MN34" i="1"/>
  <c r="MJ47" i="1"/>
  <c r="MJ34" i="1"/>
  <c r="MG44" i="1"/>
  <c r="MG48" i="1"/>
  <c r="MK48" i="1"/>
  <c r="MO48" i="1"/>
  <c r="MS48" i="1"/>
  <c r="NT36" i="1"/>
  <c r="NH49" i="1"/>
  <c r="OM35" i="1"/>
  <c r="OU35" i="1"/>
  <c r="OK46" i="1"/>
  <c r="OG49" i="1"/>
  <c r="OG39" i="1"/>
  <c r="OG38" i="1"/>
  <c r="OG48" i="1"/>
  <c r="OG45" i="1"/>
  <c r="OG35" i="1"/>
  <c r="OG47" i="1"/>
  <c r="OG34" i="1"/>
  <c r="OG44" i="1"/>
  <c r="OS49" i="1"/>
  <c r="OS39" i="1"/>
  <c r="OO49" i="1"/>
  <c r="OO39" i="1"/>
  <c r="OK49" i="1"/>
  <c r="OK39" i="1"/>
  <c r="OS38" i="1"/>
  <c r="OS48" i="1"/>
  <c r="OO38" i="1"/>
  <c r="OO48" i="1"/>
  <c r="OK38" i="1"/>
  <c r="OK48" i="1"/>
  <c r="OU38" i="1"/>
  <c r="OQ38" i="1"/>
  <c r="OM38" i="1"/>
  <c r="OI38" i="1"/>
  <c r="OU36" i="1"/>
  <c r="OU46" i="1"/>
  <c r="OQ36" i="1"/>
  <c r="OQ46" i="1"/>
  <c r="OM36" i="1"/>
  <c r="OM46" i="1"/>
  <c r="OI36" i="1"/>
  <c r="OI46" i="1"/>
  <c r="OS45" i="1"/>
  <c r="OS35" i="1"/>
  <c r="OO45" i="1"/>
  <c r="OO35" i="1"/>
  <c r="OK45" i="1"/>
  <c r="OK35" i="1"/>
  <c r="OS34" i="1"/>
  <c r="OS44" i="1"/>
  <c r="OO34" i="1"/>
  <c r="OO44" i="1"/>
  <c r="OK34" i="1"/>
  <c r="OK44" i="1"/>
  <c r="OU47" i="1"/>
  <c r="OU34" i="1"/>
  <c r="OQ47" i="1"/>
  <c r="OQ34" i="1"/>
  <c r="OM47" i="1"/>
  <c r="OM34" i="1"/>
  <c r="OM54" i="1" s="1"/>
  <c r="OI47" i="1"/>
  <c r="OI34" i="1"/>
  <c r="OS47" i="1"/>
  <c r="OO47" i="1"/>
  <c r="OK47" i="1"/>
  <c r="OU43" i="1"/>
  <c r="OU33" i="1"/>
  <c r="OQ43" i="1"/>
  <c r="OQ33" i="1"/>
  <c r="OM43" i="1"/>
  <c r="OM33" i="1"/>
  <c r="OI43" i="1"/>
  <c r="OI33" i="1"/>
  <c r="OS43" i="1"/>
  <c r="OO43" i="1"/>
  <c r="OK43" i="1"/>
  <c r="OU32" i="1"/>
  <c r="OU42" i="1"/>
  <c r="OQ32" i="1"/>
  <c r="OQ42" i="1"/>
  <c r="OM32" i="1"/>
  <c r="OM42" i="1"/>
  <c r="OI32" i="1"/>
  <c r="OI42" i="1"/>
  <c r="NR39" i="1"/>
  <c r="NR49" i="1"/>
  <c r="NN39" i="1"/>
  <c r="NN49" i="1"/>
  <c r="NJ39" i="1"/>
  <c r="NJ49" i="1"/>
  <c r="NT48" i="1"/>
  <c r="NT38" i="1"/>
  <c r="NP38" i="1"/>
  <c r="NL38" i="1"/>
  <c r="NH38" i="1"/>
  <c r="NT47" i="1"/>
  <c r="NP47" i="1"/>
  <c r="NL47" i="1"/>
  <c r="OO46" i="1"/>
  <c r="OI48" i="1"/>
  <c r="OQ48" i="1"/>
  <c r="OM39" i="1"/>
  <c r="OU39" i="1"/>
  <c r="OK57" i="1" l="1"/>
  <c r="OM58" i="1"/>
  <c r="MK56" i="1"/>
  <c r="OI54" i="1"/>
  <c r="EG56" i="1"/>
  <c r="NP58" i="1"/>
  <c r="MM57" i="1"/>
  <c r="ML54" i="1"/>
  <c r="FU57" i="1"/>
  <c r="NJ55" i="1"/>
  <c r="IP54" i="1"/>
  <c r="CK59" i="1"/>
  <c r="IS55" i="1"/>
  <c r="FU54" i="1"/>
  <c r="DK55" i="1"/>
  <c r="DG53" i="1"/>
  <c r="CM53" i="1"/>
  <c r="MS57" i="1"/>
  <c r="LS52" i="1"/>
  <c r="KU57" i="1"/>
  <c r="FU52" i="1"/>
  <c r="EI56" i="1"/>
  <c r="GI52" i="1"/>
  <c r="ES53" i="1"/>
  <c r="CU56" i="1"/>
  <c r="KI59" i="1"/>
  <c r="MK57" i="1"/>
  <c r="LT58" i="1"/>
  <c r="JS55" i="1"/>
  <c r="JS54" i="1"/>
  <c r="IO58" i="1"/>
  <c r="HN57" i="1"/>
  <c r="KK58" i="1"/>
  <c r="KM59" i="1"/>
  <c r="NJ52" i="1"/>
  <c r="DQ55" i="1"/>
  <c r="KL57" i="1"/>
  <c r="DN57" i="1"/>
  <c r="CU58" i="1"/>
  <c r="CH52" i="1"/>
  <c r="OJ52" i="1"/>
  <c r="DU56" i="1"/>
  <c r="DR56" i="1"/>
  <c r="CL54" i="1"/>
  <c r="LM58" i="1"/>
  <c r="MK54" i="1"/>
  <c r="FS58" i="1"/>
  <c r="HH55" i="1"/>
  <c r="FO52" i="1"/>
  <c r="FS57" i="1"/>
  <c r="KS56" i="1"/>
  <c r="MS52" i="1"/>
  <c r="MN52" i="1"/>
  <c r="HT52" i="1"/>
  <c r="FS55" i="1"/>
  <c r="ML52" i="1"/>
  <c r="LO54" i="1"/>
  <c r="LO56" i="1"/>
  <c r="HR58" i="1"/>
  <c r="MQ52" i="1"/>
  <c r="MQ57" i="1"/>
  <c r="EL54" i="1"/>
  <c r="BT57" i="1"/>
  <c r="HJ58" i="1"/>
  <c r="FM58" i="1"/>
  <c r="FO59" i="1"/>
  <c r="HJ53" i="1"/>
  <c r="BM57" i="1"/>
  <c r="CM55" i="1"/>
  <c r="CH53" i="1"/>
  <c r="CL55" i="1"/>
  <c r="NG56" i="1"/>
  <c r="IN58" i="1"/>
  <c r="BN54" i="1"/>
  <c r="MG56" i="1"/>
  <c r="LU57" i="1"/>
  <c r="KJ57" i="1"/>
  <c r="MT57" i="1"/>
  <c r="MK59" i="1"/>
  <c r="LO59" i="1"/>
  <c r="KK57" i="1"/>
  <c r="KO59" i="1"/>
  <c r="FG57" i="1"/>
  <c r="DK53" i="1"/>
  <c r="DQ58" i="1"/>
  <c r="KS57" i="1"/>
  <c r="IT58" i="1"/>
  <c r="FO54" i="1"/>
  <c r="BI59" i="1"/>
  <c r="OP52" i="1"/>
  <c r="GK54" i="1"/>
  <c r="KI58" i="1"/>
  <c r="JQ57" i="1"/>
  <c r="KO58" i="1"/>
  <c r="FS54" i="1"/>
  <c r="GU59" i="1"/>
  <c r="CN57" i="1"/>
  <c r="KO52" i="1"/>
  <c r="LM54" i="1"/>
  <c r="KQ59" i="1"/>
  <c r="FQ56" i="1"/>
  <c r="DG57" i="1"/>
  <c r="LK58" i="1"/>
  <c r="CT55" i="1"/>
  <c r="OI59" i="1"/>
  <c r="KS53" i="1"/>
  <c r="KI55" i="1"/>
  <c r="OQ54" i="1"/>
  <c r="IH55" i="1"/>
  <c r="OI57" i="1"/>
  <c r="IR58" i="1"/>
  <c r="DP57" i="1"/>
  <c r="CO55" i="1"/>
  <c r="CQ58" i="1"/>
  <c r="DN52" i="1"/>
  <c r="BL56" i="1"/>
  <c r="JJ52" i="1"/>
  <c r="FM53" i="1"/>
  <c r="HH54" i="1"/>
  <c r="EQ59" i="1"/>
  <c r="LU55" i="1"/>
  <c r="KM56" i="1"/>
  <c r="FO57" i="1"/>
  <c r="CQ55" i="1"/>
  <c r="LQ59" i="1"/>
  <c r="FI56" i="1"/>
  <c r="KU58" i="1"/>
  <c r="DL59" i="1"/>
  <c r="CP57" i="1"/>
  <c r="DG54" i="1"/>
  <c r="MM55" i="1"/>
  <c r="CR58" i="1"/>
  <c r="LK56" i="1"/>
  <c r="ML58" i="1"/>
  <c r="DG52" i="1"/>
  <c r="MU57" i="1"/>
  <c r="KR52" i="1"/>
  <c r="IG54" i="1"/>
  <c r="JT52" i="1"/>
  <c r="IM59" i="1"/>
  <c r="EQ53" i="1"/>
  <c r="ES58" i="1"/>
  <c r="DS52" i="1"/>
  <c r="DQ57" i="1"/>
  <c r="MT54" i="1"/>
  <c r="FS53" i="1"/>
  <c r="JU55" i="1"/>
  <c r="FQ54" i="1"/>
  <c r="CR52" i="1"/>
  <c r="NR54" i="1"/>
  <c r="CT58" i="1"/>
  <c r="IR53" i="1"/>
  <c r="OP57" i="1"/>
  <c r="HP59" i="1"/>
  <c r="FQ58" i="1"/>
  <c r="FS59" i="1"/>
  <c r="EG53" i="1"/>
  <c r="MI53" i="1"/>
  <c r="NN52" i="1"/>
  <c r="OM55" i="1"/>
  <c r="MN58" i="1"/>
  <c r="LN58" i="1"/>
  <c r="JN56" i="1"/>
  <c r="IP53" i="1"/>
  <c r="AP59" i="1"/>
  <c r="OG56" i="1"/>
  <c r="OR57" i="1"/>
  <c r="JU59" i="1"/>
  <c r="KG54" i="1"/>
  <c r="IG58" i="1"/>
  <c r="JN53" i="1"/>
  <c r="KH59" i="1"/>
  <c r="FQ53" i="1"/>
  <c r="HR57" i="1"/>
  <c r="BO59" i="1"/>
  <c r="HU55" i="1"/>
  <c r="CS57" i="1"/>
  <c r="EG57" i="1"/>
  <c r="DS58" i="1"/>
  <c r="MP54" i="1"/>
  <c r="NL54" i="1"/>
  <c r="NH56" i="1"/>
  <c r="FK57" i="1"/>
  <c r="EM52" i="1"/>
  <c r="BU54" i="1"/>
  <c r="BK57" i="1"/>
  <c r="OP58" i="1"/>
  <c r="LU59" i="1"/>
  <c r="LK57" i="1"/>
  <c r="BO57" i="1"/>
  <c r="FG55" i="1"/>
  <c r="DH59" i="1"/>
  <c r="BS52" i="1"/>
  <c r="BU55" i="1"/>
  <c r="BQ58" i="1"/>
  <c r="CH55" i="1"/>
  <c r="DM52" i="1"/>
  <c r="CL59" i="1"/>
  <c r="BM58" i="1"/>
  <c r="BG52" i="1"/>
  <c r="OQ59" i="1"/>
  <c r="KK54" i="1"/>
  <c r="HJ52" i="1"/>
  <c r="MO53" i="1"/>
  <c r="KU59" i="1"/>
  <c r="IH53" i="1"/>
  <c r="FH59" i="1"/>
  <c r="NS59" i="1"/>
  <c r="OH55" i="1"/>
  <c r="MP53" i="1"/>
  <c r="MI56" i="1"/>
  <c r="MI57" i="1"/>
  <c r="KU52" i="1"/>
  <c r="KQ57" i="1"/>
  <c r="JT53" i="1"/>
  <c r="NS57" i="1"/>
  <c r="IK58" i="1"/>
  <c r="GQ57" i="1"/>
  <c r="GQ54" i="1"/>
  <c r="GQ59" i="1"/>
  <c r="FG58" i="1"/>
  <c r="FI57" i="1"/>
  <c r="FU59" i="1"/>
  <c r="HJ57" i="1"/>
  <c r="BQ56" i="1"/>
  <c r="BS58" i="1"/>
  <c r="AI59" i="1"/>
  <c r="DO55" i="1"/>
  <c r="EK58" i="1"/>
  <c r="DO56" i="1"/>
  <c r="FM52" i="1"/>
  <c r="DN56" i="1"/>
  <c r="GU56" i="1"/>
  <c r="CN52" i="1"/>
  <c r="LS55" i="1"/>
  <c r="JO52" i="1"/>
  <c r="LG58" i="1"/>
  <c r="EU59" i="1"/>
  <c r="JO54" i="1"/>
  <c r="FK52" i="1"/>
  <c r="HN54" i="1"/>
  <c r="FM54" i="1"/>
  <c r="HT58" i="1"/>
  <c r="FP54" i="1"/>
  <c r="DL57" i="1"/>
  <c r="OU59" i="1"/>
  <c r="OU57" i="1"/>
  <c r="OG57" i="1"/>
  <c r="MG54" i="1"/>
  <c r="KH57" i="1"/>
  <c r="IL57" i="1"/>
  <c r="EN53" i="1"/>
  <c r="ET58" i="1"/>
  <c r="BN52" i="1"/>
  <c r="OS56" i="1"/>
  <c r="MG53" i="1"/>
  <c r="MS59" i="1"/>
  <c r="MU59" i="1"/>
  <c r="HT59" i="1"/>
  <c r="CQ52" i="1"/>
  <c r="DS54" i="1"/>
  <c r="CS58" i="1"/>
  <c r="MH52" i="1"/>
  <c r="JS53" i="1"/>
  <c r="FQ52" i="1"/>
  <c r="LI54" i="1"/>
  <c r="GU55" i="1"/>
  <c r="ES52" i="1"/>
  <c r="CR57" i="1"/>
  <c r="LM53" i="1"/>
  <c r="KS58" i="1"/>
  <c r="BG56" i="1"/>
  <c r="CL57" i="1"/>
  <c r="MM54" i="1"/>
  <c r="NP52" i="1"/>
  <c r="FO55" i="1"/>
  <c r="ON53" i="1"/>
  <c r="HG56" i="1"/>
  <c r="GS58" i="1"/>
  <c r="EI58" i="1"/>
  <c r="HG54" i="1"/>
  <c r="NU52" i="1"/>
  <c r="LI53" i="1"/>
  <c r="LS58" i="1"/>
  <c r="FT59" i="1"/>
  <c r="CI59" i="1"/>
  <c r="KT57" i="1"/>
  <c r="DJ57" i="1"/>
  <c r="DH57" i="1"/>
  <c r="MS54" i="1"/>
  <c r="MG59" i="1"/>
  <c r="IS59" i="1"/>
  <c r="OO52" i="1"/>
  <c r="NL55" i="1"/>
  <c r="NK57" i="1"/>
  <c r="JK57" i="1"/>
  <c r="GG54" i="1"/>
  <c r="DP59" i="1"/>
  <c r="DS57" i="1"/>
  <c r="JI57" i="1"/>
  <c r="EG54" i="1"/>
  <c r="BU58" i="1"/>
  <c r="HN56" i="1"/>
  <c r="HH59" i="1"/>
  <c r="MI52" i="1"/>
  <c r="MI58" i="1"/>
  <c r="FG54" i="1"/>
  <c r="LO55" i="1"/>
  <c r="MQ54" i="1"/>
  <c r="MQ58" i="1"/>
  <c r="MJ56" i="1"/>
  <c r="IN56" i="1"/>
  <c r="KQ58" i="1"/>
  <c r="NO57" i="1"/>
  <c r="HR53" i="1"/>
  <c r="MS53" i="1"/>
  <c r="MN55" i="1"/>
  <c r="LG54" i="1"/>
  <c r="LM52" i="1"/>
  <c r="JH55" i="1"/>
  <c r="CP56" i="1"/>
  <c r="JP53" i="1"/>
  <c r="IG52" i="1"/>
  <c r="GM59" i="1"/>
  <c r="IQ52" i="1"/>
  <c r="LM55" i="1"/>
  <c r="NT52" i="1"/>
  <c r="OM59" i="1"/>
  <c r="OM57" i="1"/>
  <c r="MG57" i="1"/>
  <c r="IT55" i="1"/>
  <c r="DL58" i="1"/>
  <c r="GG53" i="1"/>
  <c r="ML53" i="1"/>
  <c r="MM59" i="1"/>
  <c r="NO56" i="1"/>
  <c r="GM57" i="1"/>
  <c r="GS59" i="1"/>
  <c r="BQ53" i="1"/>
  <c r="BK58" i="1"/>
  <c r="MK52" i="1"/>
  <c r="JU54" i="1"/>
  <c r="CN53" i="1"/>
  <c r="HG57" i="1"/>
  <c r="NL53" i="1"/>
  <c r="OJ53" i="1"/>
  <c r="JK56" i="1"/>
  <c r="LO58" i="1"/>
  <c r="GO58" i="1"/>
  <c r="DU52" i="1"/>
  <c r="DG58" i="1"/>
  <c r="CT59" i="1"/>
  <c r="MU52" i="1"/>
  <c r="MS56" i="1"/>
  <c r="KS54" i="1"/>
  <c r="HR54" i="1"/>
  <c r="IT59" i="1"/>
  <c r="DT58" i="1"/>
  <c r="BG59" i="1"/>
  <c r="KO57" i="1"/>
  <c r="NG53" i="1"/>
  <c r="FU58" i="1"/>
  <c r="BO55" i="1"/>
  <c r="HQ53" i="1"/>
  <c r="DM59" i="1"/>
  <c r="MK53" i="1"/>
  <c r="MH54" i="1"/>
  <c r="LU54" i="1"/>
  <c r="FM56" i="1"/>
  <c r="BO53" i="1"/>
  <c r="OG53" i="1"/>
  <c r="NP55" i="1"/>
  <c r="NG58" i="1"/>
  <c r="LM59" i="1"/>
  <c r="OP54" i="1"/>
  <c r="OT58" i="1"/>
  <c r="ON55" i="1"/>
  <c r="ON56" i="1"/>
  <c r="JM55" i="1"/>
  <c r="JK52" i="1"/>
  <c r="HN53" i="1"/>
  <c r="HT54" i="1"/>
  <c r="CO58" i="1"/>
  <c r="HR52" i="1"/>
  <c r="EO58" i="1"/>
  <c r="DQ59" i="1"/>
  <c r="MM58" i="1"/>
  <c r="HL55" i="1"/>
  <c r="NH58" i="1"/>
  <c r="OI52" i="1"/>
  <c r="OK56" i="1"/>
  <c r="KN53" i="1"/>
  <c r="JT55" i="1"/>
  <c r="IH59" i="1"/>
  <c r="IT52" i="1"/>
  <c r="IR59" i="1"/>
  <c r="MI59" i="1"/>
  <c r="GI59" i="1"/>
  <c r="DM53" i="1"/>
  <c r="MU54" i="1"/>
  <c r="FO53" i="1"/>
  <c r="EO54" i="1"/>
  <c r="DK54" i="1"/>
  <c r="EK57" i="1"/>
  <c r="KQ55" i="1"/>
  <c r="EI59" i="1"/>
  <c r="JL57" i="1"/>
  <c r="IN57" i="1"/>
  <c r="HT57" i="1"/>
  <c r="BL53" i="1"/>
  <c r="NT59" i="1"/>
  <c r="ON57" i="1"/>
  <c r="EJ52" i="1"/>
  <c r="FM57" i="1"/>
  <c r="DO52" i="1"/>
  <c r="DQ53" i="1"/>
  <c r="DM57" i="1"/>
  <c r="CI53" i="1"/>
  <c r="MI55" i="1"/>
  <c r="ER56" i="1"/>
  <c r="CH57" i="1"/>
  <c r="IG57" i="1"/>
  <c r="OH57" i="1"/>
  <c r="KK59" i="1"/>
  <c r="FM59" i="1"/>
  <c r="CL58" i="1"/>
  <c r="OO56" i="1"/>
  <c r="JJ56" i="1"/>
  <c r="GU53" i="1"/>
  <c r="GU57" i="1"/>
  <c r="IK55" i="1"/>
  <c r="HM55" i="1"/>
  <c r="FI52" i="1"/>
  <c r="OQ57" i="1"/>
  <c r="MN56" i="1"/>
  <c r="MJ59" i="1"/>
  <c r="JH54" i="1"/>
  <c r="JP55" i="1"/>
  <c r="FN58" i="1"/>
  <c r="DP58" i="1"/>
  <c r="CG55" i="1"/>
  <c r="AG53" i="1"/>
  <c r="NP56" i="1"/>
  <c r="NG54" i="1"/>
  <c r="NG59" i="1"/>
  <c r="MP57" i="1"/>
  <c r="MO59" i="1"/>
  <c r="MQ59" i="1"/>
  <c r="KQ54" i="1"/>
  <c r="JM56" i="1"/>
  <c r="KP59" i="1"/>
  <c r="NG57" i="1"/>
  <c r="KI54" i="1"/>
  <c r="IL52" i="1"/>
  <c r="II59" i="1"/>
  <c r="FI58" i="1"/>
  <c r="FK59" i="1"/>
  <c r="IM52" i="1"/>
  <c r="FI53" i="1"/>
  <c r="FK58" i="1"/>
  <c r="EO57" i="1"/>
  <c r="CP58" i="1"/>
  <c r="HI53" i="1"/>
  <c r="DQ54" i="1"/>
  <c r="DQ56" i="1"/>
  <c r="CS53" i="1"/>
  <c r="JU58" i="1"/>
  <c r="LS54" i="1"/>
  <c r="JQ54" i="1"/>
  <c r="JU53" i="1"/>
  <c r="EI55" i="1"/>
  <c r="DU55" i="1"/>
  <c r="BI54" i="1"/>
  <c r="BK56" i="1"/>
  <c r="EU52" i="1"/>
  <c r="ON59" i="1"/>
  <c r="MO56" i="1"/>
  <c r="JS52" i="1"/>
  <c r="IK54" i="1"/>
  <c r="DJ56" i="1"/>
  <c r="LS53" i="1"/>
  <c r="LU56" i="1"/>
  <c r="LK59" i="1"/>
  <c r="HG59" i="1"/>
  <c r="KM53" i="1"/>
  <c r="FG53" i="1"/>
  <c r="BI58" i="1"/>
  <c r="CH58" i="1"/>
  <c r="OH58" i="1"/>
  <c r="CK57" i="1"/>
  <c r="CP59" i="1"/>
  <c r="MR55" i="1"/>
  <c r="JS56" i="1"/>
  <c r="MU58" i="1"/>
  <c r="IS58" i="1"/>
  <c r="FJ58" i="1"/>
  <c r="JU57" i="1"/>
  <c r="HP52" i="1"/>
  <c r="CK58" i="1"/>
  <c r="FO58" i="1"/>
  <c r="HT55" i="1"/>
  <c r="CT57" i="1"/>
  <c r="CH59" i="1"/>
  <c r="CG57" i="1"/>
  <c r="MN57" i="1"/>
  <c r="MJ58" i="1"/>
  <c r="IJ52" i="1"/>
  <c r="IN53" i="1"/>
  <c r="IG59" i="1"/>
  <c r="DH54" i="1"/>
  <c r="CQ54" i="1"/>
  <c r="EP58" i="1"/>
  <c r="MK55" i="1"/>
  <c r="ON52" i="1"/>
  <c r="OH52" i="1"/>
  <c r="OJ54" i="1"/>
  <c r="OH59" i="1"/>
  <c r="KS59" i="1"/>
  <c r="KR56" i="1"/>
  <c r="IG53" i="1"/>
  <c r="KG57" i="1"/>
  <c r="IM53" i="1"/>
  <c r="IQ58" i="1"/>
  <c r="IQ59" i="1"/>
  <c r="GK56" i="1"/>
  <c r="JG52" i="1"/>
  <c r="HH56" i="1"/>
  <c r="BS55" i="1"/>
  <c r="BK59" i="1"/>
  <c r="CJ57" i="1"/>
  <c r="HO57" i="1"/>
  <c r="CM56" i="1"/>
  <c r="DK56" i="1"/>
  <c r="DI59" i="1"/>
  <c r="MO52" i="1"/>
  <c r="NL52" i="1"/>
  <c r="NR55" i="1"/>
  <c r="IS54" i="1"/>
  <c r="LO57" i="1"/>
  <c r="JI52" i="1"/>
  <c r="JM57" i="1"/>
  <c r="FI54" i="1"/>
  <c r="JI54" i="1"/>
  <c r="BS57" i="1"/>
  <c r="OI55" i="1"/>
  <c r="EM56" i="1"/>
  <c r="CT53" i="1"/>
  <c r="KI57" i="1"/>
  <c r="DS53" i="1"/>
  <c r="CJ58" i="1"/>
  <c r="HH53" i="1"/>
  <c r="JI58" i="1"/>
  <c r="MM52" i="1"/>
  <c r="MI54" i="1"/>
  <c r="IO52" i="1"/>
  <c r="KQ52" i="1"/>
  <c r="KK56" i="1"/>
  <c r="MG55" i="1"/>
  <c r="LS59" i="1"/>
  <c r="DO57" i="1"/>
  <c r="DO58" i="1"/>
  <c r="NO52" i="1"/>
  <c r="NT57" i="1"/>
  <c r="OS53" i="1"/>
  <c r="OU58" i="1"/>
  <c r="OU55" i="1"/>
  <c r="MS58" i="1"/>
  <c r="MH55" i="1"/>
  <c r="LG52" i="1"/>
  <c r="LG55" i="1"/>
  <c r="JG57" i="1"/>
  <c r="IL56" i="1"/>
  <c r="FT52" i="1"/>
  <c r="EG52" i="1"/>
  <c r="BG55" i="1"/>
  <c r="NO59" i="1"/>
  <c r="NR57" i="1"/>
  <c r="MJ52" i="1"/>
  <c r="KG58" i="1"/>
  <c r="JN54" i="1"/>
  <c r="IU59" i="1"/>
  <c r="GS52" i="1"/>
  <c r="GO56" i="1"/>
  <c r="II52" i="1"/>
  <c r="HL56" i="1"/>
  <c r="GO54" i="1"/>
  <c r="DI55" i="1"/>
  <c r="MQ53" i="1"/>
  <c r="MO57" i="1"/>
  <c r="NP53" i="1"/>
  <c r="GK58" i="1"/>
  <c r="EM59" i="1"/>
  <c r="DO54" i="1"/>
  <c r="DU59" i="1"/>
  <c r="OP59" i="1"/>
  <c r="NL58" i="1"/>
  <c r="OK53" i="1"/>
  <c r="OO57" i="1"/>
  <c r="OO54" i="1"/>
  <c r="LJ58" i="1"/>
  <c r="IJ53" i="1"/>
  <c r="MR52" i="1"/>
  <c r="MT53" i="1"/>
  <c r="KK55" i="1"/>
  <c r="JU56" i="1"/>
  <c r="NM57" i="1"/>
  <c r="JH52" i="1"/>
  <c r="GM53" i="1"/>
  <c r="GO59" i="1"/>
  <c r="BK55" i="1"/>
  <c r="BS59" i="1"/>
  <c r="EU58" i="1"/>
  <c r="BM59" i="1"/>
  <c r="JG54" i="1"/>
  <c r="DK52" i="1"/>
  <c r="NH54" i="1"/>
  <c r="KM57" i="1"/>
  <c r="JM52" i="1"/>
  <c r="NT53" i="1"/>
  <c r="NT56" i="1"/>
  <c r="MR58" i="1"/>
  <c r="JH57" i="1"/>
  <c r="IR56" i="1"/>
  <c r="CG54" i="1"/>
  <c r="NR58" i="1"/>
  <c r="MO55" i="1"/>
  <c r="OT53" i="1"/>
  <c r="ON58" i="1"/>
  <c r="OT59" i="1"/>
  <c r="NQ57" i="1"/>
  <c r="JL53" i="1"/>
  <c r="HS59" i="1"/>
  <c r="GQ53" i="1"/>
  <c r="EI54" i="1"/>
  <c r="EU54" i="1"/>
  <c r="OQ55" i="1"/>
  <c r="NH55" i="1"/>
  <c r="NG55" i="1"/>
  <c r="LU58" i="1"/>
  <c r="NL57" i="1"/>
  <c r="OO58" i="1"/>
  <c r="OG54" i="1"/>
  <c r="MJ54" i="1"/>
  <c r="FP59" i="1"/>
  <c r="EH58" i="1"/>
  <c r="GG55" i="1"/>
  <c r="AG54" i="1"/>
  <c r="NR56" i="1"/>
  <c r="IS52" i="1"/>
  <c r="IU53" i="1"/>
  <c r="IO55" i="1"/>
  <c r="EJ56" i="1"/>
  <c r="FG52" i="1"/>
  <c r="EM58" i="1"/>
  <c r="DO53" i="1"/>
  <c r="DI58" i="1"/>
  <c r="DU58" i="1"/>
  <c r="DI57" i="1"/>
  <c r="DS56" i="1"/>
  <c r="DK58" i="1"/>
  <c r="NU53" i="1"/>
  <c r="NH52" i="1"/>
  <c r="LI57" i="1"/>
  <c r="BM55" i="1"/>
  <c r="CJ56" i="1"/>
  <c r="OG52" i="1"/>
  <c r="LQ52" i="1"/>
  <c r="LQ56" i="1"/>
  <c r="LI58" i="1"/>
  <c r="OP56" i="1"/>
  <c r="OU54" i="1"/>
  <c r="LG53" i="1"/>
  <c r="JL55" i="1"/>
  <c r="DT57" i="1"/>
  <c r="DG56" i="1"/>
  <c r="CN59" i="1"/>
  <c r="BG57" i="1"/>
  <c r="OJ56" i="1"/>
  <c r="KT59" i="1"/>
  <c r="IP52" i="1"/>
  <c r="KL55" i="1"/>
  <c r="IM58" i="1"/>
  <c r="HP54" i="1"/>
  <c r="BQ59" i="1"/>
  <c r="JS59" i="1"/>
  <c r="DK57" i="1"/>
  <c r="CG53" i="1"/>
  <c r="OR53" i="1"/>
  <c r="IH52" i="1"/>
  <c r="NN57" i="1"/>
  <c r="LM57" i="1"/>
  <c r="CS54" i="1"/>
  <c r="OL58" i="1"/>
  <c r="IL59" i="1"/>
  <c r="IH54" i="1"/>
  <c r="OO53" i="1"/>
  <c r="KP57" i="1"/>
  <c r="JP57" i="1"/>
  <c r="NU58" i="1"/>
  <c r="OL53" i="1"/>
  <c r="OL57" i="1"/>
  <c r="OJ58" i="1"/>
  <c r="KM54" i="1"/>
  <c r="KS55" i="1"/>
  <c r="NG52" i="1"/>
  <c r="FU53" i="1"/>
  <c r="HG52" i="1"/>
  <c r="HG58" i="1"/>
  <c r="AH53" i="1"/>
  <c r="HJ56" i="1"/>
  <c r="JI55" i="1"/>
  <c r="FK53" i="1"/>
  <c r="CQ56" i="1"/>
  <c r="DT55" i="1"/>
  <c r="DI52" i="1"/>
  <c r="CN54" i="1"/>
  <c r="OJ55" i="1"/>
  <c r="CN58" i="1"/>
  <c r="JG56" i="1"/>
  <c r="IN54" i="1"/>
  <c r="GG56" i="1"/>
  <c r="CG59" i="1"/>
  <c r="AG56" i="1"/>
  <c r="CG56" i="1"/>
  <c r="NK59" i="1"/>
  <c r="MM56" i="1"/>
  <c r="KI52" i="1"/>
  <c r="JO55" i="1"/>
  <c r="NK56" i="1"/>
  <c r="IU57" i="1"/>
  <c r="BO58" i="1"/>
  <c r="FN53" i="1"/>
  <c r="EO55" i="1"/>
  <c r="BU59" i="1"/>
  <c r="MM53" i="1"/>
  <c r="JQ55" i="1"/>
  <c r="EO53" i="1"/>
  <c r="OS52" i="1"/>
  <c r="OJ57" i="1"/>
  <c r="OJ59" i="1"/>
  <c r="LL55" i="1"/>
  <c r="LG59" i="1"/>
  <c r="IP58" i="1"/>
  <c r="CU54" i="1"/>
  <c r="BG54" i="1"/>
  <c r="ON54" i="1"/>
  <c r="OL54" i="1"/>
  <c r="OH56" i="1"/>
  <c r="OT56" i="1"/>
  <c r="MH53" i="1"/>
  <c r="ML57" i="1"/>
  <c r="MT56" i="1"/>
  <c r="LR52" i="1"/>
  <c r="NI57" i="1"/>
  <c r="IO57" i="1"/>
  <c r="IG56" i="1"/>
  <c r="GI57" i="1"/>
  <c r="GS56" i="1"/>
  <c r="BO54" i="1"/>
  <c r="DI56" i="1"/>
  <c r="MU53" i="1"/>
  <c r="OL52" i="1"/>
  <c r="MP52" i="1"/>
  <c r="LK52" i="1"/>
  <c r="LQ57" i="1"/>
  <c r="GQ55" i="1"/>
  <c r="ES57" i="1"/>
  <c r="BQ55" i="1"/>
  <c r="NP57" i="1"/>
  <c r="LN56" i="1"/>
  <c r="JR56" i="1"/>
  <c r="HM59" i="1"/>
  <c r="OS57" i="1"/>
  <c r="NH59" i="1"/>
  <c r="MN54" i="1"/>
  <c r="MR56" i="1"/>
  <c r="MN53" i="1"/>
  <c r="JT57" i="1"/>
  <c r="IT56" i="1"/>
  <c r="IG55" i="1"/>
  <c r="GG52" i="1"/>
  <c r="CG58" i="1"/>
  <c r="BG58" i="1"/>
  <c r="AG59" i="1"/>
  <c r="NH57" i="1"/>
  <c r="NJ57" i="1"/>
  <c r="NN58" i="1"/>
  <c r="OR59" i="1"/>
  <c r="JJ54" i="1"/>
  <c r="MG52" i="1"/>
  <c r="JH53" i="1"/>
  <c r="JR52" i="1"/>
  <c r="IQ57" i="1"/>
  <c r="IO59" i="1"/>
  <c r="FQ57" i="1"/>
  <c r="HL52" i="1"/>
  <c r="HG55" i="1"/>
  <c r="AG57" i="1"/>
  <c r="CM57" i="1"/>
  <c r="NR52" i="1"/>
  <c r="NH53" i="1"/>
  <c r="LS57" i="1"/>
  <c r="KO55" i="1"/>
  <c r="EK53" i="1"/>
  <c r="EQ56" i="1"/>
  <c r="CI55" i="1"/>
  <c r="BO52" i="1"/>
  <c r="HH52" i="1"/>
  <c r="OT54" i="1"/>
  <c r="OQ52" i="1"/>
  <c r="OT52" i="1"/>
  <c r="MU56" i="1"/>
  <c r="LP57" i="1"/>
  <c r="KL58" i="1"/>
  <c r="NU57" i="1"/>
  <c r="LI52" i="1"/>
  <c r="LU53" i="1"/>
  <c r="LH57" i="1"/>
  <c r="LR54" i="1"/>
  <c r="LT55" i="1"/>
  <c r="KR53" i="1"/>
  <c r="NN55" i="1"/>
  <c r="NJ59" i="1"/>
  <c r="NR59" i="1"/>
  <c r="KP54" i="1"/>
  <c r="LP54" i="1"/>
  <c r="EL58" i="1"/>
  <c r="KH58" i="1"/>
  <c r="IJ55" i="1"/>
  <c r="GU54" i="1"/>
  <c r="LN53" i="1"/>
  <c r="ML55" i="1"/>
  <c r="JL54" i="1"/>
  <c r="NM58" i="1"/>
  <c r="NI59" i="1"/>
  <c r="MO58" i="1"/>
  <c r="MR57" i="1"/>
  <c r="LL54" i="1"/>
  <c r="NJ58" i="1"/>
  <c r="MH57" i="1"/>
  <c r="JK53" i="1"/>
  <c r="NQ54" i="1"/>
  <c r="NK55" i="1"/>
  <c r="NS55" i="1"/>
  <c r="NM56" i="1"/>
  <c r="NU56" i="1"/>
  <c r="NN53" i="1"/>
  <c r="NP54" i="1"/>
  <c r="NT55" i="1"/>
  <c r="MJ53" i="1"/>
  <c r="NO58" i="1"/>
  <c r="IK56" i="1"/>
  <c r="EK55" i="1"/>
  <c r="NJ53" i="1"/>
  <c r="MP56" i="1"/>
  <c r="LP58" i="1"/>
  <c r="JP52" i="1"/>
  <c r="GM54" i="1"/>
  <c r="FS56" i="1"/>
  <c r="CI57" i="1"/>
  <c r="JJ53" i="1"/>
  <c r="MT52" i="1"/>
  <c r="MK58" i="1"/>
  <c r="MR59" i="1"/>
  <c r="MH56" i="1"/>
  <c r="HK57" i="1"/>
  <c r="GO52" i="1"/>
  <c r="MR54" i="1"/>
  <c r="MJ57" i="1"/>
  <c r="LR58" i="1"/>
  <c r="LL58" i="1"/>
  <c r="MS55" i="1"/>
  <c r="ML56" i="1"/>
  <c r="MN59" i="1"/>
  <c r="MR53" i="1"/>
  <c r="FP52" i="1"/>
  <c r="GL57" i="1"/>
  <c r="MQ55" i="1"/>
  <c r="MQ56" i="1"/>
  <c r="LI56" i="1"/>
  <c r="KI56" i="1"/>
  <c r="LP59" i="1"/>
  <c r="GM52" i="1"/>
  <c r="GO53" i="1"/>
  <c r="GS55" i="1"/>
  <c r="LP55" i="1"/>
  <c r="LR56" i="1"/>
  <c r="LJ53" i="1"/>
  <c r="LH58" i="1"/>
  <c r="KT55" i="1"/>
  <c r="FQ59" i="1"/>
  <c r="JO58" i="1"/>
  <c r="LL57" i="1"/>
  <c r="LH54" i="1"/>
  <c r="FH53" i="1"/>
  <c r="KK53" i="1"/>
  <c r="KO54" i="1"/>
  <c r="KM55" i="1"/>
  <c r="HI59" i="1"/>
  <c r="KU56" i="1"/>
  <c r="KL59" i="1"/>
  <c r="IO53" i="1"/>
  <c r="LK54" i="1"/>
  <c r="LS56" i="1"/>
  <c r="LM56" i="1"/>
  <c r="KT54" i="1"/>
  <c r="LH53" i="1"/>
  <c r="LP53" i="1"/>
  <c r="LJ57" i="1"/>
  <c r="LL56" i="1"/>
  <c r="LT56" i="1"/>
  <c r="LT57" i="1"/>
  <c r="LH59" i="1"/>
  <c r="IJ59" i="1"/>
  <c r="LO52" i="1"/>
  <c r="LQ55" i="1"/>
  <c r="LH55" i="1"/>
  <c r="LJ56" i="1"/>
  <c r="LR53" i="1"/>
  <c r="IL54" i="1"/>
  <c r="IP56" i="1"/>
  <c r="IQ56" i="1"/>
  <c r="HN58" i="1"/>
  <c r="LU52" i="1"/>
  <c r="LK53" i="1"/>
  <c r="LQ54" i="1"/>
  <c r="KQ56" i="1"/>
  <c r="KN57" i="1"/>
  <c r="IJ57" i="1"/>
  <c r="KH54" i="1"/>
  <c r="EP57" i="1"/>
  <c r="KP55" i="1"/>
  <c r="JR53" i="1"/>
  <c r="KP58" i="1"/>
  <c r="FT57" i="1"/>
  <c r="IU52" i="1"/>
  <c r="JM58" i="1"/>
  <c r="JQ59" i="1"/>
  <c r="JU52" i="1"/>
  <c r="II55" i="1"/>
  <c r="II58" i="1"/>
  <c r="HI52" i="1"/>
  <c r="KM52" i="1"/>
  <c r="KO56" i="1"/>
  <c r="JK55" i="1"/>
  <c r="IR54" i="1"/>
  <c r="EL59" i="1"/>
  <c r="KO53" i="1"/>
  <c r="II56" i="1"/>
  <c r="KJ53" i="1"/>
  <c r="KL54" i="1"/>
  <c r="KJ55" i="1"/>
  <c r="KR55" i="1"/>
  <c r="KJ59" i="1"/>
  <c r="KR59" i="1"/>
  <c r="IT57" i="1"/>
  <c r="JQ56" i="1"/>
  <c r="JO57" i="1"/>
  <c r="KI53" i="1"/>
  <c r="KU53" i="1"/>
  <c r="JK54" i="1"/>
  <c r="HU59" i="1"/>
  <c r="JI56" i="1"/>
  <c r="FK56" i="1"/>
  <c r="IQ55" i="1"/>
  <c r="KK52" i="1"/>
  <c r="JQ52" i="1"/>
  <c r="GS53" i="1"/>
  <c r="GI56" i="1"/>
  <c r="KS52" i="1"/>
  <c r="KU54" i="1"/>
  <c r="GQ56" i="1"/>
  <c r="KR57" i="1"/>
  <c r="KT58" i="1"/>
  <c r="GU52" i="1"/>
  <c r="EL55" i="1"/>
  <c r="JP54" i="1"/>
  <c r="FH54" i="1"/>
  <c r="IS57" i="1"/>
  <c r="IR52" i="1"/>
  <c r="IL53" i="1"/>
  <c r="HL58" i="1"/>
  <c r="FL57" i="1"/>
  <c r="GP57" i="1"/>
  <c r="JO53" i="1"/>
  <c r="HI55" i="1"/>
  <c r="JM54" i="1"/>
  <c r="IU56" i="1"/>
  <c r="HU53" i="1"/>
  <c r="HS57" i="1"/>
  <c r="IU55" i="1"/>
  <c r="JQ53" i="1"/>
  <c r="HR56" i="1"/>
  <c r="IL55" i="1"/>
  <c r="HJ59" i="1"/>
  <c r="IH58" i="1"/>
  <c r="II53" i="1"/>
  <c r="JN57" i="1"/>
  <c r="JT54" i="1"/>
  <c r="JJ55" i="1"/>
  <c r="JR55" i="1"/>
  <c r="IH57" i="1"/>
  <c r="IQ53" i="1"/>
  <c r="HI56" i="1"/>
  <c r="HO58" i="1"/>
  <c r="DR57" i="1"/>
  <c r="CM54" i="1"/>
  <c r="IS53" i="1"/>
  <c r="JM59" i="1"/>
  <c r="JI53" i="1"/>
  <c r="IT53" i="1"/>
  <c r="FU55" i="1"/>
  <c r="FK54" i="1"/>
  <c r="IR55" i="1"/>
  <c r="FR53" i="1"/>
  <c r="HO53" i="1"/>
  <c r="IT54" i="1"/>
  <c r="IN52" i="1"/>
  <c r="IP57" i="1"/>
  <c r="IL58" i="1"/>
  <c r="HQ59" i="1"/>
  <c r="IU54" i="1"/>
  <c r="IU58" i="1"/>
  <c r="IR57" i="1"/>
  <c r="IM54" i="1"/>
  <c r="IM55" i="1"/>
  <c r="IO56" i="1"/>
  <c r="HN59" i="1"/>
  <c r="HQ52" i="1"/>
  <c r="HS54" i="1"/>
  <c r="HM56" i="1"/>
  <c r="HK58" i="1"/>
  <c r="FP58" i="1"/>
  <c r="CI54" i="1"/>
  <c r="GO55" i="1"/>
  <c r="GK57" i="1"/>
  <c r="GM58" i="1"/>
  <c r="GQ52" i="1"/>
  <c r="DQ52" i="1"/>
  <c r="EL57" i="1"/>
  <c r="GI53" i="1"/>
  <c r="EK59" i="1"/>
  <c r="EP59" i="1"/>
  <c r="GN58" i="1"/>
  <c r="GL59" i="1"/>
  <c r="GT59" i="1"/>
  <c r="GQ58" i="1"/>
  <c r="FH57" i="1"/>
  <c r="DS59" i="1"/>
  <c r="CQ59" i="1"/>
  <c r="GS57" i="1"/>
  <c r="GU58" i="1"/>
  <c r="FO56" i="1"/>
  <c r="DM54" i="1"/>
  <c r="FR52" i="1"/>
  <c r="FL55" i="1"/>
  <c r="GS54" i="1"/>
  <c r="GM56" i="1"/>
  <c r="FQ55" i="1"/>
  <c r="ES59" i="1"/>
  <c r="FL56" i="1"/>
  <c r="HP58" i="1"/>
  <c r="EP54" i="1"/>
  <c r="GH55" i="1"/>
  <c r="GT57" i="1"/>
  <c r="ET55" i="1"/>
  <c r="EJ57" i="1"/>
  <c r="GK55" i="1"/>
  <c r="FI59" i="1"/>
  <c r="HP57" i="1"/>
  <c r="GH57" i="1"/>
  <c r="GN52" i="1"/>
  <c r="GL53" i="1"/>
  <c r="GT53" i="1"/>
  <c r="GR57" i="1"/>
  <c r="GL54" i="1"/>
  <c r="HL57" i="1"/>
  <c r="GK53" i="1"/>
  <c r="HU57" i="1"/>
  <c r="HU54" i="1"/>
  <c r="HQ55" i="1"/>
  <c r="HK56" i="1"/>
  <c r="HS58" i="1"/>
  <c r="HU58" i="1"/>
  <c r="GK52" i="1"/>
  <c r="GI55" i="1"/>
  <c r="HM54" i="1"/>
  <c r="HM57" i="1"/>
  <c r="HQ54" i="1"/>
  <c r="HO56" i="1"/>
  <c r="HQ56" i="1"/>
  <c r="HI58" i="1"/>
  <c r="HK59" i="1"/>
  <c r="FT56" i="1"/>
  <c r="FL52" i="1"/>
  <c r="FN52" i="1"/>
  <c r="FJ53" i="1"/>
  <c r="DT59" i="1"/>
  <c r="FP57" i="1"/>
  <c r="AN52" i="1"/>
  <c r="CP54" i="1"/>
  <c r="FN56" i="1"/>
  <c r="FT58" i="1"/>
  <c r="ES55" i="1"/>
  <c r="FR54" i="1"/>
  <c r="FI55" i="1"/>
  <c r="FK55" i="1"/>
  <c r="EU53" i="1"/>
  <c r="FJ54" i="1"/>
  <c r="FP53" i="1"/>
  <c r="FJ55" i="1"/>
  <c r="FR55" i="1"/>
  <c r="FJ59" i="1"/>
  <c r="FR59" i="1"/>
  <c r="EH55" i="1"/>
  <c r="EI53" i="1"/>
  <c r="EQ58" i="1"/>
  <c r="EH59" i="1"/>
  <c r="FH52" i="1"/>
  <c r="FT54" i="1"/>
  <c r="FH56" i="1"/>
  <c r="FH58" i="1"/>
  <c r="EN57" i="1"/>
  <c r="ET54" i="1"/>
  <c r="CM59" i="1"/>
  <c r="AO56" i="1"/>
  <c r="ES56" i="1"/>
  <c r="CR56" i="1"/>
  <c r="FM55" i="1"/>
  <c r="FU56" i="1"/>
  <c r="FN54" i="1"/>
  <c r="DO59" i="1"/>
  <c r="EM54" i="1"/>
  <c r="EK52" i="1"/>
  <c r="EO59" i="1"/>
  <c r="DJ53" i="1"/>
  <c r="DM58" i="1"/>
  <c r="ER53" i="1"/>
  <c r="EH54" i="1"/>
  <c r="EK56" i="1"/>
  <c r="DN53" i="1"/>
  <c r="EM57" i="1"/>
  <c r="EU55" i="1"/>
  <c r="EO52" i="1"/>
  <c r="EN59" i="1"/>
  <c r="ET59" i="1"/>
  <c r="AM59" i="1"/>
  <c r="EN56" i="1"/>
  <c r="AM55" i="1"/>
  <c r="ES54" i="1"/>
  <c r="EH57" i="1"/>
  <c r="EQ54" i="1"/>
  <c r="EI57" i="1"/>
  <c r="BQ52" i="1"/>
  <c r="CU52" i="1"/>
  <c r="EQ52" i="1"/>
  <c r="EJ53" i="1"/>
  <c r="CL52" i="1"/>
  <c r="AR54" i="1"/>
  <c r="AO52" i="1"/>
  <c r="EI52" i="1"/>
  <c r="DR53" i="1"/>
  <c r="EN55" i="1"/>
  <c r="CT56" i="1"/>
  <c r="AO59" i="1"/>
  <c r="EM53" i="1"/>
  <c r="EU56" i="1"/>
  <c r="DL55" i="1"/>
  <c r="EO56" i="1"/>
  <c r="EN52" i="1"/>
  <c r="CJ55" i="1"/>
  <c r="EU57" i="1"/>
  <c r="DP55" i="1"/>
  <c r="ER57" i="1"/>
  <c r="ET57" i="1"/>
  <c r="CR59" i="1"/>
  <c r="AK55" i="1"/>
  <c r="DP54" i="1"/>
  <c r="DN55" i="1"/>
  <c r="AI54" i="1"/>
  <c r="DN59" i="1"/>
  <c r="AQ59" i="1"/>
  <c r="CO59" i="1"/>
  <c r="AO53" i="1"/>
  <c r="CS59" i="1"/>
  <c r="CK56" i="1"/>
  <c r="DJ52" i="1"/>
  <c r="CH54" i="1"/>
  <c r="BU53" i="1"/>
  <c r="CT54" i="1"/>
  <c r="DK59" i="1"/>
  <c r="DL54" i="1"/>
  <c r="DT54" i="1"/>
  <c r="BP52" i="1"/>
  <c r="BR53" i="1"/>
  <c r="BJ52" i="1"/>
  <c r="AN54" i="1"/>
  <c r="BH57" i="1"/>
  <c r="CR53" i="1"/>
  <c r="DI54" i="1"/>
  <c r="AO57" i="1"/>
  <c r="CO56" i="1"/>
  <c r="CK53" i="1"/>
  <c r="CN56" i="1"/>
  <c r="BN57" i="1"/>
  <c r="AL59" i="1"/>
  <c r="BI52" i="1"/>
  <c r="BM56" i="1"/>
  <c r="CS56" i="1"/>
  <c r="DH58" i="1"/>
  <c r="CP52" i="1"/>
  <c r="BR59" i="1"/>
  <c r="CI58" i="1"/>
  <c r="CH56" i="1"/>
  <c r="CS55" i="1"/>
  <c r="CR55" i="1"/>
  <c r="BN55" i="1"/>
  <c r="CQ53" i="1"/>
  <c r="AL53" i="1"/>
  <c r="AP57" i="1"/>
  <c r="CR54" i="1"/>
  <c r="BJ57" i="1"/>
  <c r="BN59" i="1"/>
  <c r="BN58" i="1"/>
  <c r="AP53" i="1"/>
  <c r="BR52" i="1"/>
  <c r="AS52" i="1"/>
  <c r="BM52" i="1"/>
  <c r="BI53" i="1"/>
  <c r="BQ57" i="1"/>
  <c r="CJ53" i="1"/>
  <c r="CU53" i="1"/>
  <c r="AM53" i="1"/>
  <c r="AU52" i="1"/>
  <c r="AL57" i="1"/>
  <c r="AN55" i="1"/>
  <c r="CJ54" i="1"/>
  <c r="AU55" i="1"/>
  <c r="CM52" i="1"/>
  <c r="BS53" i="1"/>
  <c r="CK55" i="1"/>
  <c r="AP52" i="1"/>
  <c r="CN55" i="1"/>
  <c r="BL52" i="1"/>
  <c r="BN53" i="1"/>
  <c r="BT56" i="1"/>
  <c r="AR58" i="1"/>
  <c r="CU59" i="1"/>
  <c r="AS54" i="1"/>
  <c r="AU57" i="1"/>
  <c r="AI52" i="1"/>
  <c r="BS54" i="1"/>
  <c r="BI56" i="1"/>
  <c r="AM54" i="1"/>
  <c r="AU54" i="1"/>
  <c r="CI52" i="1"/>
  <c r="CI56" i="1"/>
  <c r="CS52" i="1"/>
  <c r="CK54" i="1"/>
  <c r="CU55" i="1"/>
  <c r="CT52" i="1"/>
  <c r="CJ59" i="1"/>
  <c r="AH52" i="1"/>
  <c r="AK52" i="1"/>
  <c r="CU57" i="1"/>
  <c r="CJ52" i="1"/>
  <c r="CM58" i="1"/>
  <c r="CL56" i="1"/>
  <c r="AR52" i="1"/>
  <c r="AI53" i="1"/>
  <c r="AM57" i="1"/>
  <c r="BU52" i="1"/>
  <c r="BI57" i="1"/>
  <c r="CO54" i="1"/>
  <c r="BK53" i="1"/>
  <c r="BH52" i="1"/>
  <c r="AP55" i="1"/>
  <c r="AJ56" i="1"/>
  <c r="AJ58" i="1"/>
  <c r="BR54" i="1"/>
  <c r="AI55" i="1"/>
  <c r="AT57" i="1"/>
  <c r="BR55" i="1"/>
  <c r="BM54" i="1"/>
  <c r="BS56" i="1"/>
  <c r="AK57" i="1"/>
  <c r="AI57" i="1"/>
  <c r="BP57" i="1"/>
  <c r="AI58" i="1"/>
  <c r="AK56" i="1"/>
  <c r="AM56" i="1"/>
  <c r="BK54" i="1"/>
  <c r="BI55" i="1"/>
  <c r="BO56" i="1"/>
  <c r="BJ53" i="1"/>
  <c r="BP56" i="1"/>
  <c r="BJ55" i="1"/>
  <c r="BR58" i="1"/>
  <c r="AS57" i="1"/>
  <c r="AJ52" i="1"/>
  <c r="AT54" i="1"/>
  <c r="AP56" i="1"/>
  <c r="BM53" i="1"/>
  <c r="BU56" i="1"/>
  <c r="BJ58" i="1"/>
  <c r="AQ57" i="1"/>
  <c r="BH53" i="1"/>
  <c r="BJ54" i="1"/>
  <c r="BH54" i="1"/>
  <c r="BP54" i="1"/>
  <c r="AJ57" i="1"/>
  <c r="AH58" i="1"/>
  <c r="AR59" i="1"/>
  <c r="AS56" i="1"/>
  <c r="AM58" i="1"/>
  <c r="AU59" i="1"/>
  <c r="BT52" i="1"/>
  <c r="AL55" i="1"/>
  <c r="AU58" i="1"/>
  <c r="AQ54" i="1"/>
  <c r="AK54" i="1"/>
  <c r="AO58" i="1"/>
  <c r="AQ52" i="1"/>
  <c r="AS55" i="1"/>
  <c r="AL58" i="1"/>
  <c r="BQ54" i="1"/>
  <c r="BR57" i="1"/>
  <c r="AH57" i="1"/>
  <c r="AJ54" i="1"/>
  <c r="AQ58" i="1"/>
  <c r="AQ53" i="1"/>
  <c r="BL57" i="1"/>
  <c r="AL52" i="1"/>
  <c r="AH54" i="1"/>
  <c r="AP58" i="1"/>
  <c r="BU57" i="1"/>
  <c r="BH56" i="1"/>
  <c r="AH55" i="1"/>
  <c r="AT59" i="1"/>
  <c r="AK59" i="1"/>
  <c r="AK58" i="1"/>
  <c r="AI56" i="1"/>
  <c r="DR52" i="1"/>
  <c r="EK54" i="1"/>
  <c r="CP53" i="1"/>
  <c r="OK52" i="1"/>
  <c r="KL53" i="1"/>
  <c r="KT53" i="1"/>
  <c r="IH56" i="1"/>
  <c r="AT55" i="1"/>
  <c r="BL55" i="1"/>
  <c r="BT55" i="1"/>
  <c r="AJ55" i="1"/>
  <c r="AP54" i="1"/>
  <c r="AJ53" i="1"/>
  <c r="AN57" i="1"/>
  <c r="OR52" i="1"/>
  <c r="OT55" i="1"/>
  <c r="NS52" i="1"/>
  <c r="NK53" i="1"/>
  <c r="NS53" i="1"/>
  <c r="NM53" i="1"/>
  <c r="NM54" i="1"/>
  <c r="NU54" i="1"/>
  <c r="NK54" i="1"/>
  <c r="NS54" i="1"/>
  <c r="NO55" i="1"/>
  <c r="NI56" i="1"/>
  <c r="NS56" i="1"/>
  <c r="JL52" i="1"/>
  <c r="LJ52" i="1"/>
  <c r="KJ52" i="1"/>
  <c r="KN56" i="1"/>
  <c r="GI54" i="1"/>
  <c r="HJ55" i="1"/>
  <c r="HR55" i="1"/>
  <c r="HP56" i="1"/>
  <c r="HK52" i="1"/>
  <c r="HM52" i="1"/>
  <c r="HM53" i="1"/>
  <c r="HI57" i="1"/>
  <c r="HO54" i="1"/>
  <c r="DU54" i="1"/>
  <c r="EQ55" i="1"/>
  <c r="NR53" i="1"/>
  <c r="NT54" i="1"/>
  <c r="NN54" i="1"/>
  <c r="NJ56" i="1"/>
  <c r="MU55" i="1"/>
  <c r="LO53" i="1"/>
  <c r="KU55" i="1"/>
  <c r="FP55" i="1"/>
  <c r="FL54" i="1"/>
  <c r="MO54" i="1"/>
  <c r="FR56" i="1"/>
  <c r="CK52" i="1"/>
  <c r="HI54" i="1"/>
  <c r="OM56" i="1"/>
  <c r="OU56" i="1"/>
  <c r="LN54" i="1"/>
  <c r="LN55" i="1"/>
  <c r="DL53" i="1"/>
  <c r="DT53" i="1"/>
  <c r="BN56" i="1"/>
  <c r="GH52" i="1"/>
  <c r="GP52" i="1"/>
  <c r="GN53" i="1"/>
  <c r="GN57" i="1"/>
  <c r="AO55" i="1"/>
  <c r="OT57" i="1"/>
  <c r="OH54" i="1"/>
  <c r="OR55" i="1"/>
  <c r="OL56" i="1"/>
  <c r="JS57" i="1"/>
  <c r="LN52" i="1"/>
  <c r="IK53" i="1"/>
  <c r="II57" i="1"/>
  <c r="IO54" i="1"/>
  <c r="HN55" i="1"/>
  <c r="HT56" i="1"/>
  <c r="EQ57" i="1"/>
  <c r="HQ57" i="1"/>
  <c r="DM56" i="1"/>
  <c r="NJ54" i="1"/>
  <c r="NL56" i="1"/>
  <c r="NN56" i="1"/>
  <c r="LQ53" i="1"/>
  <c r="LI55" i="1"/>
  <c r="KQ53" i="1"/>
  <c r="JO56" i="1"/>
  <c r="FS52" i="1"/>
  <c r="JN52" i="1"/>
  <c r="CO52" i="1"/>
  <c r="HU56" i="1"/>
  <c r="EM55" i="1"/>
  <c r="CP55" i="1"/>
  <c r="BK52" i="1"/>
  <c r="GM55" i="1"/>
  <c r="NN59" i="1"/>
  <c r="OM52" i="1"/>
  <c r="OU52" i="1"/>
  <c r="OK54" i="1"/>
  <c r="OS54" i="1"/>
  <c r="OI56" i="1"/>
  <c r="OQ56" i="1"/>
  <c r="OK58" i="1"/>
  <c r="OS58" i="1"/>
  <c r="MP55" i="1"/>
  <c r="ML59" i="1"/>
  <c r="MT59" i="1"/>
  <c r="JN55" i="1"/>
  <c r="IJ56" i="1"/>
  <c r="DJ55" i="1"/>
  <c r="DR55" i="1"/>
  <c r="DJ59" i="1"/>
  <c r="DR59" i="1"/>
  <c r="EJ55" i="1"/>
  <c r="ER55" i="1"/>
  <c r="BL59" i="1"/>
  <c r="BT59" i="1"/>
  <c r="GP54" i="1"/>
  <c r="GJ55" i="1"/>
  <c r="GR55" i="1"/>
  <c r="GJ56" i="1"/>
  <c r="GR56" i="1"/>
  <c r="AT52" i="1"/>
  <c r="OL55" i="1"/>
  <c r="OL59" i="1"/>
  <c r="NL59" i="1"/>
  <c r="NM52" i="1"/>
  <c r="NI54" i="1"/>
  <c r="NI55" i="1"/>
  <c r="NQ55" i="1"/>
  <c r="NQ56" i="1"/>
  <c r="KN52" i="1"/>
  <c r="KJ56" i="1"/>
  <c r="JK58" i="1"/>
  <c r="JS58" i="1"/>
  <c r="JO59" i="1"/>
  <c r="JG58" i="1"/>
  <c r="NP59" i="1"/>
  <c r="NM59" i="1"/>
  <c r="IK52" i="1"/>
  <c r="IM56" i="1"/>
  <c r="GK59" i="1"/>
  <c r="HP53" i="1"/>
  <c r="FH55" i="1"/>
  <c r="EG58" i="1"/>
  <c r="CL53" i="1"/>
  <c r="HS52" i="1"/>
  <c r="HU52" i="1"/>
  <c r="HK54" i="1"/>
  <c r="HO55" i="1"/>
  <c r="HS56" i="1"/>
  <c r="HM58" i="1"/>
  <c r="HG53" i="1"/>
  <c r="CO53" i="1"/>
  <c r="JQ58" i="1"/>
  <c r="AS53" i="1"/>
  <c r="OI58" i="1"/>
  <c r="OQ53" i="1"/>
  <c r="JJ58" i="1"/>
  <c r="JR58" i="1"/>
  <c r="JP59" i="1"/>
  <c r="GJ58" i="1"/>
  <c r="GR58" i="1"/>
  <c r="GH59" i="1"/>
  <c r="GP59" i="1"/>
  <c r="AR53" i="1"/>
  <c r="AR55" i="1"/>
  <c r="OP53" i="1"/>
  <c r="OR58" i="1"/>
  <c r="NK52" i="1"/>
  <c r="NI58" i="1"/>
  <c r="NQ58" i="1"/>
  <c r="NQ59" i="1"/>
  <c r="IS56" i="1"/>
  <c r="GO57" i="1"/>
  <c r="HL54" i="1"/>
  <c r="DU53" i="1"/>
  <c r="OI53" i="1"/>
  <c r="JH59" i="1"/>
  <c r="MP58" i="1"/>
  <c r="LT59" i="1"/>
  <c r="KN55" i="1"/>
  <c r="KN59" i="1"/>
  <c r="JR57" i="1"/>
  <c r="JL58" i="1"/>
  <c r="JT58" i="1"/>
  <c r="JJ59" i="1"/>
  <c r="JR59" i="1"/>
  <c r="IP55" i="1"/>
  <c r="FL53" i="1"/>
  <c r="FT53" i="1"/>
  <c r="FN55" i="1"/>
  <c r="FN59" i="1"/>
  <c r="EL52" i="1"/>
  <c r="EH53" i="1"/>
  <c r="EP53" i="1"/>
  <c r="EJ59" i="1"/>
  <c r="ER59" i="1"/>
  <c r="BH58" i="1"/>
  <c r="BP58" i="1"/>
  <c r="BG53" i="1"/>
  <c r="GJ57" i="1"/>
  <c r="GJ54" i="1"/>
  <c r="GR54" i="1"/>
  <c r="GL55" i="1"/>
  <c r="GT55" i="1"/>
  <c r="GL56" i="1"/>
  <c r="GT56" i="1"/>
  <c r="GL58" i="1"/>
  <c r="GT58" i="1"/>
  <c r="OH53" i="1"/>
  <c r="OR54" i="1"/>
  <c r="OR56" i="1"/>
  <c r="NI52" i="1"/>
  <c r="NQ52" i="1"/>
  <c r="NO53" i="1"/>
  <c r="NI53" i="1"/>
  <c r="NQ53" i="1"/>
  <c r="NO54" i="1"/>
  <c r="NM55" i="1"/>
  <c r="NU55" i="1"/>
  <c r="NK58" i="1"/>
  <c r="NS58" i="1"/>
  <c r="NU59" i="1"/>
  <c r="HH57" i="1"/>
  <c r="KG53" i="1"/>
  <c r="GI58" i="1"/>
  <c r="II54" i="1"/>
  <c r="IM57" i="1"/>
  <c r="IK59" i="1"/>
  <c r="HL53" i="1"/>
  <c r="HT53" i="1"/>
  <c r="HJ54" i="1"/>
  <c r="FJ56" i="1"/>
  <c r="HO52" i="1"/>
  <c r="HK53" i="1"/>
  <c r="HS53" i="1"/>
  <c r="HK55" i="1"/>
  <c r="HS55" i="1"/>
  <c r="HQ58" i="1"/>
  <c r="HO59" i="1"/>
  <c r="ER52" i="1"/>
  <c r="DS55" i="1"/>
  <c r="JK59" i="1"/>
  <c r="JI59" i="1"/>
  <c r="CQ57" i="1"/>
  <c r="OS55" i="1"/>
  <c r="OK59" i="1"/>
  <c r="OU53" i="1"/>
  <c r="OG55" i="1"/>
  <c r="MT58" i="1"/>
  <c r="OQ58" i="1"/>
  <c r="OO55" i="1"/>
  <c r="OO59" i="1"/>
  <c r="OG58" i="1"/>
  <c r="MG58" i="1"/>
  <c r="MT55" i="1"/>
  <c r="MH59" i="1"/>
  <c r="MP59" i="1"/>
  <c r="LL59" i="1"/>
  <c r="KL52" i="1"/>
  <c r="KT52" i="1"/>
  <c r="KH53" i="1"/>
  <c r="KP53" i="1"/>
  <c r="KJ54" i="1"/>
  <c r="KR54" i="1"/>
  <c r="KH56" i="1"/>
  <c r="KP56" i="1"/>
  <c r="KJ58" i="1"/>
  <c r="KR58" i="1"/>
  <c r="KG52" i="1"/>
  <c r="KG56" i="1"/>
  <c r="JJ57" i="1"/>
  <c r="JR54" i="1"/>
  <c r="JH56" i="1"/>
  <c r="JP56" i="1"/>
  <c r="LH52" i="1"/>
  <c r="LP52" i="1"/>
  <c r="LL53" i="1"/>
  <c r="LT53" i="1"/>
  <c r="LR57" i="1"/>
  <c r="LT54" i="1"/>
  <c r="LH56" i="1"/>
  <c r="LP56" i="1"/>
  <c r="LJ59" i="1"/>
  <c r="LR59" i="1"/>
  <c r="LG57" i="1"/>
  <c r="LG56" i="1"/>
  <c r="IJ58" i="1"/>
  <c r="JH58" i="1"/>
  <c r="JP58" i="1"/>
  <c r="JN59" i="1"/>
  <c r="JG55" i="1"/>
  <c r="JG59" i="1"/>
  <c r="IP59" i="1"/>
  <c r="HR59" i="1"/>
  <c r="IN59" i="1"/>
  <c r="DL52" i="1"/>
  <c r="DT52" i="1"/>
  <c r="DH53" i="1"/>
  <c r="DP53" i="1"/>
  <c r="DJ54" i="1"/>
  <c r="DR54" i="1"/>
  <c r="DH56" i="1"/>
  <c r="DP56" i="1"/>
  <c r="DJ58" i="1"/>
  <c r="DR58" i="1"/>
  <c r="DG55" i="1"/>
  <c r="EH52" i="1"/>
  <c r="EP52" i="1"/>
  <c r="EL53" i="1"/>
  <c r="ET53" i="1"/>
  <c r="EN54" i="1"/>
  <c r="EL56" i="1"/>
  <c r="ET56" i="1"/>
  <c r="EN58" i="1"/>
  <c r="AN58" i="1"/>
  <c r="BT53" i="1"/>
  <c r="BH55" i="1"/>
  <c r="BP55" i="1"/>
  <c r="BJ56" i="1"/>
  <c r="BR56" i="1"/>
  <c r="BH59" i="1"/>
  <c r="BP59" i="1"/>
  <c r="GL52" i="1"/>
  <c r="GT52" i="1"/>
  <c r="GJ53" i="1"/>
  <c r="GR53" i="1"/>
  <c r="GH54" i="1"/>
  <c r="GN55" i="1"/>
  <c r="GP55" i="1"/>
  <c r="GH56" i="1"/>
  <c r="GP56" i="1"/>
  <c r="GH58" i="1"/>
  <c r="GP58" i="1"/>
  <c r="GN59" i="1"/>
  <c r="CG52" i="1"/>
  <c r="AM52" i="1"/>
  <c r="AQ56" i="1"/>
  <c r="AR57" i="1"/>
  <c r="AL54" i="1"/>
  <c r="AH56" i="1"/>
  <c r="AT56" i="1"/>
  <c r="AN59" i="1"/>
  <c r="AG55" i="1"/>
  <c r="IN55" i="1"/>
  <c r="AH59" i="1"/>
  <c r="AO54" i="1"/>
  <c r="AS58" i="1"/>
  <c r="GJ52" i="1"/>
  <c r="GR52" i="1"/>
  <c r="GH53" i="1"/>
  <c r="GP53" i="1"/>
  <c r="GT54" i="1"/>
  <c r="GN56" i="1"/>
  <c r="GG57" i="1"/>
  <c r="AT53" i="1"/>
  <c r="AU56" i="1"/>
  <c r="AR56" i="1"/>
  <c r="AJ59" i="1"/>
  <c r="KH52" i="1"/>
  <c r="KP52" i="1"/>
  <c r="KN54" i="1"/>
  <c r="KL56" i="1"/>
  <c r="KT56" i="1"/>
  <c r="KN58" i="1"/>
  <c r="JL56" i="1"/>
  <c r="JT56" i="1"/>
  <c r="LL52" i="1"/>
  <c r="LT52" i="1"/>
  <c r="LN59" i="1"/>
  <c r="FR58" i="1"/>
  <c r="FG59" i="1"/>
  <c r="DH52" i="1"/>
  <c r="DP52" i="1"/>
  <c r="DN54" i="1"/>
  <c r="DL56" i="1"/>
  <c r="DT56" i="1"/>
  <c r="DN58" i="1"/>
  <c r="ET52" i="1"/>
  <c r="EJ54" i="1"/>
  <c r="ER54" i="1"/>
  <c r="EH56" i="1"/>
  <c r="EP56" i="1"/>
  <c r="EJ58" i="1"/>
  <c r="ER58" i="1"/>
  <c r="EG59" i="1"/>
  <c r="GJ59" i="1"/>
  <c r="GR59" i="1"/>
  <c r="AN56" i="1"/>
  <c r="AL56" i="1"/>
  <c r="OK55" i="1"/>
  <c r="OS59" i="1"/>
  <c r="NT58" i="1"/>
  <c r="OM53" i="1"/>
  <c r="OG59" i="1"/>
  <c r="KG55" i="1"/>
  <c r="KG59" i="1"/>
  <c r="LN57" i="1"/>
  <c r="LJ54" i="1"/>
  <c r="LJ55" i="1"/>
  <c r="LR55" i="1"/>
  <c r="JG53" i="1"/>
  <c r="IJ54" i="1"/>
  <c r="HH58" i="1"/>
  <c r="JN58" i="1"/>
  <c r="JL59" i="1"/>
  <c r="JT59" i="1"/>
  <c r="FL58" i="1"/>
  <c r="FP56" i="1"/>
  <c r="DG59" i="1"/>
  <c r="EG55" i="1"/>
  <c r="BP53" i="1"/>
  <c r="BL54" i="1"/>
  <c r="BT54" i="1"/>
  <c r="BL58" i="1"/>
  <c r="BT58" i="1"/>
  <c r="GN54" i="1"/>
  <c r="GG59" i="1"/>
  <c r="AK53" i="1"/>
  <c r="AG58" i="1"/>
  <c r="AN53" i="1"/>
  <c r="AT58" i="1"/>
</calcChain>
</file>

<file path=xl/sharedStrings.xml><?xml version="1.0" encoding="utf-8"?>
<sst xmlns="http://schemas.openxmlformats.org/spreadsheetml/2006/main" count="3230" uniqueCount="179">
  <si>
    <t>Control</t>
  </si>
  <si>
    <t>H4 1</t>
  </si>
  <si>
    <t>H4 2</t>
  </si>
  <si>
    <t>H4 3</t>
  </si>
  <si>
    <t>AZD</t>
  </si>
  <si>
    <t>H4 4</t>
  </si>
  <si>
    <t>H4 5</t>
  </si>
  <si>
    <t>H4 6</t>
  </si>
  <si>
    <t>PF(+)</t>
  </si>
  <si>
    <t>H4 7</t>
  </si>
  <si>
    <t>H4 8</t>
  </si>
  <si>
    <t>H4 9</t>
  </si>
  <si>
    <t>PF(-)</t>
  </si>
  <si>
    <t>H4 10</t>
  </si>
  <si>
    <t>H4 11</t>
  </si>
  <si>
    <t>H4 12</t>
  </si>
  <si>
    <t>Control + Glc</t>
  </si>
  <si>
    <t>H4 13</t>
  </si>
  <si>
    <t>H4 14</t>
  </si>
  <si>
    <t>H4 15</t>
  </si>
  <si>
    <t>Glc + AZD</t>
  </si>
  <si>
    <t>H4 16</t>
  </si>
  <si>
    <t>H4 17</t>
  </si>
  <si>
    <t>H4 18</t>
  </si>
  <si>
    <t>Glc + PF(+)</t>
  </si>
  <si>
    <t>H4 19</t>
  </si>
  <si>
    <t>H4 20</t>
  </si>
  <si>
    <t>H4 21</t>
  </si>
  <si>
    <t>Glc +PF(-)</t>
  </si>
  <si>
    <t>H4 22</t>
  </si>
  <si>
    <t>H4 23</t>
  </si>
  <si>
    <t>H4 24</t>
  </si>
  <si>
    <t>Gck-P3</t>
  </si>
  <si>
    <t>G6Pc-P3</t>
  </si>
  <si>
    <t>FGF21A</t>
  </si>
  <si>
    <t>Pklr-Ro</t>
  </si>
  <si>
    <t>Fasn-Ro</t>
  </si>
  <si>
    <t>Elovl6-Ro</t>
  </si>
  <si>
    <t>Acly</t>
  </si>
  <si>
    <t>KLF11</t>
  </si>
  <si>
    <t>Scd1</t>
  </si>
  <si>
    <t>Psk9</t>
  </si>
  <si>
    <t>ATF4</t>
  </si>
  <si>
    <t>Scd2</t>
  </si>
  <si>
    <t>Rplp0</t>
  </si>
  <si>
    <t>TBP</t>
  </si>
  <si>
    <t>Cyp7a1*</t>
  </si>
  <si>
    <t>Average</t>
  </si>
  <si>
    <t>Std Dev</t>
  </si>
  <si>
    <t>CV</t>
  </si>
  <si>
    <t>Ttests</t>
  </si>
  <si>
    <t>C vs A</t>
  </si>
  <si>
    <t>C vs P+</t>
  </si>
  <si>
    <t>C vs P-</t>
  </si>
  <si>
    <t>A vs P+</t>
  </si>
  <si>
    <t>A vs P-</t>
  </si>
  <si>
    <t>P+ vs P-</t>
  </si>
  <si>
    <t>GP+ vs GP-</t>
  </si>
  <si>
    <t>AG vs GP-</t>
  </si>
  <si>
    <t>AG vs GP+</t>
  </si>
  <si>
    <t>CG vs GP-</t>
  </si>
  <si>
    <t>CG vs GP+</t>
  </si>
  <si>
    <t>CG vs GA</t>
  </si>
  <si>
    <t>*NB: there is an issue with this standard curve!</t>
  </si>
  <si>
    <t>/ G6PC</t>
  </si>
  <si>
    <t>/ FGF21A</t>
  </si>
  <si>
    <t>/ GCK</t>
  </si>
  <si>
    <t>/ Pklr</t>
  </si>
  <si>
    <t>/ Fasn</t>
  </si>
  <si>
    <t>/ Elovl6</t>
  </si>
  <si>
    <t>/ Acly</t>
  </si>
  <si>
    <t>/ KLF11</t>
  </si>
  <si>
    <t>/ Scd1</t>
  </si>
  <si>
    <t>/ Psk9</t>
  </si>
  <si>
    <t>/ ATF4</t>
  </si>
  <si>
    <t>/ Scd2</t>
  </si>
  <si>
    <t>/ Rplp0</t>
  </si>
  <si>
    <t>/ TBP</t>
  </si>
  <si>
    <t>/ Cyp7a1</t>
  </si>
  <si>
    <t xml:space="preserve">Conc. </t>
  </si>
  <si>
    <t>Ratio</t>
  </si>
  <si>
    <t>Nanodrop</t>
  </si>
  <si>
    <t>Glc + 
PF(-)</t>
  </si>
  <si>
    <t>Sample</t>
  </si>
  <si>
    <t>H4 25</t>
  </si>
  <si>
    <t>H4 26</t>
  </si>
  <si>
    <t>H4 27</t>
  </si>
  <si>
    <t>1H Ins. 100 nM</t>
  </si>
  <si>
    <t>H4 28</t>
  </si>
  <si>
    <t>H4 29</t>
  </si>
  <si>
    <t>H4 30</t>
  </si>
  <si>
    <t>2H Ins. 100 nM</t>
  </si>
  <si>
    <t>H4 31</t>
  </si>
  <si>
    <t>H4 32</t>
  </si>
  <si>
    <t>H4 33</t>
  </si>
  <si>
    <t>H4 34</t>
  </si>
  <si>
    <t>H4 35</t>
  </si>
  <si>
    <t>H4 36</t>
  </si>
  <si>
    <t>H4 37</t>
  </si>
  <si>
    <t>H4 38</t>
  </si>
  <si>
    <t>H4 39</t>
  </si>
  <si>
    <t>4H Ins. 100 nM</t>
  </si>
  <si>
    <t>H4 40</t>
  </si>
  <si>
    <t>H4 41</t>
  </si>
  <si>
    <t>H4 42</t>
  </si>
  <si>
    <t>6H Ins. 100 nM</t>
  </si>
  <si>
    <t>H4 43</t>
  </si>
  <si>
    <t>H4 44</t>
  </si>
  <si>
    <t>H4 45</t>
  </si>
  <si>
    <t>H4 46</t>
  </si>
  <si>
    <t>H4 47</t>
  </si>
  <si>
    <t>H4 48</t>
  </si>
  <si>
    <t>Rplpo</t>
  </si>
  <si>
    <t>Pcsk9</t>
  </si>
  <si>
    <t>Txnip1</t>
  </si>
  <si>
    <t>Conc.</t>
  </si>
  <si>
    <t>260/280</t>
  </si>
  <si>
    <t>Avg:</t>
  </si>
  <si>
    <t>1H</t>
  </si>
  <si>
    <t>2H</t>
  </si>
  <si>
    <t>4H</t>
  </si>
  <si>
    <t>6H</t>
  </si>
  <si>
    <t>100 nM Ins.</t>
  </si>
  <si>
    <t>Control
1</t>
  </si>
  <si>
    <t>O/N (18H)
1</t>
  </si>
  <si>
    <t>Control
2</t>
  </si>
  <si>
    <t>O/N (18H)
2</t>
  </si>
  <si>
    <t>Cont. 1</t>
  </si>
  <si>
    <t>ON 1</t>
  </si>
  <si>
    <t>Cont. 2</t>
  </si>
  <si>
    <t>ON 2</t>
  </si>
  <si>
    <t>C1 v 1</t>
  </si>
  <si>
    <t>C1 v 6</t>
  </si>
  <si>
    <t>C1 v 4</t>
  </si>
  <si>
    <t>C1 v C2</t>
  </si>
  <si>
    <t>C1 v ON1</t>
  </si>
  <si>
    <t>C1 v 2</t>
  </si>
  <si>
    <t>C1 v ON2</t>
  </si>
  <si>
    <t>1 v 2</t>
  </si>
  <si>
    <t>1 v ON1</t>
  </si>
  <si>
    <t>1 v 4</t>
  </si>
  <si>
    <t>1 v 6</t>
  </si>
  <si>
    <t>1 v ON2</t>
  </si>
  <si>
    <t>2 v ON1</t>
  </si>
  <si>
    <t>2 v C2</t>
  </si>
  <si>
    <t>2 v 4</t>
  </si>
  <si>
    <t>2 v 6</t>
  </si>
  <si>
    <t>2 v ON2</t>
  </si>
  <si>
    <t>ON1 v C2</t>
  </si>
  <si>
    <t>ON1 v 4</t>
  </si>
  <si>
    <t>ON1 v 6</t>
  </si>
  <si>
    <t>ON1 v ON2</t>
  </si>
  <si>
    <t>C2 v 4</t>
  </si>
  <si>
    <t>C2 v 6</t>
  </si>
  <si>
    <t>C2 v ON2</t>
  </si>
  <si>
    <t>4 v 6</t>
  </si>
  <si>
    <t>4 v ON2</t>
  </si>
  <si>
    <t>6 v ON2</t>
  </si>
  <si>
    <t>/Gck</t>
  </si>
  <si>
    <t>/G6Pc</t>
  </si>
  <si>
    <t>/Rplpo</t>
  </si>
  <si>
    <t>/Scd1</t>
  </si>
  <si>
    <t>/Pcsk9</t>
  </si>
  <si>
    <t>/Fasn</t>
  </si>
  <si>
    <t>/Txnip1</t>
  </si>
  <si>
    <t>Txnip2</t>
  </si>
  <si>
    <t>mATF5</t>
  </si>
  <si>
    <t>mlncLGR</t>
  </si>
  <si>
    <t>GM16551</t>
  </si>
  <si>
    <t>AK033690</t>
  </si>
  <si>
    <t>uc008txr.1</t>
  </si>
  <si>
    <t>AK085787</t>
  </si>
  <si>
    <t>mAsns</t>
  </si>
  <si>
    <t xml:space="preserve"> </t>
  </si>
  <si>
    <t>Gck/G6pc</t>
  </si>
  <si>
    <t>G6pc/Gck</t>
  </si>
  <si>
    <t>AVERAGE</t>
  </si>
  <si>
    <t>STDEV</t>
  </si>
  <si>
    <t>pf(+)vspf(-)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</si>
</sst>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_-* #,##0.0_-;\-* #,##0.0_-;_-* &quot;-&quot;??_-;_-@_-"/>
    <numFmt numFmtId="169" formatCode="_-* #,##0.00000_-;\-* #,##0.000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00B0F0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CC66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66FF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26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66" fontId="0" fillId="2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66" fontId="0" fillId="3" borderId="0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6" fontId="1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66" fontId="6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2" fontId="9" fillId="3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2" fontId="9" fillId="2" borderId="0" xfId="0" applyNumberFormat="1" applyFont="1" applyFill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5" fillId="3" borderId="0" xfId="0" applyNumberFormat="1" applyFont="1" applyFill="1" applyAlignment="1">
      <alignment horizontal="center" vertical="center"/>
    </xf>
    <xf numFmtId="166" fontId="11" fillId="2" borderId="0" xfId="0" applyNumberFormat="1" applyFont="1" applyFill="1" applyAlignment="1">
      <alignment horizontal="center" vertical="center"/>
    </xf>
    <xf numFmtId="166" fontId="11" fillId="3" borderId="0" xfId="0" applyNumberFormat="1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12" fillId="3" borderId="0" xfId="0" applyNumberFormat="1" applyFont="1" applyFill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165" fontId="9" fillId="3" borderId="0" xfId="0" applyNumberFormat="1" applyFont="1" applyFill="1" applyAlignment="1">
      <alignment horizontal="center" vertical="center"/>
    </xf>
    <xf numFmtId="164" fontId="9" fillId="3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166" fontId="5" fillId="2" borderId="5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66" fontId="1" fillId="3" borderId="0" xfId="0" applyNumberFormat="1" applyFont="1" applyFill="1" applyBorder="1" applyAlignment="1">
      <alignment horizontal="center" vertical="center"/>
    </xf>
    <xf numFmtId="166" fontId="5" fillId="3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166" fontId="11" fillId="2" borderId="5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6" fontId="6" fillId="3" borderId="0" xfId="0" applyNumberFormat="1" applyFont="1" applyFill="1" applyBorder="1" applyAlignment="1">
      <alignment horizontal="center" vertical="center"/>
    </xf>
    <xf numFmtId="166" fontId="11" fillId="3" borderId="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2" fontId="12" fillId="2" borderId="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2" fontId="9" fillId="3" borderId="0" xfId="0" applyNumberFormat="1" applyFont="1" applyFill="1" applyBorder="1" applyAlignment="1">
      <alignment horizontal="center" vertical="center"/>
    </xf>
    <xf numFmtId="165" fontId="9" fillId="3" borderId="0" xfId="0" applyNumberFormat="1" applyFont="1" applyFill="1" applyBorder="1" applyAlignment="1">
      <alignment horizontal="center" vertical="center"/>
    </xf>
    <xf numFmtId="2" fontId="12" fillId="3" borderId="5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2" fontId="9" fillId="3" borderId="7" xfId="0" applyNumberFormat="1" applyFont="1" applyFill="1" applyBorder="1" applyAlignment="1">
      <alignment horizontal="center" vertical="center"/>
    </xf>
    <xf numFmtId="164" fontId="9" fillId="3" borderId="7" xfId="0" applyNumberFormat="1" applyFont="1" applyFill="1" applyBorder="1" applyAlignment="1">
      <alignment horizontal="center" vertical="center"/>
    </xf>
    <xf numFmtId="2" fontId="12" fillId="3" borderId="8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/>
    <xf numFmtId="166" fontId="4" fillId="0" borderId="0" xfId="0" applyNumberFormat="1" applyFont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166" fontId="4" fillId="3" borderId="0" xfId="0" applyNumberFormat="1" applyFont="1" applyFill="1" applyBorder="1" applyAlignment="1">
      <alignment horizontal="center" vertical="center"/>
    </xf>
    <xf numFmtId="166" fontId="15" fillId="0" borderId="0" xfId="0" applyNumberFormat="1" applyFont="1" applyBorder="1" applyAlignment="1">
      <alignment horizontal="center" vertical="center"/>
    </xf>
    <xf numFmtId="166" fontId="15" fillId="2" borderId="0" xfId="0" applyNumberFormat="1" applyFont="1" applyFill="1" applyBorder="1" applyAlignment="1">
      <alignment horizontal="center" vertical="center"/>
    </xf>
    <xf numFmtId="166" fontId="15" fillId="3" borderId="0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65" fontId="12" fillId="3" borderId="0" xfId="0" applyNumberFormat="1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6" fontId="15" fillId="0" borderId="5" xfId="0" applyNumberFormat="1" applyFont="1" applyBorder="1" applyAlignment="1">
      <alignment horizontal="center" vertical="center"/>
    </xf>
    <xf numFmtId="166" fontId="15" fillId="2" borderId="5" xfId="0" applyNumberFormat="1" applyFont="1" applyFill="1" applyBorder="1" applyAlignment="1">
      <alignment horizontal="center" vertical="center"/>
    </xf>
    <xf numFmtId="166" fontId="15" fillId="3" borderId="5" xfId="0" applyNumberFormat="1" applyFont="1" applyFill="1" applyBorder="1" applyAlignment="1">
      <alignment horizontal="center" vertical="center"/>
    </xf>
    <xf numFmtId="166" fontId="4" fillId="3" borderId="7" xfId="0" applyNumberFormat="1" applyFont="1" applyFill="1" applyBorder="1" applyAlignment="1">
      <alignment horizontal="center" vertical="center"/>
    </xf>
    <xf numFmtId="166" fontId="15" fillId="3" borderId="7" xfId="0" applyNumberFormat="1" applyFont="1" applyFill="1" applyBorder="1" applyAlignment="1">
      <alignment horizontal="center" vertical="center"/>
    </xf>
    <xf numFmtId="166" fontId="15" fillId="3" borderId="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center"/>
    </xf>
    <xf numFmtId="166" fontId="11" fillId="2" borderId="0" xfId="0" applyNumberFormat="1" applyFont="1" applyFill="1" applyBorder="1" applyAlignment="1">
      <alignment horizontal="center" vertical="center"/>
    </xf>
    <xf numFmtId="166" fontId="11" fillId="3" borderId="0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12" fillId="3" borderId="0" xfId="0" applyNumberFormat="1" applyFont="1" applyFill="1" applyBorder="1" applyAlignment="1">
      <alignment horizontal="center" vertical="center"/>
    </xf>
    <xf numFmtId="2" fontId="12" fillId="3" borderId="7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164" fontId="12" fillId="3" borderId="0" xfId="0" applyNumberFormat="1" applyFont="1" applyFill="1" applyAlignment="1">
      <alignment horizontal="center" vertical="center"/>
    </xf>
    <xf numFmtId="167" fontId="12" fillId="2" borderId="0" xfId="0" applyNumberFormat="1" applyFont="1" applyFill="1" applyAlignment="1">
      <alignment horizontal="center" vertical="center"/>
    </xf>
    <xf numFmtId="43" fontId="0" fillId="0" borderId="0" xfId="1" applyFont="1"/>
    <xf numFmtId="168" fontId="17" fillId="0" borderId="0" xfId="1" applyNumberFormat="1" applyFont="1"/>
    <xf numFmtId="169" fontId="0" fillId="0" borderId="0" xfId="1" applyNumberFormat="1" applyFont="1"/>
    <xf numFmtId="165" fontId="0" fillId="0" borderId="0" xfId="0" applyNumberFormat="1" applyBorder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2" fontId="6" fillId="3" borderId="0" xfId="0" applyNumberFormat="1" applyFont="1" applyFill="1" applyAlignment="1">
      <alignment horizontal="center" vertical="center"/>
    </xf>
    <xf numFmtId="166" fontId="5" fillId="3" borderId="17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 vertical="center"/>
    </xf>
    <xf numFmtId="43" fontId="0" fillId="0" borderId="0" xfId="1" applyFont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3" xfId="0" applyNumberFormat="1" applyFont="1" applyFill="1" applyBorder="1" applyAlignment="1">
      <alignment horizontal="center" vertical="center"/>
    </xf>
    <xf numFmtId="166" fontId="1" fillId="2" borderId="6" xfId="0" applyNumberFormat="1" applyFont="1" applyFill="1" applyBorder="1" applyAlignment="1">
      <alignment horizontal="center" vertical="center"/>
    </xf>
    <xf numFmtId="166" fontId="1" fillId="2" borderId="7" xfId="0" applyNumberFormat="1" applyFont="1" applyFill="1" applyBorder="1" applyAlignment="1">
      <alignment horizontal="center" vertical="center"/>
    </xf>
    <xf numFmtId="166" fontId="1" fillId="2" borderId="8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166" fontId="1" fillId="3" borderId="2" xfId="0" applyNumberFormat="1" applyFont="1" applyFill="1" applyBorder="1" applyAlignment="1">
      <alignment horizontal="center" vertical="center"/>
    </xf>
    <xf numFmtId="166" fontId="1" fillId="3" borderId="3" xfId="0" applyNumberFormat="1" applyFont="1" applyFill="1" applyBorder="1" applyAlignment="1">
      <alignment horizontal="center" vertical="center"/>
    </xf>
    <xf numFmtId="166" fontId="1" fillId="3" borderId="6" xfId="0" applyNumberFormat="1" applyFont="1" applyFill="1" applyBorder="1" applyAlignment="1">
      <alignment horizontal="center" vertical="center"/>
    </xf>
    <xf numFmtId="166" fontId="1" fillId="3" borderId="7" xfId="0" applyNumberFormat="1" applyFont="1" applyFill="1" applyBorder="1" applyAlignment="1">
      <alignment horizontal="center" vertical="center"/>
    </xf>
    <xf numFmtId="166" fontId="1" fillId="3" borderId="8" xfId="0" applyNumberFormat="1" applyFont="1" applyFill="1" applyBorder="1" applyAlignment="1">
      <alignment horizontal="center" vertical="center"/>
    </xf>
    <xf numFmtId="166" fontId="1" fillId="2" borderId="18" xfId="0" applyNumberFormat="1" applyFont="1" applyFill="1" applyBorder="1" applyAlignment="1">
      <alignment horizontal="center" vertical="center"/>
    </xf>
    <xf numFmtId="166" fontId="1" fillId="2" borderId="19" xfId="0" applyNumberFormat="1" applyFont="1" applyFill="1" applyBorder="1" applyAlignment="1">
      <alignment horizontal="center" vertical="center"/>
    </xf>
    <xf numFmtId="166" fontId="1" fillId="3" borderId="18" xfId="0" applyNumberFormat="1" applyFont="1" applyFill="1" applyBorder="1" applyAlignment="1">
      <alignment horizontal="center" vertical="center"/>
    </xf>
    <xf numFmtId="166" fontId="1" fillId="3" borderId="19" xfId="0" applyNumberFormat="1" applyFont="1" applyFill="1" applyBorder="1" applyAlignment="1">
      <alignment horizontal="center" vertical="center"/>
    </xf>
    <xf numFmtId="43" fontId="1" fillId="0" borderId="0" xfId="1" applyFont="1" applyAlignment="1">
      <alignment horizontal="center" vertical="center"/>
    </xf>
    <xf numFmtId="43" fontId="18" fillId="0" borderId="0" xfId="1" applyFont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43" fontId="0" fillId="0" borderId="5" xfId="1" applyFont="1" applyBorder="1" applyAlignment="1">
      <alignment horizontal="center" vertical="center"/>
    </xf>
    <xf numFmtId="0" fontId="0" fillId="0" borderId="4" xfId="0" applyBorder="1"/>
    <xf numFmtId="166" fontId="18" fillId="0" borderId="5" xfId="0" applyNumberFormat="1" applyFont="1" applyBorder="1" applyAlignment="1">
      <alignment horizontal="center" vertical="center"/>
    </xf>
    <xf numFmtId="43" fontId="1" fillId="0" borderId="0" xfId="1" applyFont="1" applyBorder="1" applyAlignment="1">
      <alignment horizontal="center" vertical="center"/>
    </xf>
    <xf numFmtId="43" fontId="18" fillId="0" borderId="5" xfId="1" applyFont="1" applyBorder="1" applyAlignment="1">
      <alignment horizontal="center" vertical="center"/>
    </xf>
    <xf numFmtId="43" fontId="0" fillId="0" borderId="4" xfId="1" applyFont="1" applyBorder="1"/>
    <xf numFmtId="43" fontId="0" fillId="0" borderId="6" xfId="1" applyFont="1" applyBorder="1"/>
    <xf numFmtId="43" fontId="1" fillId="0" borderId="7" xfId="1" applyFont="1" applyBorder="1" applyAlignment="1">
      <alignment horizontal="center" vertical="center"/>
    </xf>
    <xf numFmtId="43" fontId="18" fillId="0" borderId="8" xfId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43" fontId="0" fillId="6" borderId="4" xfId="1" applyFont="1" applyFill="1" applyBorder="1"/>
    <xf numFmtId="0" fontId="18" fillId="7" borderId="4" xfId="0" applyFont="1" applyFill="1" applyBorder="1"/>
    <xf numFmtId="43" fontId="18" fillId="7" borderId="4" xfId="1" applyFont="1" applyFill="1" applyBorder="1"/>
    <xf numFmtId="43" fontId="18" fillId="7" borderId="6" xfId="1" applyFont="1" applyFill="1" applyBorder="1"/>
    <xf numFmtId="43" fontId="1" fillId="7" borderId="0" xfId="1" applyFont="1" applyFill="1" applyBorder="1" applyAlignment="1">
      <alignment horizontal="center" vertical="center"/>
    </xf>
    <xf numFmtId="43" fontId="1" fillId="7" borderId="7" xfId="1" applyFont="1" applyFill="1" applyBorder="1" applyAlignment="1">
      <alignment horizontal="center" vertical="center"/>
    </xf>
    <xf numFmtId="43" fontId="0" fillId="6" borderId="6" xfId="1" applyFont="1" applyFill="1" applyBorder="1"/>
    <xf numFmtId="0" fontId="1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3" fontId="0" fillId="6" borderId="0" xfId="1" applyFont="1" applyFill="1" applyBorder="1"/>
    <xf numFmtId="43" fontId="0" fillId="0" borderId="7" xfId="1" applyFont="1" applyBorder="1"/>
    <xf numFmtId="0" fontId="0" fillId="0" borderId="1" xfId="0" applyBorder="1"/>
    <xf numFmtId="43" fontId="0" fillId="0" borderId="2" xfId="1" applyFont="1" applyBorder="1" applyAlignment="1">
      <alignment horizontal="center" vertical="center"/>
    </xf>
    <xf numFmtId="43" fontId="18" fillId="0" borderId="3" xfId="1" applyFont="1" applyBorder="1" applyAlignment="1">
      <alignment horizontal="center" vertical="center"/>
    </xf>
    <xf numFmtId="0" fontId="0" fillId="0" borderId="2" xfId="0" applyBorder="1"/>
    <xf numFmtId="43" fontId="0" fillId="0" borderId="0" xfId="1" applyFont="1" applyBorder="1"/>
    <xf numFmtId="0" fontId="0" fillId="8" borderId="0" xfId="0" applyFill="1"/>
  </cellXfs>
  <cellStyles count="2">
    <cellStyle name="Comma" xfId="1" builtinId="3"/>
    <cellStyle name="Normal" xfId="0" builtinId="0"/>
  </cellStyles>
  <dxfs count="26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CC66FF"/>
      <color rgb="FFA365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C122"/>
  <sheetViews>
    <sheetView topLeftCell="H116" workbookViewId="0">
      <selection activeCell="B76" sqref="B76:AC124"/>
    </sheetView>
  </sheetViews>
  <sheetFormatPr defaultColWidth="8.88671875" defaultRowHeight="14.4" x14ac:dyDescent="0.3"/>
  <cols>
    <col min="1" max="4" width="8.88671875" style="1"/>
    <col min="5" max="5" width="14.44140625" style="1" bestFit="1" customWidth="1"/>
    <col min="6" max="23" width="8.88671875" style="1"/>
    <col min="24" max="24" width="9" style="1" bestFit="1" customWidth="1"/>
    <col min="25" max="25" width="9.44140625" style="1" bestFit="1" customWidth="1"/>
    <col min="26" max="26" width="10" style="1" bestFit="1" customWidth="1"/>
    <col min="27" max="27" width="9.44140625" style="1" bestFit="1" customWidth="1"/>
    <col min="28" max="16384" width="8.88671875" style="1"/>
  </cols>
  <sheetData>
    <row r="1" spans="2:419" ht="15" thickBot="1" x14ac:dyDescent="0.35"/>
    <row r="2" spans="2:419" ht="15" thickBot="1" x14ac:dyDescent="0.35">
      <c r="C2" s="245" t="s">
        <v>81</v>
      </c>
      <c r="D2" s="245"/>
      <c r="T2" s="2" t="s">
        <v>63</v>
      </c>
      <c r="U2" s="2"/>
      <c r="V2" s="2"/>
      <c r="W2" s="2"/>
      <c r="X2" s="2"/>
      <c r="Y2" s="2"/>
      <c r="Z2" s="2"/>
      <c r="AA2" s="2"/>
      <c r="AB2" s="2"/>
      <c r="AE2" s="133"/>
      <c r="AF2" s="110"/>
      <c r="AG2" s="250" t="s">
        <v>66</v>
      </c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110"/>
      <c r="AW2" s="110"/>
      <c r="AX2" s="111"/>
      <c r="AY2" s="53"/>
      <c r="AZ2" s="53"/>
      <c r="BA2" s="53"/>
      <c r="BB2" s="53"/>
      <c r="BC2" s="53"/>
      <c r="BE2" s="50"/>
      <c r="BF2" s="51"/>
      <c r="BG2" s="250" t="s">
        <v>64</v>
      </c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1"/>
      <c r="BV2" s="53"/>
      <c r="BW2" s="53"/>
      <c r="BX2" s="53"/>
      <c r="BY2" s="53"/>
      <c r="BZ2" s="53"/>
      <c r="CA2" s="53"/>
      <c r="CB2" s="53"/>
      <c r="CC2" s="53"/>
      <c r="CE2" s="50"/>
      <c r="CF2" s="51"/>
      <c r="CG2" s="250" t="s">
        <v>65</v>
      </c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1"/>
      <c r="CV2" s="53"/>
      <c r="CW2" s="53"/>
      <c r="CX2" s="53"/>
      <c r="CY2" s="53"/>
      <c r="CZ2" s="53"/>
      <c r="DA2" s="53"/>
      <c r="DB2" s="53"/>
      <c r="DC2" s="53"/>
      <c r="DE2" s="50"/>
      <c r="DF2" s="51"/>
      <c r="DG2" s="250" t="s">
        <v>67</v>
      </c>
      <c r="DH2" s="250"/>
      <c r="DI2" s="250"/>
      <c r="DJ2" s="250"/>
      <c r="DK2" s="250"/>
      <c r="DL2" s="250"/>
      <c r="DM2" s="250"/>
      <c r="DN2" s="250"/>
      <c r="DO2" s="250"/>
      <c r="DP2" s="250"/>
      <c r="DQ2" s="250"/>
      <c r="DR2" s="250"/>
      <c r="DS2" s="250"/>
      <c r="DT2" s="250"/>
      <c r="DU2" s="251"/>
      <c r="DV2" s="53"/>
      <c r="DW2" s="53"/>
      <c r="DX2" s="53"/>
      <c r="DY2" s="53"/>
      <c r="DZ2" s="53"/>
      <c r="EA2" s="53"/>
      <c r="EB2" s="53"/>
      <c r="EC2" s="53"/>
      <c r="EE2" s="50"/>
      <c r="EF2" s="51"/>
      <c r="EG2" s="250" t="s">
        <v>68</v>
      </c>
      <c r="EH2" s="250"/>
      <c r="EI2" s="250"/>
      <c r="EJ2" s="250"/>
      <c r="EK2" s="250"/>
      <c r="EL2" s="250"/>
      <c r="EM2" s="250"/>
      <c r="EN2" s="250"/>
      <c r="EO2" s="250"/>
      <c r="EP2" s="250"/>
      <c r="EQ2" s="250"/>
      <c r="ER2" s="250"/>
      <c r="ES2" s="250"/>
      <c r="ET2" s="250"/>
      <c r="EU2" s="251"/>
      <c r="EV2" s="53"/>
      <c r="EW2" s="53"/>
      <c r="EX2" s="53"/>
      <c r="EY2" s="53"/>
      <c r="EZ2" s="53"/>
      <c r="FA2" s="53"/>
      <c r="FB2" s="53"/>
      <c r="FC2" s="53"/>
      <c r="FE2" s="50"/>
      <c r="FF2" s="51"/>
      <c r="FG2" s="250" t="s">
        <v>69</v>
      </c>
      <c r="FH2" s="250"/>
      <c r="FI2" s="250"/>
      <c r="FJ2" s="250"/>
      <c r="FK2" s="250"/>
      <c r="FL2" s="250"/>
      <c r="FM2" s="250"/>
      <c r="FN2" s="250"/>
      <c r="FO2" s="250"/>
      <c r="FP2" s="250"/>
      <c r="FQ2" s="250"/>
      <c r="FR2" s="250"/>
      <c r="FS2" s="250"/>
      <c r="FT2" s="250"/>
      <c r="FU2" s="251"/>
      <c r="FV2" s="53"/>
      <c r="FW2" s="53"/>
      <c r="FX2" s="53"/>
      <c r="FY2" s="53"/>
      <c r="FZ2" s="53"/>
      <c r="GA2" s="53"/>
      <c r="GB2" s="53"/>
      <c r="GC2" s="53"/>
      <c r="GE2" s="50"/>
      <c r="GF2" s="51"/>
      <c r="GG2" s="250" t="s">
        <v>70</v>
      </c>
      <c r="GH2" s="250"/>
      <c r="GI2" s="250"/>
      <c r="GJ2" s="250"/>
      <c r="GK2" s="250"/>
      <c r="GL2" s="250"/>
      <c r="GM2" s="250"/>
      <c r="GN2" s="250"/>
      <c r="GO2" s="250"/>
      <c r="GP2" s="250"/>
      <c r="GQ2" s="250"/>
      <c r="GR2" s="250"/>
      <c r="GS2" s="250"/>
      <c r="GT2" s="250"/>
      <c r="GU2" s="251"/>
      <c r="GV2" s="53"/>
      <c r="GW2" s="53"/>
      <c r="GX2" s="53"/>
      <c r="GY2" s="53"/>
      <c r="GZ2" s="53"/>
      <c r="HA2" s="53"/>
      <c r="HB2" s="53"/>
      <c r="HC2" s="53"/>
      <c r="HE2" s="50"/>
      <c r="HF2" s="51"/>
      <c r="HG2" s="250" t="s">
        <v>71</v>
      </c>
      <c r="HH2" s="250"/>
      <c r="HI2" s="250"/>
      <c r="HJ2" s="250"/>
      <c r="HK2" s="250"/>
      <c r="HL2" s="250"/>
      <c r="HM2" s="250"/>
      <c r="HN2" s="250"/>
      <c r="HO2" s="250"/>
      <c r="HP2" s="250"/>
      <c r="HQ2" s="250"/>
      <c r="HR2" s="250"/>
      <c r="HS2" s="250"/>
      <c r="HT2" s="250"/>
      <c r="HU2" s="251"/>
      <c r="HV2" s="53"/>
      <c r="HW2" s="53"/>
      <c r="HX2" s="53"/>
      <c r="HY2" s="53"/>
      <c r="HZ2" s="53"/>
      <c r="IA2" s="53"/>
      <c r="IB2" s="53"/>
      <c r="IC2" s="53"/>
      <c r="IE2" s="50"/>
      <c r="IF2" s="51"/>
      <c r="IG2" s="250" t="s">
        <v>72</v>
      </c>
      <c r="IH2" s="250"/>
      <c r="II2" s="250"/>
      <c r="IJ2" s="250"/>
      <c r="IK2" s="250"/>
      <c r="IL2" s="250"/>
      <c r="IM2" s="250"/>
      <c r="IN2" s="250"/>
      <c r="IO2" s="250"/>
      <c r="IP2" s="250"/>
      <c r="IQ2" s="250"/>
      <c r="IR2" s="250"/>
      <c r="IS2" s="250"/>
      <c r="IT2" s="250"/>
      <c r="IU2" s="251"/>
      <c r="IV2" s="53"/>
      <c r="IW2" s="53"/>
      <c r="IX2" s="53"/>
      <c r="IY2" s="53"/>
      <c r="IZ2" s="53"/>
      <c r="JA2" s="53"/>
      <c r="JB2" s="53"/>
      <c r="JC2" s="53"/>
      <c r="JE2" s="50"/>
      <c r="JF2" s="51"/>
      <c r="JG2" s="250" t="s">
        <v>73</v>
      </c>
      <c r="JH2" s="250"/>
      <c r="JI2" s="250"/>
      <c r="JJ2" s="250"/>
      <c r="JK2" s="250"/>
      <c r="JL2" s="250"/>
      <c r="JM2" s="250"/>
      <c r="JN2" s="250"/>
      <c r="JO2" s="250"/>
      <c r="JP2" s="250"/>
      <c r="JQ2" s="250"/>
      <c r="JR2" s="250"/>
      <c r="JS2" s="250"/>
      <c r="JT2" s="250"/>
      <c r="JU2" s="251"/>
      <c r="JV2" s="53"/>
      <c r="JW2" s="53"/>
      <c r="JX2" s="53"/>
      <c r="JY2" s="53"/>
      <c r="JZ2" s="53"/>
      <c r="KA2" s="53"/>
      <c r="KB2" s="53"/>
      <c r="KC2" s="53"/>
      <c r="KE2" s="50"/>
      <c r="KF2" s="51"/>
      <c r="KG2" s="250" t="s">
        <v>74</v>
      </c>
      <c r="KH2" s="250"/>
      <c r="KI2" s="250"/>
      <c r="KJ2" s="250"/>
      <c r="KK2" s="250"/>
      <c r="KL2" s="250"/>
      <c r="KM2" s="250"/>
      <c r="KN2" s="250"/>
      <c r="KO2" s="250"/>
      <c r="KP2" s="250"/>
      <c r="KQ2" s="250"/>
      <c r="KR2" s="250"/>
      <c r="KS2" s="250"/>
      <c r="KT2" s="250"/>
      <c r="KU2" s="251"/>
      <c r="KV2" s="53"/>
      <c r="KW2" s="53"/>
      <c r="KX2" s="53"/>
      <c r="KY2" s="53"/>
      <c r="KZ2" s="53"/>
      <c r="LA2" s="53"/>
      <c r="LB2" s="53"/>
      <c r="LC2" s="53"/>
      <c r="LE2" s="50"/>
      <c r="LF2" s="51"/>
      <c r="LG2" s="250" t="s">
        <v>75</v>
      </c>
      <c r="LH2" s="250"/>
      <c r="LI2" s="250"/>
      <c r="LJ2" s="250"/>
      <c r="LK2" s="250"/>
      <c r="LL2" s="250"/>
      <c r="LM2" s="250"/>
      <c r="LN2" s="250"/>
      <c r="LO2" s="250"/>
      <c r="LP2" s="250"/>
      <c r="LQ2" s="250"/>
      <c r="LR2" s="250"/>
      <c r="LS2" s="250"/>
      <c r="LT2" s="250"/>
      <c r="LU2" s="251"/>
      <c r="LV2" s="53"/>
      <c r="LW2" s="53"/>
      <c r="LX2" s="53"/>
      <c r="LY2" s="53"/>
      <c r="LZ2" s="53"/>
      <c r="MA2" s="53"/>
      <c r="MB2" s="53"/>
      <c r="MC2" s="53"/>
      <c r="ME2" s="50"/>
      <c r="MF2" s="51"/>
      <c r="MG2" s="250" t="s">
        <v>76</v>
      </c>
      <c r="MH2" s="250"/>
      <c r="MI2" s="250"/>
      <c r="MJ2" s="250"/>
      <c r="MK2" s="250"/>
      <c r="ML2" s="250"/>
      <c r="MM2" s="250"/>
      <c r="MN2" s="250"/>
      <c r="MO2" s="250"/>
      <c r="MP2" s="250"/>
      <c r="MQ2" s="250"/>
      <c r="MR2" s="250"/>
      <c r="MS2" s="250"/>
      <c r="MT2" s="250"/>
      <c r="MU2" s="251"/>
      <c r="MV2" s="53"/>
      <c r="MW2" s="53"/>
      <c r="MX2" s="53"/>
      <c r="MY2" s="53"/>
      <c r="MZ2" s="53"/>
      <c r="NA2" s="53"/>
      <c r="NB2" s="53"/>
      <c r="NC2" s="53"/>
      <c r="NE2" s="50"/>
      <c r="NF2" s="51"/>
      <c r="NG2" s="250" t="s">
        <v>77</v>
      </c>
      <c r="NH2" s="250"/>
      <c r="NI2" s="250"/>
      <c r="NJ2" s="250"/>
      <c r="NK2" s="250"/>
      <c r="NL2" s="250"/>
      <c r="NM2" s="250"/>
      <c r="NN2" s="250"/>
      <c r="NO2" s="250"/>
      <c r="NP2" s="250"/>
      <c r="NQ2" s="250"/>
      <c r="NR2" s="250"/>
      <c r="NS2" s="250"/>
      <c r="NT2" s="250"/>
      <c r="NU2" s="251"/>
      <c r="NV2" s="53"/>
      <c r="NW2" s="53"/>
      <c r="NX2" s="53"/>
      <c r="NY2" s="53"/>
      <c r="NZ2" s="53"/>
      <c r="OA2" s="53"/>
      <c r="OB2" s="53"/>
      <c r="OC2" s="53"/>
      <c r="OE2" s="50"/>
      <c r="OF2" s="51"/>
      <c r="OG2" s="250" t="s">
        <v>78</v>
      </c>
      <c r="OH2" s="250"/>
      <c r="OI2" s="250"/>
      <c r="OJ2" s="250"/>
      <c r="OK2" s="250"/>
      <c r="OL2" s="250"/>
      <c r="OM2" s="250"/>
      <c r="ON2" s="250"/>
      <c r="OO2" s="250"/>
      <c r="OP2" s="250"/>
      <c r="OQ2" s="250"/>
      <c r="OR2" s="250"/>
      <c r="OS2" s="250"/>
      <c r="OT2" s="250"/>
      <c r="OU2" s="251"/>
      <c r="OV2" s="53"/>
      <c r="OW2" s="53"/>
      <c r="OX2" s="53"/>
    </row>
    <row r="3" spans="2:419" x14ac:dyDescent="0.3">
      <c r="B3" s="160"/>
      <c r="C3" s="161" t="s">
        <v>79</v>
      </c>
      <c r="D3" s="161" t="s">
        <v>80</v>
      </c>
      <c r="E3" s="162" t="s">
        <v>83</v>
      </c>
      <c r="F3" s="162" t="s">
        <v>32</v>
      </c>
      <c r="G3" s="162" t="s">
        <v>33</v>
      </c>
      <c r="H3" s="162" t="s">
        <v>34</v>
      </c>
      <c r="I3" s="162" t="s">
        <v>35</v>
      </c>
      <c r="J3" s="162" t="s">
        <v>36</v>
      </c>
      <c r="K3" s="162" t="s">
        <v>37</v>
      </c>
      <c r="L3" s="162" t="s">
        <v>38</v>
      </c>
      <c r="M3" s="162" t="s">
        <v>39</v>
      </c>
      <c r="N3" s="162" t="s">
        <v>40</v>
      </c>
      <c r="O3" s="162" t="s">
        <v>113</v>
      </c>
      <c r="P3" s="162" t="s">
        <v>42</v>
      </c>
      <c r="Q3" s="162" t="s">
        <v>43</v>
      </c>
      <c r="R3" s="162" t="s">
        <v>44</v>
      </c>
      <c r="S3" s="162" t="s">
        <v>45</v>
      </c>
      <c r="T3" s="162" t="s">
        <v>46</v>
      </c>
      <c r="U3" s="162" t="s">
        <v>165</v>
      </c>
      <c r="V3" s="162" t="s">
        <v>166</v>
      </c>
      <c r="W3" s="163" t="s">
        <v>167</v>
      </c>
      <c r="X3" s="54" t="s">
        <v>168</v>
      </c>
      <c r="Y3" s="54" t="s">
        <v>169</v>
      </c>
      <c r="Z3" s="54" t="s">
        <v>170</v>
      </c>
      <c r="AA3" s="54" t="s">
        <v>171</v>
      </c>
      <c r="AB3" s="54" t="s">
        <v>172</v>
      </c>
      <c r="AE3" s="52"/>
      <c r="AF3" s="53"/>
      <c r="AG3" s="54" t="s">
        <v>32</v>
      </c>
      <c r="AH3" s="54" t="s">
        <v>33</v>
      </c>
      <c r="AI3" s="54" t="s">
        <v>34</v>
      </c>
      <c r="AJ3" s="54" t="s">
        <v>35</v>
      </c>
      <c r="AK3" s="54" t="s">
        <v>36</v>
      </c>
      <c r="AL3" s="54" t="s">
        <v>37</v>
      </c>
      <c r="AM3" s="54" t="s">
        <v>38</v>
      </c>
      <c r="AN3" s="54" t="s">
        <v>39</v>
      </c>
      <c r="AO3" s="54" t="s">
        <v>40</v>
      </c>
      <c r="AP3" s="54" t="s">
        <v>41</v>
      </c>
      <c r="AQ3" s="54" t="s">
        <v>42</v>
      </c>
      <c r="AR3" s="54" t="s">
        <v>43</v>
      </c>
      <c r="AS3" s="54" t="s">
        <v>44</v>
      </c>
      <c r="AT3" s="54" t="s">
        <v>45</v>
      </c>
      <c r="AU3" s="54" t="s">
        <v>46</v>
      </c>
      <c r="AV3" s="54" t="s">
        <v>165</v>
      </c>
      <c r="AW3" s="54" t="s">
        <v>166</v>
      </c>
      <c r="AX3" s="55" t="s">
        <v>167</v>
      </c>
      <c r="AY3" s="54" t="s">
        <v>168</v>
      </c>
      <c r="AZ3" s="54" t="s">
        <v>169</v>
      </c>
      <c r="BA3" s="54" t="s">
        <v>170</v>
      </c>
      <c r="BB3" s="54" t="s">
        <v>171</v>
      </c>
      <c r="BC3" s="54" t="s">
        <v>172</v>
      </c>
      <c r="BE3" s="52"/>
      <c r="BF3" s="53"/>
      <c r="BG3" s="54" t="s">
        <v>32</v>
      </c>
      <c r="BH3" s="54" t="s">
        <v>33</v>
      </c>
      <c r="BI3" s="54" t="s">
        <v>34</v>
      </c>
      <c r="BJ3" s="54" t="s">
        <v>35</v>
      </c>
      <c r="BK3" s="54" t="s">
        <v>36</v>
      </c>
      <c r="BL3" s="54" t="s">
        <v>37</v>
      </c>
      <c r="BM3" s="54" t="s">
        <v>38</v>
      </c>
      <c r="BN3" s="54" t="s">
        <v>39</v>
      </c>
      <c r="BO3" s="54" t="s">
        <v>40</v>
      </c>
      <c r="BP3" s="54" t="s">
        <v>41</v>
      </c>
      <c r="BQ3" s="54" t="s">
        <v>42</v>
      </c>
      <c r="BR3" s="54" t="s">
        <v>43</v>
      </c>
      <c r="BS3" s="54" t="s">
        <v>44</v>
      </c>
      <c r="BT3" s="54" t="s">
        <v>45</v>
      </c>
      <c r="BU3" s="55" t="s">
        <v>46</v>
      </c>
      <c r="BV3" s="54" t="s">
        <v>165</v>
      </c>
      <c r="BW3" s="54" t="s">
        <v>166</v>
      </c>
      <c r="BX3" s="55" t="s">
        <v>167</v>
      </c>
      <c r="BY3" s="54" t="s">
        <v>168</v>
      </c>
      <c r="BZ3" s="54" t="s">
        <v>169</v>
      </c>
      <c r="CA3" s="54" t="s">
        <v>170</v>
      </c>
      <c r="CB3" s="54" t="s">
        <v>171</v>
      </c>
      <c r="CC3" s="54" t="s">
        <v>172</v>
      </c>
      <c r="CE3" s="52"/>
      <c r="CF3" s="53"/>
      <c r="CG3" s="54" t="s">
        <v>32</v>
      </c>
      <c r="CH3" s="54" t="s">
        <v>33</v>
      </c>
      <c r="CI3" s="54" t="s">
        <v>34</v>
      </c>
      <c r="CJ3" s="54" t="s">
        <v>35</v>
      </c>
      <c r="CK3" s="54" t="s">
        <v>36</v>
      </c>
      <c r="CL3" s="54" t="s">
        <v>37</v>
      </c>
      <c r="CM3" s="54" t="s">
        <v>38</v>
      </c>
      <c r="CN3" s="54" t="s">
        <v>39</v>
      </c>
      <c r="CO3" s="54" t="s">
        <v>40</v>
      </c>
      <c r="CP3" s="54" t="s">
        <v>41</v>
      </c>
      <c r="CQ3" s="54" t="s">
        <v>42</v>
      </c>
      <c r="CR3" s="54" t="s">
        <v>43</v>
      </c>
      <c r="CS3" s="54" t="s">
        <v>44</v>
      </c>
      <c r="CT3" s="54" t="s">
        <v>45</v>
      </c>
      <c r="CU3" s="55" t="s">
        <v>46</v>
      </c>
      <c r="CV3" s="54" t="s">
        <v>165</v>
      </c>
      <c r="CW3" s="54" t="s">
        <v>166</v>
      </c>
      <c r="CX3" s="55" t="s">
        <v>167</v>
      </c>
      <c r="CY3" s="54" t="s">
        <v>168</v>
      </c>
      <c r="CZ3" s="54" t="s">
        <v>169</v>
      </c>
      <c r="DA3" s="54" t="s">
        <v>170</v>
      </c>
      <c r="DB3" s="54" t="s">
        <v>171</v>
      </c>
      <c r="DC3" s="54" t="s">
        <v>172</v>
      </c>
      <c r="DE3" s="52"/>
      <c r="DF3" s="53"/>
      <c r="DG3" s="54" t="s">
        <v>32</v>
      </c>
      <c r="DH3" s="54" t="s">
        <v>33</v>
      </c>
      <c r="DI3" s="54" t="s">
        <v>34</v>
      </c>
      <c r="DJ3" s="54" t="s">
        <v>35</v>
      </c>
      <c r="DK3" s="54" t="s">
        <v>36</v>
      </c>
      <c r="DL3" s="54" t="s">
        <v>37</v>
      </c>
      <c r="DM3" s="54" t="s">
        <v>38</v>
      </c>
      <c r="DN3" s="54" t="s">
        <v>39</v>
      </c>
      <c r="DO3" s="54" t="s">
        <v>40</v>
      </c>
      <c r="DP3" s="54" t="s">
        <v>41</v>
      </c>
      <c r="DQ3" s="54" t="s">
        <v>42</v>
      </c>
      <c r="DR3" s="54" t="s">
        <v>43</v>
      </c>
      <c r="DS3" s="54" t="s">
        <v>44</v>
      </c>
      <c r="DT3" s="54" t="s">
        <v>45</v>
      </c>
      <c r="DU3" s="55" t="s">
        <v>46</v>
      </c>
      <c r="DV3" s="54" t="s">
        <v>165</v>
      </c>
      <c r="DW3" s="54" t="s">
        <v>166</v>
      </c>
      <c r="DX3" s="55" t="s">
        <v>167</v>
      </c>
      <c r="DY3" s="54" t="s">
        <v>168</v>
      </c>
      <c r="DZ3" s="54" t="s">
        <v>169</v>
      </c>
      <c r="EA3" s="54" t="s">
        <v>170</v>
      </c>
      <c r="EB3" s="54" t="s">
        <v>171</v>
      </c>
      <c r="EC3" s="54" t="s">
        <v>172</v>
      </c>
      <c r="EE3" s="52"/>
      <c r="EF3" s="53"/>
      <c r="EG3" s="54" t="s">
        <v>32</v>
      </c>
      <c r="EH3" s="54" t="s">
        <v>33</v>
      </c>
      <c r="EI3" s="54" t="s">
        <v>34</v>
      </c>
      <c r="EJ3" s="54" t="s">
        <v>35</v>
      </c>
      <c r="EK3" s="54" t="s">
        <v>36</v>
      </c>
      <c r="EL3" s="54" t="s">
        <v>37</v>
      </c>
      <c r="EM3" s="54" t="s">
        <v>38</v>
      </c>
      <c r="EN3" s="54" t="s">
        <v>39</v>
      </c>
      <c r="EO3" s="54" t="s">
        <v>40</v>
      </c>
      <c r="EP3" s="54" t="s">
        <v>41</v>
      </c>
      <c r="EQ3" s="54" t="s">
        <v>42</v>
      </c>
      <c r="ER3" s="54" t="s">
        <v>43</v>
      </c>
      <c r="ES3" s="54" t="s">
        <v>44</v>
      </c>
      <c r="ET3" s="54" t="s">
        <v>45</v>
      </c>
      <c r="EU3" s="55" t="s">
        <v>46</v>
      </c>
      <c r="EV3" s="54" t="s">
        <v>165</v>
      </c>
      <c r="EW3" s="54" t="s">
        <v>166</v>
      </c>
      <c r="EX3" s="55" t="s">
        <v>167</v>
      </c>
      <c r="EY3" s="54" t="s">
        <v>168</v>
      </c>
      <c r="EZ3" s="54" t="s">
        <v>169</v>
      </c>
      <c r="FA3" s="54" t="s">
        <v>170</v>
      </c>
      <c r="FB3" s="54" t="s">
        <v>171</v>
      </c>
      <c r="FC3" s="54" t="s">
        <v>172</v>
      </c>
      <c r="FE3" s="52"/>
      <c r="FF3" s="53"/>
      <c r="FG3" s="54" t="s">
        <v>32</v>
      </c>
      <c r="FH3" s="54" t="s">
        <v>33</v>
      </c>
      <c r="FI3" s="54" t="s">
        <v>34</v>
      </c>
      <c r="FJ3" s="54" t="s">
        <v>35</v>
      </c>
      <c r="FK3" s="54" t="s">
        <v>36</v>
      </c>
      <c r="FL3" s="54" t="s">
        <v>37</v>
      </c>
      <c r="FM3" s="54" t="s">
        <v>38</v>
      </c>
      <c r="FN3" s="54" t="s">
        <v>39</v>
      </c>
      <c r="FO3" s="54" t="s">
        <v>40</v>
      </c>
      <c r="FP3" s="54" t="s">
        <v>41</v>
      </c>
      <c r="FQ3" s="54" t="s">
        <v>42</v>
      </c>
      <c r="FR3" s="54" t="s">
        <v>43</v>
      </c>
      <c r="FS3" s="54" t="s">
        <v>44</v>
      </c>
      <c r="FT3" s="54" t="s">
        <v>45</v>
      </c>
      <c r="FU3" s="55" t="s">
        <v>46</v>
      </c>
      <c r="FV3" s="54" t="s">
        <v>165</v>
      </c>
      <c r="FW3" s="54" t="s">
        <v>166</v>
      </c>
      <c r="FX3" s="55" t="s">
        <v>167</v>
      </c>
      <c r="FY3" s="54" t="s">
        <v>168</v>
      </c>
      <c r="FZ3" s="54" t="s">
        <v>169</v>
      </c>
      <c r="GA3" s="54" t="s">
        <v>170</v>
      </c>
      <c r="GB3" s="54" t="s">
        <v>171</v>
      </c>
      <c r="GC3" s="54" t="s">
        <v>172</v>
      </c>
      <c r="GE3" s="52"/>
      <c r="GF3" s="53"/>
      <c r="GG3" s="54" t="s">
        <v>32</v>
      </c>
      <c r="GH3" s="54" t="s">
        <v>33</v>
      </c>
      <c r="GI3" s="54" t="s">
        <v>34</v>
      </c>
      <c r="GJ3" s="54" t="s">
        <v>35</v>
      </c>
      <c r="GK3" s="54" t="s">
        <v>36</v>
      </c>
      <c r="GL3" s="54" t="s">
        <v>37</v>
      </c>
      <c r="GM3" s="54" t="s">
        <v>38</v>
      </c>
      <c r="GN3" s="54" t="s">
        <v>39</v>
      </c>
      <c r="GO3" s="54" t="s">
        <v>40</v>
      </c>
      <c r="GP3" s="54" t="s">
        <v>41</v>
      </c>
      <c r="GQ3" s="54" t="s">
        <v>42</v>
      </c>
      <c r="GR3" s="54" t="s">
        <v>43</v>
      </c>
      <c r="GS3" s="54" t="s">
        <v>44</v>
      </c>
      <c r="GT3" s="54" t="s">
        <v>45</v>
      </c>
      <c r="GU3" s="55" t="s">
        <v>46</v>
      </c>
      <c r="GV3" s="54" t="s">
        <v>165</v>
      </c>
      <c r="GW3" s="54" t="s">
        <v>166</v>
      </c>
      <c r="GX3" s="54" t="s">
        <v>167</v>
      </c>
      <c r="GY3" s="54" t="s">
        <v>168</v>
      </c>
      <c r="GZ3" s="54" t="s">
        <v>169</v>
      </c>
      <c r="HA3" s="54" t="s">
        <v>170</v>
      </c>
      <c r="HB3" s="54" t="s">
        <v>171</v>
      </c>
      <c r="HC3" s="54" t="s">
        <v>172</v>
      </c>
      <c r="HE3" s="52"/>
      <c r="HF3" s="53"/>
      <c r="HG3" s="54" t="s">
        <v>32</v>
      </c>
      <c r="HH3" s="54" t="s">
        <v>33</v>
      </c>
      <c r="HI3" s="54" t="s">
        <v>34</v>
      </c>
      <c r="HJ3" s="54" t="s">
        <v>35</v>
      </c>
      <c r="HK3" s="54" t="s">
        <v>36</v>
      </c>
      <c r="HL3" s="54" t="s">
        <v>37</v>
      </c>
      <c r="HM3" s="54" t="s">
        <v>38</v>
      </c>
      <c r="HN3" s="54" t="s">
        <v>39</v>
      </c>
      <c r="HO3" s="54" t="s">
        <v>40</v>
      </c>
      <c r="HP3" s="54" t="s">
        <v>41</v>
      </c>
      <c r="HQ3" s="54" t="s">
        <v>42</v>
      </c>
      <c r="HR3" s="54" t="s">
        <v>43</v>
      </c>
      <c r="HS3" s="54" t="s">
        <v>44</v>
      </c>
      <c r="HT3" s="54" t="s">
        <v>45</v>
      </c>
      <c r="HU3" s="55" t="s">
        <v>46</v>
      </c>
      <c r="HV3" s="54" t="s">
        <v>165</v>
      </c>
      <c r="HW3" s="54" t="s">
        <v>166</v>
      </c>
      <c r="HX3" s="54" t="s">
        <v>167</v>
      </c>
      <c r="HY3" s="54" t="s">
        <v>168</v>
      </c>
      <c r="HZ3" s="54" t="s">
        <v>169</v>
      </c>
      <c r="IA3" s="54" t="s">
        <v>170</v>
      </c>
      <c r="IB3" s="54" t="s">
        <v>171</v>
      </c>
      <c r="IC3" s="54" t="s">
        <v>172</v>
      </c>
      <c r="IE3" s="52"/>
      <c r="IF3" s="53"/>
      <c r="IG3" s="54" t="s">
        <v>32</v>
      </c>
      <c r="IH3" s="54" t="s">
        <v>33</v>
      </c>
      <c r="II3" s="54" t="s">
        <v>34</v>
      </c>
      <c r="IJ3" s="54" t="s">
        <v>35</v>
      </c>
      <c r="IK3" s="54" t="s">
        <v>36</v>
      </c>
      <c r="IL3" s="54" t="s">
        <v>37</v>
      </c>
      <c r="IM3" s="54" t="s">
        <v>38</v>
      </c>
      <c r="IN3" s="54" t="s">
        <v>39</v>
      </c>
      <c r="IO3" s="54" t="s">
        <v>40</v>
      </c>
      <c r="IP3" s="54" t="s">
        <v>41</v>
      </c>
      <c r="IQ3" s="54" t="s">
        <v>42</v>
      </c>
      <c r="IR3" s="54" t="s">
        <v>43</v>
      </c>
      <c r="IS3" s="54" t="s">
        <v>44</v>
      </c>
      <c r="IT3" s="54" t="s">
        <v>45</v>
      </c>
      <c r="IU3" s="55" t="s">
        <v>46</v>
      </c>
      <c r="IV3" s="54" t="s">
        <v>165</v>
      </c>
      <c r="IW3" s="54" t="s">
        <v>166</v>
      </c>
      <c r="IX3" s="54" t="s">
        <v>167</v>
      </c>
      <c r="IY3" s="54" t="s">
        <v>168</v>
      </c>
      <c r="IZ3" s="54" t="s">
        <v>169</v>
      </c>
      <c r="JA3" s="54" t="s">
        <v>170</v>
      </c>
      <c r="JB3" s="54" t="s">
        <v>171</v>
      </c>
      <c r="JC3" s="54" t="s">
        <v>172</v>
      </c>
      <c r="JE3" s="52"/>
      <c r="JF3" s="53"/>
      <c r="JG3" s="54" t="s">
        <v>32</v>
      </c>
      <c r="JH3" s="54" t="s">
        <v>33</v>
      </c>
      <c r="JI3" s="54" t="s">
        <v>34</v>
      </c>
      <c r="JJ3" s="54" t="s">
        <v>35</v>
      </c>
      <c r="JK3" s="54" t="s">
        <v>36</v>
      </c>
      <c r="JL3" s="54" t="s">
        <v>37</v>
      </c>
      <c r="JM3" s="54" t="s">
        <v>38</v>
      </c>
      <c r="JN3" s="54" t="s">
        <v>39</v>
      </c>
      <c r="JO3" s="54" t="s">
        <v>40</v>
      </c>
      <c r="JP3" s="54" t="s">
        <v>41</v>
      </c>
      <c r="JQ3" s="54" t="s">
        <v>42</v>
      </c>
      <c r="JR3" s="54" t="s">
        <v>43</v>
      </c>
      <c r="JS3" s="54" t="s">
        <v>44</v>
      </c>
      <c r="JT3" s="54" t="s">
        <v>45</v>
      </c>
      <c r="JU3" s="55" t="s">
        <v>46</v>
      </c>
      <c r="JV3" s="54" t="s">
        <v>165</v>
      </c>
      <c r="JW3" s="54" t="s">
        <v>166</v>
      </c>
      <c r="JX3" s="54" t="s">
        <v>167</v>
      </c>
      <c r="JY3" s="54" t="s">
        <v>168</v>
      </c>
      <c r="JZ3" s="54" t="s">
        <v>169</v>
      </c>
      <c r="KA3" s="54" t="s">
        <v>170</v>
      </c>
      <c r="KB3" s="54" t="s">
        <v>171</v>
      </c>
      <c r="KC3" s="54" t="s">
        <v>172</v>
      </c>
      <c r="KE3" s="52"/>
      <c r="KF3" s="53"/>
      <c r="KG3" s="54" t="s">
        <v>32</v>
      </c>
      <c r="KH3" s="54" t="s">
        <v>33</v>
      </c>
      <c r="KI3" s="54" t="s">
        <v>34</v>
      </c>
      <c r="KJ3" s="54" t="s">
        <v>35</v>
      </c>
      <c r="KK3" s="54" t="s">
        <v>36</v>
      </c>
      <c r="KL3" s="54" t="s">
        <v>37</v>
      </c>
      <c r="KM3" s="54" t="s">
        <v>38</v>
      </c>
      <c r="KN3" s="54" t="s">
        <v>39</v>
      </c>
      <c r="KO3" s="54" t="s">
        <v>40</v>
      </c>
      <c r="KP3" s="54" t="s">
        <v>41</v>
      </c>
      <c r="KQ3" s="54" t="s">
        <v>42</v>
      </c>
      <c r="KR3" s="54" t="s">
        <v>43</v>
      </c>
      <c r="KS3" s="54" t="s">
        <v>44</v>
      </c>
      <c r="KT3" s="54" t="s">
        <v>45</v>
      </c>
      <c r="KU3" s="55" t="s">
        <v>46</v>
      </c>
      <c r="KV3" s="54" t="s">
        <v>165</v>
      </c>
      <c r="KW3" s="54" t="s">
        <v>166</v>
      </c>
      <c r="KX3" s="54" t="s">
        <v>167</v>
      </c>
      <c r="KY3" s="54" t="s">
        <v>168</v>
      </c>
      <c r="KZ3" s="54" t="s">
        <v>169</v>
      </c>
      <c r="LA3" s="54" t="s">
        <v>170</v>
      </c>
      <c r="LB3" s="54" t="s">
        <v>171</v>
      </c>
      <c r="LC3" s="54" t="s">
        <v>172</v>
      </c>
      <c r="LE3" s="52"/>
      <c r="LF3" s="53"/>
      <c r="LG3" s="54" t="s">
        <v>32</v>
      </c>
      <c r="LH3" s="54" t="s">
        <v>33</v>
      </c>
      <c r="LI3" s="54" t="s">
        <v>34</v>
      </c>
      <c r="LJ3" s="54" t="s">
        <v>35</v>
      </c>
      <c r="LK3" s="54" t="s">
        <v>36</v>
      </c>
      <c r="LL3" s="54" t="s">
        <v>37</v>
      </c>
      <c r="LM3" s="54" t="s">
        <v>38</v>
      </c>
      <c r="LN3" s="54" t="s">
        <v>39</v>
      </c>
      <c r="LO3" s="54" t="s">
        <v>40</v>
      </c>
      <c r="LP3" s="54" t="s">
        <v>41</v>
      </c>
      <c r="LQ3" s="54" t="s">
        <v>42</v>
      </c>
      <c r="LR3" s="54" t="s">
        <v>43</v>
      </c>
      <c r="LS3" s="54" t="s">
        <v>44</v>
      </c>
      <c r="LT3" s="54" t="s">
        <v>45</v>
      </c>
      <c r="LU3" s="55" t="s">
        <v>46</v>
      </c>
      <c r="LV3" s="54" t="s">
        <v>165</v>
      </c>
      <c r="LW3" s="54" t="s">
        <v>166</v>
      </c>
      <c r="LX3" s="54" t="s">
        <v>167</v>
      </c>
      <c r="LY3" s="54" t="s">
        <v>168</v>
      </c>
      <c r="LZ3" s="54" t="s">
        <v>169</v>
      </c>
      <c r="MA3" s="54" t="s">
        <v>170</v>
      </c>
      <c r="MB3" s="54" t="s">
        <v>171</v>
      </c>
      <c r="MC3" s="54" t="s">
        <v>172</v>
      </c>
      <c r="ME3" s="52"/>
      <c r="MF3" s="53"/>
      <c r="MG3" s="54" t="s">
        <v>32</v>
      </c>
      <c r="MH3" s="54" t="s">
        <v>33</v>
      </c>
      <c r="MI3" s="54" t="s">
        <v>34</v>
      </c>
      <c r="MJ3" s="54" t="s">
        <v>35</v>
      </c>
      <c r="MK3" s="54" t="s">
        <v>36</v>
      </c>
      <c r="ML3" s="54" t="s">
        <v>37</v>
      </c>
      <c r="MM3" s="54" t="s">
        <v>38</v>
      </c>
      <c r="MN3" s="54" t="s">
        <v>39</v>
      </c>
      <c r="MO3" s="54" t="s">
        <v>40</v>
      </c>
      <c r="MP3" s="54" t="s">
        <v>41</v>
      </c>
      <c r="MQ3" s="54" t="s">
        <v>42</v>
      </c>
      <c r="MR3" s="54" t="s">
        <v>43</v>
      </c>
      <c r="MS3" s="54" t="s">
        <v>44</v>
      </c>
      <c r="MT3" s="54" t="s">
        <v>45</v>
      </c>
      <c r="MU3" s="55" t="s">
        <v>46</v>
      </c>
      <c r="MV3" s="54" t="s">
        <v>165</v>
      </c>
      <c r="MW3" s="54" t="s">
        <v>166</v>
      </c>
      <c r="MX3" s="54" t="s">
        <v>167</v>
      </c>
      <c r="MY3" s="54" t="s">
        <v>168</v>
      </c>
      <c r="MZ3" s="54" t="s">
        <v>169</v>
      </c>
      <c r="NA3" s="54" t="s">
        <v>170</v>
      </c>
      <c r="NB3" s="54" t="s">
        <v>171</v>
      </c>
      <c r="NC3" s="54" t="s">
        <v>172</v>
      </c>
      <c r="NE3" s="52"/>
      <c r="NF3" s="53"/>
      <c r="NG3" s="54" t="s">
        <v>32</v>
      </c>
      <c r="NH3" s="54" t="s">
        <v>33</v>
      </c>
      <c r="NI3" s="54" t="s">
        <v>34</v>
      </c>
      <c r="NJ3" s="54" t="s">
        <v>35</v>
      </c>
      <c r="NK3" s="54" t="s">
        <v>36</v>
      </c>
      <c r="NL3" s="54" t="s">
        <v>37</v>
      </c>
      <c r="NM3" s="54" t="s">
        <v>38</v>
      </c>
      <c r="NN3" s="54" t="s">
        <v>39</v>
      </c>
      <c r="NO3" s="54" t="s">
        <v>40</v>
      </c>
      <c r="NP3" s="54" t="s">
        <v>41</v>
      </c>
      <c r="NQ3" s="54" t="s">
        <v>42</v>
      </c>
      <c r="NR3" s="54" t="s">
        <v>43</v>
      </c>
      <c r="NS3" s="54" t="s">
        <v>44</v>
      </c>
      <c r="NT3" s="54" t="s">
        <v>45</v>
      </c>
      <c r="NU3" s="55" t="s">
        <v>46</v>
      </c>
      <c r="NV3" s="54" t="s">
        <v>165</v>
      </c>
      <c r="NW3" s="54" t="s">
        <v>166</v>
      </c>
      <c r="NX3" s="54" t="s">
        <v>167</v>
      </c>
      <c r="NY3" s="54" t="s">
        <v>168</v>
      </c>
      <c r="NZ3" s="54" t="s">
        <v>169</v>
      </c>
      <c r="OA3" s="54" t="s">
        <v>170</v>
      </c>
      <c r="OB3" s="54" t="s">
        <v>171</v>
      </c>
      <c r="OC3" s="54" t="s">
        <v>172</v>
      </c>
      <c r="OE3" s="52"/>
      <c r="OF3" s="53"/>
      <c r="OG3" s="54" t="s">
        <v>32</v>
      </c>
      <c r="OH3" s="54" t="s">
        <v>33</v>
      </c>
      <c r="OI3" s="54" t="s">
        <v>34</v>
      </c>
      <c r="OJ3" s="54" t="s">
        <v>35</v>
      </c>
      <c r="OK3" s="54" t="s">
        <v>36</v>
      </c>
      <c r="OL3" s="54" t="s">
        <v>37</v>
      </c>
      <c r="OM3" s="54" t="s">
        <v>38</v>
      </c>
      <c r="ON3" s="54" t="s">
        <v>39</v>
      </c>
      <c r="OO3" s="54" t="s">
        <v>40</v>
      </c>
      <c r="OP3" s="54" t="s">
        <v>41</v>
      </c>
      <c r="OQ3" s="54" t="s">
        <v>42</v>
      </c>
      <c r="OR3" s="54" t="s">
        <v>43</v>
      </c>
      <c r="OS3" s="54" t="s">
        <v>44</v>
      </c>
      <c r="OT3" s="54" t="s">
        <v>45</v>
      </c>
      <c r="OU3" s="55" t="s">
        <v>46</v>
      </c>
      <c r="OV3" s="54" t="s">
        <v>165</v>
      </c>
      <c r="OW3" s="54" t="s">
        <v>166</v>
      </c>
      <c r="OX3" s="54" t="s">
        <v>167</v>
      </c>
      <c r="OY3" s="28" t="s">
        <v>168</v>
      </c>
      <c r="OZ3" s="28" t="s">
        <v>169</v>
      </c>
      <c r="PA3" s="28" t="s">
        <v>170</v>
      </c>
      <c r="PB3" s="28" t="s">
        <v>171</v>
      </c>
      <c r="PC3" s="28" t="s">
        <v>172</v>
      </c>
    </row>
    <row r="4" spans="2:419" x14ac:dyDescent="0.3">
      <c r="B4" s="196"/>
      <c r="C4" s="197"/>
      <c r="D4" s="197"/>
      <c r="E4" s="198"/>
      <c r="F4" s="202">
        <f>AVERAGE(F5:F7)</f>
        <v>26.838273344202197</v>
      </c>
      <c r="G4" s="202">
        <f t="shared" ref="G4:AB4" si="0">AVERAGE(G5:G7)</f>
        <v>5.3774295535796632</v>
      </c>
      <c r="H4" s="202">
        <f t="shared" si="0"/>
        <v>3.1553000718288349</v>
      </c>
      <c r="I4" s="202">
        <f t="shared" si="0"/>
        <v>8.947490483280971</v>
      </c>
      <c r="J4" s="202">
        <f t="shared" si="0"/>
        <v>15.537549101078019</v>
      </c>
      <c r="K4" s="202">
        <f t="shared" si="0"/>
        <v>20.638495402385292</v>
      </c>
      <c r="L4" s="202">
        <f t="shared" si="0"/>
        <v>15.075546421166976</v>
      </c>
      <c r="M4" s="202">
        <f t="shared" si="0"/>
        <v>25.363209785197935</v>
      </c>
      <c r="N4" s="202">
        <f t="shared" si="0"/>
        <v>26.473729248932045</v>
      </c>
      <c r="O4" s="202">
        <f t="shared" si="0"/>
        <v>28.379637898693801</v>
      </c>
      <c r="P4" s="202">
        <f t="shared" si="0"/>
        <v>43.843293249020462</v>
      </c>
      <c r="Q4" s="202">
        <f t="shared" si="0"/>
        <v>27.193206982415926</v>
      </c>
      <c r="R4" s="202">
        <f t="shared" si="0"/>
        <v>21.076606666129635</v>
      </c>
      <c r="S4" s="202">
        <f t="shared" si="0"/>
        <v>31.81330944859932</v>
      </c>
      <c r="T4" s="202">
        <f t="shared" si="0"/>
        <v>125.45032136765339</v>
      </c>
      <c r="U4" s="202">
        <f t="shared" si="0"/>
        <v>12.055155573276144</v>
      </c>
      <c r="V4" s="202">
        <f t="shared" si="0"/>
        <v>44.275250610030376</v>
      </c>
      <c r="W4" s="202">
        <f t="shared" si="0"/>
        <v>27.174364417303082</v>
      </c>
      <c r="X4" s="202">
        <f t="shared" si="0"/>
        <v>0.12478047993707758</v>
      </c>
      <c r="Y4" s="202">
        <f t="shared" si="0"/>
        <v>6.5653320959952906</v>
      </c>
      <c r="Z4" s="202">
        <f t="shared" si="0"/>
        <v>0.38289896617772917</v>
      </c>
      <c r="AA4" s="202">
        <f t="shared" si="0"/>
        <v>5.0441485768775065</v>
      </c>
      <c r="AB4" s="202">
        <f t="shared" si="0"/>
        <v>114.48424217753137</v>
      </c>
      <c r="AE4" s="52"/>
      <c r="AF4" s="53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5"/>
      <c r="AY4" s="54"/>
      <c r="AZ4" s="54"/>
      <c r="BA4" s="54"/>
      <c r="BB4" s="54"/>
      <c r="BC4" s="54"/>
      <c r="BE4" s="52"/>
      <c r="BF4" s="53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5"/>
      <c r="BV4" s="54"/>
      <c r="BW4" s="54"/>
      <c r="BX4" s="55"/>
      <c r="BY4" s="54"/>
      <c r="BZ4" s="54"/>
      <c r="CA4" s="54"/>
      <c r="CB4" s="54"/>
      <c r="CC4" s="54"/>
      <c r="CE4" s="52"/>
      <c r="CF4" s="53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5"/>
      <c r="CV4" s="54"/>
      <c r="CW4" s="54"/>
      <c r="CX4" s="55"/>
      <c r="CY4" s="54"/>
      <c r="CZ4" s="54"/>
      <c r="DA4" s="54"/>
      <c r="DB4" s="54"/>
      <c r="DC4" s="54"/>
      <c r="DE4" s="52"/>
      <c r="DF4" s="53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5"/>
      <c r="DV4" s="54"/>
      <c r="DW4" s="54"/>
      <c r="DX4" s="55"/>
      <c r="DY4" s="54"/>
      <c r="DZ4" s="54"/>
      <c r="EA4" s="54"/>
      <c r="EB4" s="54"/>
      <c r="EC4" s="54"/>
      <c r="EE4" s="52"/>
      <c r="EF4" s="53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5"/>
      <c r="EV4" s="54"/>
      <c r="EW4" s="54"/>
      <c r="EX4" s="55"/>
      <c r="EY4" s="54"/>
      <c r="EZ4" s="54"/>
      <c r="FA4" s="54"/>
      <c r="FB4" s="54"/>
      <c r="FC4" s="54"/>
      <c r="FE4" s="52"/>
      <c r="FF4" s="53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5"/>
      <c r="FV4" s="54"/>
      <c r="FW4" s="54"/>
      <c r="FX4" s="55"/>
      <c r="FY4" s="54"/>
      <c r="FZ4" s="54"/>
      <c r="GA4" s="54"/>
      <c r="GB4" s="54"/>
      <c r="GC4" s="54"/>
      <c r="GE4" s="52"/>
      <c r="GF4" s="53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5"/>
      <c r="GV4" s="54"/>
      <c r="GW4" s="54"/>
      <c r="GX4" s="54"/>
      <c r="GY4" s="54"/>
      <c r="GZ4" s="54"/>
      <c r="HA4" s="54"/>
      <c r="HB4" s="54"/>
      <c r="HC4" s="54"/>
      <c r="HE4" s="52"/>
      <c r="HF4" s="53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E4" s="52"/>
      <c r="IF4" s="53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5"/>
      <c r="IV4" s="54"/>
      <c r="IW4" s="54"/>
      <c r="IX4" s="54"/>
      <c r="IY4" s="54"/>
      <c r="IZ4" s="54"/>
      <c r="JA4" s="54"/>
      <c r="JB4" s="54"/>
      <c r="JC4" s="54"/>
      <c r="JE4" s="52"/>
      <c r="JF4" s="53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5"/>
      <c r="JV4" s="54"/>
      <c r="JW4" s="54"/>
      <c r="JX4" s="54"/>
      <c r="JY4" s="54"/>
      <c r="JZ4" s="54"/>
      <c r="KA4" s="54"/>
      <c r="KB4" s="54"/>
      <c r="KC4" s="54"/>
      <c r="KE4" s="52"/>
      <c r="KF4" s="53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5"/>
      <c r="KV4" s="54"/>
      <c r="KW4" s="54"/>
      <c r="KX4" s="54"/>
      <c r="KY4" s="54"/>
      <c r="KZ4" s="54"/>
      <c r="LA4" s="54"/>
      <c r="LB4" s="54"/>
      <c r="LC4" s="54"/>
      <c r="LE4" s="52"/>
      <c r="LF4" s="53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5"/>
      <c r="LV4" s="54"/>
      <c r="LW4" s="54"/>
      <c r="LX4" s="54"/>
      <c r="LY4" s="54"/>
      <c r="LZ4" s="54"/>
      <c r="MA4" s="54"/>
      <c r="MB4" s="54"/>
      <c r="MC4" s="54"/>
      <c r="ME4" s="52"/>
      <c r="MF4" s="53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5"/>
      <c r="MV4" s="54"/>
      <c r="MW4" s="54"/>
      <c r="MX4" s="54"/>
      <c r="MY4" s="54"/>
      <c r="MZ4" s="54"/>
      <c r="NA4" s="54"/>
      <c r="NB4" s="54"/>
      <c r="NC4" s="54"/>
      <c r="NE4" s="52"/>
      <c r="NF4" s="53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5"/>
      <c r="NV4" s="54"/>
      <c r="NW4" s="54"/>
      <c r="NX4" s="54"/>
      <c r="NY4" s="54"/>
      <c r="NZ4" s="54"/>
      <c r="OA4" s="54"/>
      <c r="OB4" s="54"/>
      <c r="OC4" s="54"/>
      <c r="OE4" s="52"/>
      <c r="OF4" s="53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5"/>
      <c r="OV4" s="54"/>
      <c r="OW4" s="54"/>
      <c r="OX4" s="54"/>
      <c r="OY4" s="28"/>
      <c r="OZ4" s="28"/>
      <c r="PA4" s="28"/>
      <c r="PB4" s="28"/>
      <c r="PC4" s="28"/>
    </row>
    <row r="5" spans="2:419" x14ac:dyDescent="0.3">
      <c r="B5" s="246" t="s">
        <v>0</v>
      </c>
      <c r="C5" s="106">
        <v>334.6</v>
      </c>
      <c r="D5" s="106">
        <v>1.72</v>
      </c>
      <c r="E5" s="12" t="s">
        <v>1</v>
      </c>
      <c r="F5" s="13">
        <v>25.105138188594466</v>
      </c>
      <c r="G5" s="13">
        <v>4.8325417538956428</v>
      </c>
      <c r="H5" s="13">
        <v>2.943448371724636</v>
      </c>
      <c r="I5" s="13">
        <v>9.1037785691168391</v>
      </c>
      <c r="J5" s="13">
        <v>12.325066453577966</v>
      </c>
      <c r="K5" s="13">
        <v>20.911294624086022</v>
      </c>
      <c r="L5" s="13">
        <v>15.111789039373598</v>
      </c>
      <c r="M5" s="13">
        <v>24.716261110837479</v>
      </c>
      <c r="N5" s="13">
        <v>23.246283083536124</v>
      </c>
      <c r="O5" s="13">
        <v>33.046497814443363</v>
      </c>
      <c r="P5" s="13">
        <v>39.63306489820539</v>
      </c>
      <c r="Q5" s="13">
        <v>24.679784204712053</v>
      </c>
      <c r="R5" s="13">
        <v>25.642387121759295</v>
      </c>
      <c r="S5" s="13">
        <v>29.17001752532806</v>
      </c>
      <c r="T5" s="151">
        <v>37.944991007558222</v>
      </c>
      <c r="U5" s="154">
        <v>8.9884432302651494</v>
      </c>
      <c r="V5" s="154">
        <v>33.925221854961137</v>
      </c>
      <c r="W5" s="164">
        <v>34.541760108862036</v>
      </c>
      <c r="X5" s="154"/>
      <c r="Y5" s="154">
        <v>4.8276613074494401</v>
      </c>
      <c r="Z5" s="154">
        <v>0.3055619627576211</v>
      </c>
      <c r="AA5" s="154">
        <v>3.3388305472719635</v>
      </c>
      <c r="AB5" s="154">
        <v>109.19618208687761</v>
      </c>
      <c r="AE5" s="52"/>
      <c r="AF5" s="53"/>
      <c r="AG5" s="13">
        <f t="shared" ref="AG5:AG29" si="1">F5/$F5</f>
        <v>1</v>
      </c>
      <c r="AH5" s="13">
        <f t="shared" ref="AH5:AH29" si="2">G5/$F5</f>
        <v>0.19249213916261645</v>
      </c>
      <c r="AI5" s="13">
        <f t="shared" ref="AI5:AI29" si="3">H5/$F5</f>
        <v>0.11724485838766967</v>
      </c>
      <c r="AJ5" s="13">
        <f t="shared" ref="AJ5:AJ29" si="4">I5/$F5</f>
        <v>0.3626261086765411</v>
      </c>
      <c r="AK5" s="13">
        <f t="shared" ref="AK5:AK29" si="5">J5/$F5</f>
        <v>0.4909380048414701</v>
      </c>
      <c r="AL5" s="13">
        <f t="shared" ref="AL5:AL29" si="6">K5/$F5</f>
        <v>0.83294879585989479</v>
      </c>
      <c r="AM5" s="13">
        <f t="shared" ref="AM5:AM29" si="7">L5/$F5</f>
        <v>0.60194008596371895</v>
      </c>
      <c r="AN5" s="13">
        <f t="shared" ref="AN5:AN29" si="8">M5/$F5</f>
        <v>0.98451006025795718</v>
      </c>
      <c r="AO5" s="13">
        <f t="shared" ref="AO5:AO29" si="9">N5/$F5</f>
        <v>0.92595718489600509</v>
      </c>
      <c r="AP5" s="13">
        <f t="shared" ref="AP5:AP29" si="10">O5/$F5</f>
        <v>1.3163240754220082</v>
      </c>
      <c r="AQ5" s="13">
        <f t="shared" ref="AQ5:AQ29" si="11">P5/$F5</f>
        <v>1.5786833994090945</v>
      </c>
      <c r="AR5" s="13">
        <f t="shared" ref="AR5:AR29" si="12">Q5/$F5</f>
        <v>0.98305709450045342</v>
      </c>
      <c r="AS5" s="13">
        <f t="shared" ref="AS5:AS29" si="13">R5/$F5</f>
        <v>1.0213999592087053</v>
      </c>
      <c r="AT5" s="13">
        <f t="shared" ref="AT5:AT29" si="14">S5/$F5</f>
        <v>1.1619142386788499</v>
      </c>
      <c r="AU5" s="13">
        <f t="shared" ref="AU5:AU29" si="15">T5/$F5</f>
        <v>1.5114432241921312</v>
      </c>
      <c r="AV5" s="13">
        <f t="shared" ref="AV5:AV29" si="16">U5/$F5</f>
        <v>0.35803201570699561</v>
      </c>
      <c r="AW5" s="13">
        <f t="shared" ref="AW5:AW29" si="17">V5/$F5</f>
        <v>1.3513258361737968</v>
      </c>
      <c r="AX5" s="56">
        <f t="shared" ref="AX5:AX29" si="18">W5/$F5</f>
        <v>1.3758840859340391</v>
      </c>
      <c r="AY5" s="56">
        <f t="shared" ref="AY5:BC21" si="19">X5/$F5</f>
        <v>0</v>
      </c>
      <c r="AZ5" s="56">
        <f t="shared" si="19"/>
        <v>0.19229773886059304</v>
      </c>
      <c r="BA5" s="56">
        <f t="shared" si="19"/>
        <v>1.21712918073656E-2</v>
      </c>
      <c r="BB5" s="56">
        <f t="shared" si="19"/>
        <v>0.13299391232942226</v>
      </c>
      <c r="BC5" s="56">
        <f t="shared" si="19"/>
        <v>4.3495551096582536</v>
      </c>
      <c r="BE5" s="52"/>
      <c r="BF5" s="53"/>
      <c r="BG5" s="13">
        <f t="shared" ref="BG5:BG29" si="20">F5/$G5</f>
        <v>5.1950173360336791</v>
      </c>
      <c r="BH5" s="13">
        <f t="shared" ref="BH5:BH29" si="21">G5/$G5</f>
        <v>1</v>
      </c>
      <c r="BI5" s="13">
        <f t="shared" ref="BI5:BI29" si="22">H5/$G5</f>
        <v>0.60908907188475769</v>
      </c>
      <c r="BJ5" s="13">
        <f t="shared" ref="BJ5:BJ29" si="23">I5/$G5</f>
        <v>1.883848921073064</v>
      </c>
      <c r="BK5" s="13">
        <f t="shared" ref="BK5:BK29" si="24">J5/$G5</f>
        <v>2.5504314460692235</v>
      </c>
      <c r="BL5" s="13">
        <f t="shared" ref="BL5:BL29" si="25">K5/$G5</f>
        <v>4.3271834345205313</v>
      </c>
      <c r="BM5" s="13">
        <f t="shared" ref="BM5:BM29" si="26">L5/$G5</f>
        <v>3.1270891818351232</v>
      </c>
      <c r="BN5" s="13">
        <f t="shared" ref="BN5:BN29" si="27">M5/$G5</f>
        <v>5.1145468305396493</v>
      </c>
      <c r="BO5" s="13">
        <f t="shared" ref="BO5:BO29" si="28">N5/$G5</f>
        <v>4.8103636279596893</v>
      </c>
      <c r="BP5" s="13">
        <f t="shared" ref="BP5:BP29" si="29">O5/$G5</f>
        <v>6.8383263916558379</v>
      </c>
      <c r="BQ5" s="13">
        <f t="shared" ref="BQ5:BQ29" si="30">P5/$G5</f>
        <v>8.2012876280388269</v>
      </c>
      <c r="BR5" s="13">
        <f t="shared" ref="BR5:BR29" si="31">Q5/$G5</f>
        <v>5.1069986482407543</v>
      </c>
      <c r="BS5" s="13">
        <f t="shared" ref="BS5:BS29" si="32">R5/$G5</f>
        <v>5.3061904951133165</v>
      </c>
      <c r="BT5" s="13">
        <f t="shared" ref="BT5:BT29" si="33">S5/$G5</f>
        <v>6.0361646129209996</v>
      </c>
      <c r="BU5" s="56">
        <f t="shared" ref="BU5:BU29" si="34">T5/$G5</f>
        <v>7.8519737521087611</v>
      </c>
      <c r="BV5" s="56">
        <f t="shared" ref="BV5:BV29" si="35">U5/$G5</f>
        <v>1.8599825284529248</v>
      </c>
      <c r="BW5" s="56">
        <f t="shared" ref="BW5:BW29" si="36">V5/$G5</f>
        <v>7.0201611455530823</v>
      </c>
      <c r="BX5" s="56">
        <f t="shared" ref="BX5:BX29" si="37">W5/$G5</f>
        <v>7.1477416788001857</v>
      </c>
      <c r="BY5" s="56">
        <f t="shared" ref="BY5:CC21" si="38">X5/$G5</f>
        <v>0</v>
      </c>
      <c r="BZ5" s="56">
        <f t="shared" si="38"/>
        <v>0.99899008706085812</v>
      </c>
      <c r="CA5" s="56">
        <f t="shared" si="38"/>
        <v>6.3230071941188987E-2</v>
      </c>
      <c r="CB5" s="56">
        <f t="shared" si="38"/>
        <v>0.69090568013829201</v>
      </c>
      <c r="CC5" s="56">
        <f t="shared" si="38"/>
        <v>22.596014198708499</v>
      </c>
      <c r="CE5" s="52"/>
      <c r="CF5" s="53"/>
      <c r="CG5" s="13">
        <f t="shared" ref="CG5:CG29" si="39">F5/$H5</f>
        <v>8.5291586663314813</v>
      </c>
      <c r="CH5" s="13">
        <f t="shared" ref="CH5:CH29" si="40">G5/$H5</f>
        <v>1.6417959969395157</v>
      </c>
      <c r="CI5" s="13">
        <f t="shared" ref="CI5:CI29" si="41">H5/$H5</f>
        <v>1</v>
      </c>
      <c r="CJ5" s="13">
        <f t="shared" ref="CJ5:CJ29" si="42">I5/$H5</f>
        <v>3.0928956174565818</v>
      </c>
      <c r="CK5" s="13">
        <f t="shared" ref="CK5:CK29" si="43">J5/$H5</f>
        <v>4.1872881386251111</v>
      </c>
      <c r="CL5" s="13">
        <f t="shared" ref="CL5:CL29" si="44">K5/$H5</f>
        <v>7.1043524408187935</v>
      </c>
      <c r="CM5" s="13">
        <f t="shared" ref="CM5:CM29" si="45">L5/$H5</f>
        <v>5.1340425008097705</v>
      </c>
      <c r="CN5" s="13">
        <f t="shared" ref="CN5:CN29" si="46">M5/$H5</f>
        <v>8.3970425125396844</v>
      </c>
      <c r="CO5" s="13">
        <f t="shared" ref="CO5:CO29" si="47">N5/$H5</f>
        <v>7.8976357482076631</v>
      </c>
      <c r="CP5" s="13">
        <f t="shared" ref="CP5:CP29" si="48">O5/$H5</f>
        <v>11.227136895586396</v>
      </c>
      <c r="CQ5" s="13">
        <f t="shared" ref="CQ5:CQ29" si="49">P5/$H5</f>
        <v>13.464841197463722</v>
      </c>
      <c r="CR5" s="13">
        <f t="shared" ref="CR5:CR29" si="50">Q5/$H5</f>
        <v>8.3846499370571888</v>
      </c>
      <c r="CS5" s="13">
        <f t="shared" ref="CS5:CS29" si="51">R5/$H5</f>
        <v>8.7116823138755493</v>
      </c>
      <c r="CT5" s="13">
        <f t="shared" ref="CT5:CT29" si="52">S5/$H5</f>
        <v>9.9101508983616569</v>
      </c>
      <c r="CU5" s="56">
        <f t="shared" ref="CU5:CU29" si="53">T5/$H5</f>
        <v>12.891339074286313</v>
      </c>
      <c r="CV5" s="56">
        <f t="shared" ref="CV5:CV29" si="54">U5/$H5</f>
        <v>3.0537118695914507</v>
      </c>
      <c r="CW5" s="56">
        <f t="shared" ref="CW5:CW29" si="55">V5/$H5</f>
        <v>11.525672466639374</v>
      </c>
      <c r="CX5" s="56">
        <f t="shared" ref="CX5:CX29" si="56">W5/$H5</f>
        <v>11.735133675411879</v>
      </c>
      <c r="CY5" s="56">
        <f t="shared" ref="CY5:DC21" si="57">X5/$H5</f>
        <v>0</v>
      </c>
      <c r="CZ5" s="56">
        <f t="shared" si="57"/>
        <v>1.6401379259187749</v>
      </c>
      <c r="DA5" s="56">
        <f t="shared" si="57"/>
        <v>0.10381087899924167</v>
      </c>
      <c r="DB5" s="56">
        <f t="shared" si="57"/>
        <v>1.1343261799138211</v>
      </c>
      <c r="DC5" s="56">
        <f t="shared" si="57"/>
        <v>37.098045658228067</v>
      </c>
      <c r="DE5" s="52"/>
      <c r="DF5" s="53"/>
      <c r="DG5" s="13">
        <f t="shared" ref="DG5:DG29" si="58">F5/$I5</f>
        <v>2.7576613378712622</v>
      </c>
      <c r="DH5" s="13">
        <f t="shared" ref="DH5:DH29" si="59">G5/$I5</f>
        <v>0.53082813001288209</v>
      </c>
      <c r="DI5" s="13">
        <f t="shared" ref="DI5:DI29" si="60">H5/$I5</f>
        <v>0.32332161303986778</v>
      </c>
      <c r="DJ5" s="13">
        <f t="shared" ref="DJ5:DJ29" si="61">I5/$I5</f>
        <v>1</v>
      </c>
      <c r="DK5" s="13">
        <f t="shared" ref="DK5:DK29" si="62">J5/$I5</f>
        <v>1.3538407552429765</v>
      </c>
      <c r="DL5" s="13">
        <f t="shared" ref="DL5:DL29" si="63">K5/$I5</f>
        <v>2.2969906907692543</v>
      </c>
      <c r="DM5" s="13">
        <f t="shared" ref="DM5:DM29" si="64">L5/$I5</f>
        <v>1.6599469027770517</v>
      </c>
      <c r="DN5" s="13">
        <f t="shared" ref="DN5:DN29" si="65">M5/$I5</f>
        <v>2.7149453299186748</v>
      </c>
      <c r="DO5" s="13">
        <f t="shared" ref="DO5:DO29" si="66">N5/$I5</f>
        <v>2.5534763293118248</v>
      </c>
      <c r="DP5" s="13">
        <f t="shared" ref="DP5:DP29" si="67">O5/$I5</f>
        <v>3.6299760109004073</v>
      </c>
      <c r="DQ5" s="13">
        <f t="shared" ref="DQ5:DQ29" si="68">P5/$I5</f>
        <v>4.3534741752896355</v>
      </c>
      <c r="DR5" s="13">
        <f t="shared" ref="DR5:DR29" si="69">Q5/$I5</f>
        <v>2.710938542423956</v>
      </c>
      <c r="DS5" s="13">
        <f t="shared" ref="DS5:DS29" si="70">R5/$I5</f>
        <v>2.8166751780131305</v>
      </c>
      <c r="DT5" s="13">
        <f t="shared" ref="DT5:DT29" si="71">S5/$I5</f>
        <v>3.204165973926786</v>
      </c>
      <c r="DU5" s="56">
        <f t="shared" ref="DU5:DU29" si="72">T5/$I5</f>
        <v>4.1680485437421266</v>
      </c>
      <c r="DV5" s="56">
        <f t="shared" ref="DV5:DV29" si="73">U5/$I5</f>
        <v>0.9873310474352982</v>
      </c>
      <c r="DW5" s="56">
        <f t="shared" ref="DW5:DW29" si="74">V5/$I5</f>
        <v>3.7264990132830347</v>
      </c>
      <c r="DX5" s="56">
        <f t="shared" ref="DX5:DX29" si="75">W5/$I5</f>
        <v>3.794222349172641</v>
      </c>
      <c r="DY5" s="56">
        <f t="shared" ref="DY5:EC21" si="76">X5/$I5</f>
        <v>0</v>
      </c>
      <c r="DZ5" s="56">
        <f t="shared" si="76"/>
        <v>0.53029203981592155</v>
      </c>
      <c r="EA5" s="56">
        <f t="shared" si="76"/>
        <v>3.3564300849121355E-2</v>
      </c>
      <c r="EB5" s="56">
        <f t="shared" si="76"/>
        <v>0.36675217020308798</v>
      </c>
      <c r="EC5" s="56">
        <f t="shared" si="76"/>
        <v>11.994599962844964</v>
      </c>
      <c r="EE5" s="52"/>
      <c r="EF5" s="53"/>
      <c r="EG5" s="13">
        <f t="shared" ref="EG5:EG29" si="77">F5/$J5</f>
        <v>2.0369170651657171</v>
      </c>
      <c r="EH5" s="13">
        <f t="shared" ref="EH5:EH29" si="78">G5/$J5</f>
        <v>0.39209052317058757</v>
      </c>
      <c r="EI5" s="13">
        <f t="shared" ref="EI5:EI29" si="79">H5/$J5</f>
        <v>0.23881805285278224</v>
      </c>
      <c r="EJ5" s="13">
        <f t="shared" ref="EJ5:EJ29" si="80">I5/$J5</f>
        <v>0.73863930903788455</v>
      </c>
      <c r="EK5" s="13">
        <f t="shared" ref="EK5:EK29" si="81">J5/$J5</f>
        <v>1</v>
      </c>
      <c r="EL5" s="13">
        <f t="shared" ref="EL5:EL29" si="82">K5/$J5</f>
        <v>1.6966476166962552</v>
      </c>
      <c r="EM5" s="13">
        <f t="shared" ref="EM5:EM29" si="83">L5/$J5</f>
        <v>1.226102033306818</v>
      </c>
      <c r="EN5" s="13">
        <f t="shared" ref="EN5:EN29" si="84">M5/$J5</f>
        <v>2.0053653425667615</v>
      </c>
      <c r="EO5" s="13">
        <f t="shared" ref="EO5:EO29" si="85">N5/$J5</f>
        <v>1.88609799152748</v>
      </c>
      <c r="EP5" s="13">
        <f t="shared" ref="EP5:EP29" si="86">O5/$J5</f>
        <v>2.6812429725155735</v>
      </c>
      <c r="EQ5" s="13">
        <f t="shared" ref="EQ5:EQ29" si="87">P5/$J5</f>
        <v>3.2156471567502107</v>
      </c>
      <c r="ER5" s="13">
        <f t="shared" ref="ER5:ER29" si="88">Q5/$J5</f>
        <v>2.0024057718202011</v>
      </c>
      <c r="ES5" s="13">
        <f t="shared" ref="ES5:ES29" si="89">R5/$J5</f>
        <v>2.0805070072717791</v>
      </c>
      <c r="ET5" s="13">
        <f t="shared" ref="ET5:ET29" si="90">S5/$J5</f>
        <v>2.3667229410239816</v>
      </c>
      <c r="EU5" s="56">
        <f t="shared" ref="EU5:EU29" si="91">T5/$J5</f>
        <v>3.0786844963860456</v>
      </c>
      <c r="EV5" s="56">
        <f t="shared" ref="EV5:EV29" si="92">U5/$J5</f>
        <v>0.7292815226692595</v>
      </c>
      <c r="EW5" s="56">
        <f t="shared" ref="EW5:EW29" si="93">V5/$J5</f>
        <v>2.7525386563017391</v>
      </c>
      <c r="EX5" s="56">
        <f t="shared" ref="EX5:EX29" si="94">W5/$J5</f>
        <v>2.8025617743289786</v>
      </c>
      <c r="EY5" s="56">
        <f t="shared" ref="EY5:FC21" si="95">X5/$J5</f>
        <v>0</v>
      </c>
      <c r="EZ5" s="56">
        <f t="shared" si="95"/>
        <v>0.39169454587792268</v>
      </c>
      <c r="FA5" s="56">
        <f t="shared" si="95"/>
        <v>2.4791911987534679E-2</v>
      </c>
      <c r="FB5" s="56">
        <f t="shared" si="95"/>
        <v>0.27089756958695355</v>
      </c>
      <c r="FC5" s="56">
        <f t="shared" si="95"/>
        <v>8.8596830287416388</v>
      </c>
      <c r="FE5" s="52"/>
      <c r="FF5" s="53"/>
      <c r="FG5" s="13">
        <f t="shared" ref="FG5:FG29" si="96">F5/$K5</f>
        <v>1.2005539895974635</v>
      </c>
      <c r="FH5" s="13">
        <f t="shared" ref="FH5:FH29" si="97">G5/$K5</f>
        <v>0.23109720563782934</v>
      </c>
      <c r="FI5" s="13">
        <f t="shared" ref="FI5:FI29" si="98">H5/$K5</f>
        <v>0.14075878249710647</v>
      </c>
      <c r="FJ5" s="13">
        <f t="shared" ref="FJ5:FJ29" si="99">I5/$K5</f>
        <v>0.43535222150382485</v>
      </c>
      <c r="FK5" s="13">
        <f t="shared" ref="FK5:FK29" si="100">J5/$K5</f>
        <v>0.58939758035744583</v>
      </c>
      <c r="FL5" s="13">
        <f t="shared" ref="FL5:FL29" si="101">K5/$K5</f>
        <v>1</v>
      </c>
      <c r="FM5" s="13">
        <f t="shared" ref="FM5:FM29" si="102">L5/$K5</f>
        <v>0.72266157170238299</v>
      </c>
      <c r="FN5" s="13">
        <f t="shared" ref="FN5:FN29" si="103">M5/$K5</f>
        <v>1.1819574806415298</v>
      </c>
      <c r="FO5" s="13">
        <f t="shared" ref="FO5:FO29" si="104">N5/$K5</f>
        <v>1.1116615925233351</v>
      </c>
      <c r="FP5" s="13">
        <f t="shared" ref="FP5:FP29" si="105">O5/$K5</f>
        <v>1.5803181203510845</v>
      </c>
      <c r="FQ5" s="13">
        <f t="shared" ref="FQ5:FQ29" si="106">P5/$K5</f>
        <v>1.8952946534718746</v>
      </c>
      <c r="FR5" s="13">
        <f t="shared" ref="FR5:FR29" si="107">Q5/$K5</f>
        <v>1.1802131168046102</v>
      </c>
      <c r="FS5" s="13">
        <f t="shared" ref="FS5:FS29" si="108">R5/$K5</f>
        <v>1.2262457960026976</v>
      </c>
      <c r="FT5" s="13">
        <f t="shared" ref="FT5:FT29" si="109">S5/$K5</f>
        <v>1.3949407748159928</v>
      </c>
      <c r="FU5" s="56">
        <f t="shared" ref="FU5:FU29" si="110">T5/$K5</f>
        <v>1.8145691928539167</v>
      </c>
      <c r="FV5" s="56">
        <f t="shared" ref="FV5:FV29" si="111">U5/$K5</f>
        <v>0.42983676486065536</v>
      </c>
      <c r="FW5" s="56">
        <f t="shared" ref="FW5:FW29" si="112">V5/$K5</f>
        <v>1.6223396238645804</v>
      </c>
      <c r="FX5" s="56">
        <f t="shared" ref="FX5:FX29" si="113">W5/$K5</f>
        <v>1.6518231285917702</v>
      </c>
      <c r="FY5" s="56">
        <f t="shared" ref="FY5:GC21" si="114">X5/$K5</f>
        <v>0</v>
      </c>
      <c r="FZ5" s="56">
        <f t="shared" si="114"/>
        <v>0.23086381757965618</v>
      </c>
      <c r="GA5" s="56">
        <f t="shared" si="114"/>
        <v>1.4612292937887695E-2</v>
      </c>
      <c r="GB5" s="56">
        <f t="shared" si="114"/>
        <v>0.1596663720392632</v>
      </c>
      <c r="GC5" s="56">
        <f t="shared" si="114"/>
        <v>5.2218757398742497</v>
      </c>
      <c r="GE5" s="52"/>
      <c r="GF5" s="53"/>
      <c r="GG5" s="13">
        <f t="shared" ref="GG5:GG29" si="115">F5/$L5</f>
        <v>1.6612949084442159</v>
      </c>
      <c r="GH5" s="13">
        <f t="shared" ref="GH5:GH29" si="116">G5/$L5</f>
        <v>0.31978621070639018</v>
      </c>
      <c r="GI5" s="13">
        <f t="shared" ref="GI5:GI29" si="117">H5/$L5</f>
        <v>0.19477828628069874</v>
      </c>
      <c r="GJ5" s="13">
        <f t="shared" ref="GJ5:GJ29" si="118">I5/$L5</f>
        <v>0.60242890801327664</v>
      </c>
      <c r="GK5" s="13">
        <f t="shared" ref="GK5:GK29" si="119">J5/$L5</f>
        <v>0.81559280780489607</v>
      </c>
      <c r="GL5" s="13">
        <f t="shared" ref="GL5:GL29" si="120">K5/$L5</f>
        <v>1.3837735935567839</v>
      </c>
      <c r="GM5" s="13">
        <f t="shared" ref="GM5:GM29" si="121">L5/$L5</f>
        <v>1</v>
      </c>
      <c r="GN5" s="13">
        <f t="shared" ref="GN5:GN29" si="122">M5/$L5</f>
        <v>1.6355615504186525</v>
      </c>
      <c r="GO5" s="13">
        <f t="shared" ref="GO5:GO29" si="123">N5/$L5</f>
        <v>1.5382879567050727</v>
      </c>
      <c r="GP5" s="13">
        <f t="shared" ref="GP5:GP29" si="124">O5/$L5</f>
        <v>2.1868024843611225</v>
      </c>
      <c r="GQ5" s="13">
        <f t="shared" ref="GQ5:GQ29" si="125">P5/$L5</f>
        <v>2.6226586934837353</v>
      </c>
      <c r="GR5" s="13">
        <f t="shared" ref="GR5:GR29" si="126">Q5/$L5</f>
        <v>1.6331477458035677</v>
      </c>
      <c r="GS5" s="13">
        <f t="shared" ref="GS5:GS29" si="127">R5/$L5</f>
        <v>1.6968465517185518</v>
      </c>
      <c r="GT5" s="13">
        <f t="shared" ref="GT5:GT29" si="128">S5/$L5</f>
        <v>1.9302822087660108</v>
      </c>
      <c r="GU5" s="56">
        <f t="shared" ref="GU5:GU29" si="129">T5/$L5</f>
        <v>2.5109529327528972</v>
      </c>
      <c r="GV5" s="56">
        <f t="shared" ref="GV5:GV29" si="130">U5/$L5</f>
        <v>0.5947967647540513</v>
      </c>
      <c r="GW5" s="56">
        <f t="shared" ref="GW5:GW29" si="131">V5/$L5</f>
        <v>2.2449507312846513</v>
      </c>
      <c r="GX5" s="56">
        <f t="shared" ref="GX5:GX29" si="132">W5/$L5</f>
        <v>2.2857492265716433</v>
      </c>
      <c r="GY5" s="56">
        <f t="shared" ref="GY5:HC21" si="133">X5/$L5</f>
        <v>0</v>
      </c>
      <c r="GZ5" s="56">
        <f t="shared" si="133"/>
        <v>0.31946325447443863</v>
      </c>
      <c r="HA5" s="56">
        <f t="shared" si="133"/>
        <v>2.022010510876527E-2</v>
      </c>
      <c r="HB5" s="56">
        <f t="shared" si="133"/>
        <v>0.22094210940694564</v>
      </c>
      <c r="HC5" s="56">
        <f t="shared" si="133"/>
        <v>7.2258937576727797</v>
      </c>
      <c r="HE5" s="52"/>
      <c r="HF5" s="53"/>
      <c r="HG5" s="13">
        <f t="shared" ref="HG5:HG29" si="134">F5/$M5</f>
        <v>1.015733653080177</v>
      </c>
      <c r="HH5" s="13">
        <f t="shared" ref="HH5:HH29" si="135">G5/$M5</f>
        <v>0.19552074370086223</v>
      </c>
      <c r="HI5" s="13">
        <f t="shared" ref="HI5:HI29" si="136">H5/$M5</f>
        <v>0.11908954831497574</v>
      </c>
      <c r="HJ5" s="13">
        <f t="shared" ref="HJ5:HJ29" si="137">I5/$M5</f>
        <v>0.36833154206827234</v>
      </c>
      <c r="HK5" s="13">
        <f t="shared" ref="HK5:HK29" si="138">J5/$M5</f>
        <v>0.49866225309352002</v>
      </c>
      <c r="HL5" s="13">
        <f t="shared" ref="HL5:HL29" si="139">K5/$M5</f>
        <v>0.84605412324750562</v>
      </c>
      <c r="HM5" s="13">
        <f t="shared" ref="HM5:HM29" si="140">L5/$M5</f>
        <v>0.61141080245132406</v>
      </c>
      <c r="HN5" s="13">
        <f t="shared" ref="HN5:HN29" si="141">M5/$M5</f>
        <v>1</v>
      </c>
      <c r="HO5" s="13">
        <f t="shared" ref="HO5:HO29" si="142">N5/$M5</f>
        <v>0.94052587401025611</v>
      </c>
      <c r="HP5" s="13">
        <f t="shared" ref="HP5:HP29" si="143">O5/$M5</f>
        <v>1.3370346617657829</v>
      </c>
      <c r="HQ5" s="13">
        <f t="shared" ref="HQ5:HQ29" si="144">P5/$M5</f>
        <v>1.6035218563388318</v>
      </c>
      <c r="HR5" s="13">
        <f t="shared" ref="HR5:HR29" si="145">Q5/$M5</f>
        <v>0.99852417378333036</v>
      </c>
      <c r="HS5" s="13">
        <f t="shared" ref="HS5:HS29" si="146">R5/$M5</f>
        <v>1.037470311823002</v>
      </c>
      <c r="HT5" s="13">
        <f t="shared" ref="HT5:HT29" si="147">S5/$M5</f>
        <v>1.180195394219141</v>
      </c>
      <c r="HU5" s="13">
        <f t="shared" ref="HU5:HU29" si="148">T5/$M5</f>
        <v>1.5352237475319546</v>
      </c>
      <c r="HV5" s="13">
        <f t="shared" ref="HV5:HV29" si="149">U5/$M5</f>
        <v>0.36366516723372599</v>
      </c>
      <c r="HW5" s="13">
        <f t="shared" ref="HW5:HW29" si="150">V5/$M5</f>
        <v>1.3725871280784354</v>
      </c>
      <c r="HX5" s="13">
        <f t="shared" ref="HX5:HX29" si="151">W5/$M5</f>
        <v>1.3975317688206617</v>
      </c>
      <c r="HY5" s="13">
        <f t="shared" ref="HY5:IC21" si="152">X5/$M5</f>
        <v>0</v>
      </c>
      <c r="HZ5" s="13">
        <f t="shared" si="152"/>
        <v>0.19532328477192806</v>
      </c>
      <c r="IA5" s="13">
        <f t="shared" si="152"/>
        <v>1.2362790690200291E-2</v>
      </c>
      <c r="IB5" s="13">
        <f t="shared" si="152"/>
        <v>0.13508639240778889</v>
      </c>
      <c r="IC5" s="13">
        <f t="shared" si="152"/>
        <v>4.417989500806728</v>
      </c>
      <c r="IE5" s="52"/>
      <c r="IF5" s="53"/>
      <c r="IG5" s="13">
        <f t="shared" ref="IG5:IG29" si="153">F5/$N5</f>
        <v>1.079963540768152</v>
      </c>
      <c r="IH5" s="13">
        <f t="shared" ref="IH5:IH29" si="154">G5/$N5</f>
        <v>0.20788449218009511</v>
      </c>
      <c r="II5" s="13">
        <f t="shared" ref="II5:II29" si="155">H5/$N5</f>
        <v>0.12662017240120829</v>
      </c>
      <c r="IJ5" s="13">
        <f t="shared" ref="IJ5:IJ29" si="156">I5/$N5</f>
        <v>0.391622976301294</v>
      </c>
      <c r="IK5" s="13">
        <f t="shared" ref="IK5:IK29" si="157">J5/$N5</f>
        <v>0.53019514600624618</v>
      </c>
      <c r="IL5" s="13">
        <f t="shared" ref="IL5:IL29" si="158">K5/$N5</f>
        <v>0.89955433085542058</v>
      </c>
      <c r="IM5" s="13">
        <f t="shared" ref="IM5:IM29" si="159">L5/$N5</f>
        <v>0.65007334656766369</v>
      </c>
      <c r="IN5" s="13">
        <f t="shared" ref="IN5:IN29" si="160">M5/$N5</f>
        <v>1.0632349705980502</v>
      </c>
      <c r="IO5" s="13">
        <f t="shared" ref="IO5:IO29" si="161">N5/$N5</f>
        <v>1</v>
      </c>
      <c r="IP5" s="13">
        <f t="shared" ref="IP5:IP29" si="162">O5/$N5</f>
        <v>1.421582009291116</v>
      </c>
      <c r="IQ5" s="13">
        <f t="shared" ref="IQ5:IQ29" si="163">P5/$N5</f>
        <v>1.7049205137777483</v>
      </c>
      <c r="IR5" s="13">
        <f t="shared" ref="IR5:IR29" si="164">Q5/$N5</f>
        <v>1.0616658205539615</v>
      </c>
      <c r="IS5" s="13">
        <f t="shared" ref="IS5:IS29" si="165">R5/$N5</f>
        <v>1.1030747164874792</v>
      </c>
      <c r="IT5" s="13">
        <f t="shared" ref="IT5:IT29" si="166">S5/$N5</f>
        <v>1.2548250152725424</v>
      </c>
      <c r="IU5" s="56">
        <f t="shared" ref="IU5:IU29" si="167">T5/$N5</f>
        <v>1.6323035760685658</v>
      </c>
      <c r="IV5" s="56">
        <f t="shared" ref="IV5:IV29" si="168">U5/$N5</f>
        <v>0.38666152339128557</v>
      </c>
      <c r="IW5" s="56">
        <f t="shared" ref="IW5:IW29" si="169">V5/$N5</f>
        <v>1.4593826347657373</v>
      </c>
      <c r="IX5" s="56">
        <f t="shared" ref="IX5:IX29" si="170">W5/$N5</f>
        <v>1.4859046491318773</v>
      </c>
      <c r="IY5" s="56">
        <f t="shared" ref="IY5:JC21" si="171">X5/$N5</f>
        <v>0</v>
      </c>
      <c r="IZ5" s="56">
        <f t="shared" si="171"/>
        <v>0.20767454694159551</v>
      </c>
      <c r="JA5" s="56">
        <f t="shared" si="171"/>
        <v>1.3144551396004954E-2</v>
      </c>
      <c r="JB5" s="56">
        <f t="shared" si="171"/>
        <v>0.14362857645989205</v>
      </c>
      <c r="JC5" s="56">
        <f t="shared" si="171"/>
        <v>4.6973609369927347</v>
      </c>
      <c r="JE5" s="52"/>
      <c r="JF5" s="53"/>
      <c r="JG5" s="13">
        <f t="shared" ref="JG5:JG29" si="172">F5/$O5</f>
        <v>0.75969133944420486</v>
      </c>
      <c r="JH5" s="13">
        <f t="shared" ref="JH5:JH29" si="173">G5/$O5</f>
        <v>0.14623461103292837</v>
      </c>
      <c r="JI5" s="13">
        <f t="shared" ref="JI5:JI29" si="174">H5/$O5</f>
        <v>8.9069903511474882E-2</v>
      </c>
      <c r="JJ5" s="13">
        <f t="shared" ref="JJ5:JJ29" si="175">I5/$O5</f>
        <v>0.27548391421792129</v>
      </c>
      <c r="JK5" s="13">
        <f t="shared" ref="JK5:JK29" si="176">J5/$O5</f>
        <v>0.37296135048208195</v>
      </c>
      <c r="JL5" s="13">
        <f t="shared" ref="JL5:JL29" si="177">K5/$O5</f>
        <v>0.63278398641524103</v>
      </c>
      <c r="JM5" s="13">
        <f t="shared" ref="JM5:JM29" si="178">L5/$O5</f>
        <v>0.45728867017093749</v>
      </c>
      <c r="JN5" s="13">
        <f t="shared" ref="JN5:JN29" si="179">M5/$O5</f>
        <v>0.74792376637366231</v>
      </c>
      <c r="JO5" s="13">
        <f t="shared" ref="JO5:JO29" si="180">N5/$O5</f>
        <v>0.70344165406163128</v>
      </c>
      <c r="JP5" s="13">
        <f t="shared" ref="JP5:JP29" si="181">O5/$O5</f>
        <v>1</v>
      </c>
      <c r="JQ5" s="13">
        <f t="shared" ref="JQ5:JQ29" si="182">P5/$O5</f>
        <v>1.1993121062554257</v>
      </c>
      <c r="JR5" s="13">
        <f t="shared" ref="JR5:JR29" si="183">Q5/$O5</f>
        <v>0.74681996087117775</v>
      </c>
      <c r="JS5" s="13">
        <f t="shared" ref="JS5:JS29" si="184">R5/$O5</f>
        <v>0.77594870311951747</v>
      </c>
      <c r="JT5" s="13">
        <f t="shared" ref="JT5:JT29" si="185">S5/$O5</f>
        <v>0.88269618430122898</v>
      </c>
      <c r="JU5" s="56">
        <f t="shared" ref="JU5:JU29" si="186">T5/$O5</f>
        <v>1.1482303274803878</v>
      </c>
      <c r="JV5" s="56">
        <f t="shared" ref="JV5:JV29" si="187">U5/$O5</f>
        <v>0.2719938215763561</v>
      </c>
      <c r="JW5" s="56">
        <f t="shared" ref="JW5:JW29" si="188">V5/$O5</f>
        <v>1.0265905345084319</v>
      </c>
      <c r="JX5" s="56">
        <f t="shared" ref="JX5:JX29" si="189">W5/$O5</f>
        <v>1.0452472241631956</v>
      </c>
      <c r="JY5" s="56">
        <f t="shared" ref="JY5:KC21" si="190">X5/$O5</f>
        <v>0</v>
      </c>
      <c r="JZ5" s="56">
        <f t="shared" si="190"/>
        <v>0.14608692680709584</v>
      </c>
      <c r="KA5" s="56">
        <f t="shared" si="190"/>
        <v>9.2464249759038504E-3</v>
      </c>
      <c r="KB5" s="56">
        <f t="shared" si="190"/>
        <v>0.10103432339546395</v>
      </c>
      <c r="KC5" s="56">
        <f t="shared" si="190"/>
        <v>3.304319347242664</v>
      </c>
      <c r="KE5" s="52"/>
      <c r="KF5" s="53"/>
      <c r="KG5" s="13">
        <f t="shared" ref="KG5:KG29" si="191">F5/$P5</f>
        <v>0.63343923194118767</v>
      </c>
      <c r="KH5" s="13">
        <f t="shared" ref="KH5:KH29" si="192">G5/$P5</f>
        <v>0.12193207278588397</v>
      </c>
      <c r="KI5" s="13">
        <f t="shared" ref="KI5:KI29" si="193">H5/$P5</f>
        <v>7.4267493046138791E-2</v>
      </c>
      <c r="KJ5" s="13">
        <f t="shared" ref="KJ5:KJ29" si="194">I5/$P5</f>
        <v>0.22970160376188983</v>
      </c>
      <c r="KK5" s="13">
        <f t="shared" ref="KK5:KK29" si="195">J5/$P5</f>
        <v>0.3109793927175199</v>
      </c>
      <c r="KL5" s="13">
        <f t="shared" ref="KL5:KL29" si="196">K5/$P5</f>
        <v>0.52762244549582882</v>
      </c>
      <c r="KM5" s="13">
        <f t="shared" ref="KM5:KM29" si="197">L5/$P5</f>
        <v>0.38129246572747061</v>
      </c>
      <c r="KN5" s="13">
        <f t="shared" ref="KN5:KN29" si="198">M5/$P5</f>
        <v>0.62362729640817272</v>
      </c>
      <c r="KO5" s="13">
        <f t="shared" ref="KO5:KO29" si="199">N5/$P5</f>
        <v>0.58653760801094967</v>
      </c>
      <c r="KP5" s="13">
        <f t="shared" ref="KP5:KP29" si="200">O5/$P5</f>
        <v>0.83381131132101083</v>
      </c>
      <c r="KQ5" s="13">
        <f t="shared" ref="KQ5:KQ29" si="201">P5/$P5</f>
        <v>1</v>
      </c>
      <c r="KR5" s="13">
        <f t="shared" ref="KR5:KR29" si="202">Q5/$P5</f>
        <v>0.62270693089470275</v>
      </c>
      <c r="KS5" s="13">
        <f t="shared" ref="KS5:KS29" si="203">R5/$P5</f>
        <v>0.6469948056659226</v>
      </c>
      <c r="KT5" s="13">
        <f t="shared" ref="KT5:KT29" si="204">S5/$P5</f>
        <v>0.73600206293026049</v>
      </c>
      <c r="KU5" s="56">
        <f t="shared" ref="KU5:KU29" si="205">T5/$P5</f>
        <v>0.95740743505497594</v>
      </c>
      <c r="KV5" s="56">
        <f t="shared" ref="KV5:KV29" si="206">U5/$P5</f>
        <v>0.22679152503979452</v>
      </c>
      <c r="KW5" s="56">
        <f t="shared" ref="KW5:KW29" si="207">V5/$P5</f>
        <v>0.85598279976821301</v>
      </c>
      <c r="KX5" s="56">
        <f t="shared" ref="KX5:KX29" si="208">W5/$P5</f>
        <v>0.87153895863416075</v>
      </c>
      <c r="KY5" s="56">
        <f t="shared" ref="KY5:LC21" si="209">X5/$P5</f>
        <v>0</v>
      </c>
      <c r="KZ5" s="56">
        <f t="shared" si="209"/>
        <v>0.12180893200788112</v>
      </c>
      <c r="LA5" s="56">
        <f t="shared" si="209"/>
        <v>7.7097737341897355E-3</v>
      </c>
      <c r="LB5" s="56">
        <f t="shared" si="209"/>
        <v>8.4243561678802883E-2</v>
      </c>
      <c r="LC5" s="56">
        <f t="shared" si="209"/>
        <v>2.7551788479477923</v>
      </c>
      <c r="LE5" s="52"/>
      <c r="LF5" s="53"/>
      <c r="LG5" s="13">
        <f t="shared" ref="LG5:LG29" si="210">F5/$Q5</f>
        <v>1.0172349150362994</v>
      </c>
      <c r="LH5" s="13">
        <f t="shared" ref="LH5:LH29" si="211">G5/$Q5</f>
        <v>0.19580972482623965</v>
      </c>
      <c r="LI5" s="13">
        <f t="shared" ref="LI5:LI29" si="212">H5/$Q5</f>
        <v>0.1192655635604241</v>
      </c>
      <c r="LJ5" s="13">
        <f t="shared" ref="LJ5:LJ29" si="213">I5/$Q5</f>
        <v>0.36887593884952513</v>
      </c>
      <c r="LK5" s="13">
        <f t="shared" ref="LK5:LK29" si="214">J5/$Q5</f>
        <v>0.49939927964300312</v>
      </c>
      <c r="LL5" s="13">
        <f t="shared" ref="LL5:LL29" si="215">K5/$Q5</f>
        <v>0.84730459758612786</v>
      </c>
      <c r="LM5" s="13">
        <f t="shared" ref="LM5:LM29" si="216">L5/$Q5</f>
        <v>0.61231447220224633</v>
      </c>
      <c r="LN5" s="13">
        <f t="shared" ref="LN5:LN29" si="217">M5/$Q5</f>
        <v>1.0014780074988849</v>
      </c>
      <c r="LO5" s="13">
        <f t="shared" ref="LO5:LO29" si="218">N5/$Q5</f>
        <v>0.94191597830493856</v>
      </c>
      <c r="LP5" s="13">
        <f t="shared" ref="LP5:LP29" si="219">O5/$Q5</f>
        <v>1.3390108090221418</v>
      </c>
      <c r="LQ5" s="13">
        <f t="shared" ref="LQ5:LQ29" si="220">P5/$Q5</f>
        <v>1.6058918736671264</v>
      </c>
      <c r="LR5" s="13">
        <f t="shared" ref="LR5:LR29" si="221">Q5/$Q5</f>
        <v>1</v>
      </c>
      <c r="LS5" s="13">
        <f t="shared" ref="LS5:LS29" si="222">R5/$Q5</f>
        <v>1.0390037007237467</v>
      </c>
      <c r="LT5" s="13">
        <f t="shared" ref="LT5:LT29" si="223">S5/$Q5</f>
        <v>1.1819397318619462</v>
      </c>
      <c r="LU5" s="56">
        <f t="shared" ref="LU5:LU29" si="224">T5/$Q5</f>
        <v>1.5374928197432729</v>
      </c>
      <c r="LV5" s="56">
        <f t="shared" ref="LV5:LV29" si="225">U5/$Q5</f>
        <v>0.36420266707798066</v>
      </c>
      <c r="LW5" s="56">
        <f t="shared" ref="LW5:LW29" si="226">V5/$Q5</f>
        <v>1.3746158221466083</v>
      </c>
      <c r="LX5" s="56">
        <f t="shared" ref="LX5:LX29" si="227">W5/$Q5</f>
        <v>1.3995973312549086</v>
      </c>
      <c r="LY5" s="56">
        <f t="shared" ref="LY5:MC21" si="228">X5/$Q5</f>
        <v>0</v>
      </c>
      <c r="LZ5" s="56">
        <f t="shared" si="228"/>
        <v>0.1956119740515278</v>
      </c>
      <c r="MA5" s="56">
        <f t="shared" si="228"/>
        <v>1.2381062987547552E-2</v>
      </c>
      <c r="MB5" s="56">
        <f t="shared" si="228"/>
        <v>0.1352860511087649</v>
      </c>
      <c r="MC5" s="56">
        <f t="shared" si="228"/>
        <v>4.4245193224189148</v>
      </c>
      <c r="ME5" s="52"/>
      <c r="MF5" s="53"/>
      <c r="MG5" s="13">
        <f t="shared" ref="MG5:MG29" si="229">F5/$R5</f>
        <v>0.9790484040891444</v>
      </c>
      <c r="MH5" s="13">
        <f t="shared" ref="MH5:MH29" si="230">G5/$R5</f>
        <v>0.18845912164686512</v>
      </c>
      <c r="MI5" s="13">
        <f t="shared" ref="MI5:MI29" si="231">H5/$R5</f>
        <v>0.11478839149210572</v>
      </c>
      <c r="MJ5" s="13">
        <f t="shared" ref="MJ5:MJ29" si="232">I5/$R5</f>
        <v>0.35502851298082422</v>
      </c>
      <c r="MK5" s="13">
        <f t="shared" ref="MK5:MK29" si="233">J5/$R5</f>
        <v>0.48065207014674993</v>
      </c>
      <c r="ML5" s="13">
        <f t="shared" ref="ML5:ML29" si="234">K5/$R5</f>
        <v>0.81549718927460457</v>
      </c>
      <c r="MM5" s="13">
        <f t="shared" ref="MM5:MM29" si="235">L5/$R5</f>
        <v>0.58932848052006148</v>
      </c>
      <c r="MN5" s="13">
        <f t="shared" ref="MN5:MN29" si="236">M5/$R5</f>
        <v>0.96388300330526033</v>
      </c>
      <c r="MO5" s="13">
        <f t="shared" ref="MO5:MO29" si="237">N5/$R5</f>
        <v>0.90655690412731049</v>
      </c>
      <c r="MP5" s="13">
        <f t="shared" ref="MP5:MP29" si="238">O5/$R5</f>
        <v>1.2887449853060358</v>
      </c>
      <c r="MQ5" s="13">
        <f t="shared" ref="MQ5:MQ29" si="239">P5/$R5</f>
        <v>1.5456074627534993</v>
      </c>
      <c r="MR5" s="13">
        <f t="shared" ref="MR5:MR29" si="240">Q5/$R5</f>
        <v>0.96246047949918012</v>
      </c>
      <c r="MS5" s="13">
        <f t="shared" ref="MS5:MS29" si="241">R5/$R5</f>
        <v>1</v>
      </c>
      <c r="MT5" s="13">
        <f t="shared" ref="MT5:MT29" si="242">S5/$R5</f>
        <v>1.1375702810669812</v>
      </c>
      <c r="MU5" s="56">
        <f t="shared" ref="MU5:MU29" si="243">T5/$R5</f>
        <v>1.479776076516657</v>
      </c>
      <c r="MV5" s="56">
        <f t="shared" ref="MV5:MV29" si="244">U5/$R5</f>
        <v>0.35053067359075352</v>
      </c>
      <c r="MW5" s="56">
        <f t="shared" ref="MW5:MW29" si="245">V5/$R5</f>
        <v>1.3230134033103844</v>
      </c>
      <c r="MX5" s="56">
        <f t="shared" ref="MX5:MX29" si="246">W5/$R5</f>
        <v>1.3470571185453721</v>
      </c>
      <c r="MY5" s="56">
        <f t="shared" ref="MY5:NC21" si="247">X5/$R5</f>
        <v>0</v>
      </c>
      <c r="MZ5" s="56">
        <f t="shared" si="247"/>
        <v>0.18826879434141464</v>
      </c>
      <c r="NA5" s="56">
        <f t="shared" si="247"/>
        <v>1.1916283819704568E-2</v>
      </c>
      <c r="NB5" s="56">
        <f t="shared" si="247"/>
        <v>0.13020747761969245</v>
      </c>
      <c r="NC5" s="56">
        <f t="shared" si="247"/>
        <v>4.2584249886086969</v>
      </c>
      <c r="NE5" s="52"/>
      <c r="NF5" s="53"/>
      <c r="NG5" s="13">
        <f t="shared" ref="NG5:NX5" si="248">F5/$S5</f>
        <v>0.86064871804742338</v>
      </c>
      <c r="NH5" s="13">
        <f t="shared" si="248"/>
        <v>0.16566811280451207</v>
      </c>
      <c r="NI5" s="13">
        <f t="shared" si="248"/>
        <v>0.10090663706899959</v>
      </c>
      <c r="NJ5" s="13">
        <f t="shared" si="248"/>
        <v>0.31209369556299071</v>
      </c>
      <c r="NK5" s="13">
        <f t="shared" si="248"/>
        <v>0.42252516450757094</v>
      </c>
      <c r="NL5" s="13">
        <f t="shared" si="248"/>
        <v>0.71687631335596336</v>
      </c>
      <c r="NM5" s="13">
        <f t="shared" si="248"/>
        <v>0.51805896332603052</v>
      </c>
      <c r="NN5" s="13">
        <f t="shared" si="248"/>
        <v>0.84731732126580228</v>
      </c>
      <c r="NO5" s="13">
        <f t="shared" si="248"/>
        <v>0.79692386414754768</v>
      </c>
      <c r="NP5" s="13">
        <f t="shared" si="248"/>
        <v>1.1328926280469112</v>
      </c>
      <c r="NQ5" s="13">
        <f t="shared" si="248"/>
        <v>1.3586918439041855</v>
      </c>
      <c r="NR5" s="13">
        <f t="shared" si="248"/>
        <v>0.84606682814923995</v>
      </c>
      <c r="NS5" s="13">
        <f t="shared" si="248"/>
        <v>0.87906656550666262</v>
      </c>
      <c r="NT5" s="13">
        <f t="shared" si="248"/>
        <v>1</v>
      </c>
      <c r="NU5" s="56">
        <f t="shared" si="248"/>
        <v>1.300821673302422</v>
      </c>
      <c r="NV5" s="56">
        <f t="shared" si="248"/>
        <v>0.30813979533816072</v>
      </c>
      <c r="NW5" s="56">
        <f t="shared" si="248"/>
        <v>1.1630168485673407</v>
      </c>
      <c r="NX5" s="56">
        <f t="shared" si="248"/>
        <v>1.1841528747409815</v>
      </c>
      <c r="NY5" s="56">
        <f t="shared" ref="NY5:OC5" si="249">X5/$S5</f>
        <v>0</v>
      </c>
      <c r="NZ5" s="56">
        <f t="shared" si="249"/>
        <v>0.16550080243378756</v>
      </c>
      <c r="OA5" s="56">
        <f t="shared" si="249"/>
        <v>1.0475206690990309E-2</v>
      </c>
      <c r="OB5" s="56">
        <f t="shared" si="249"/>
        <v>0.11446104015442868</v>
      </c>
      <c r="OC5" s="56">
        <f t="shared" si="249"/>
        <v>3.7434390292039956</v>
      </c>
      <c r="OE5" s="52"/>
      <c r="OF5" s="53"/>
      <c r="OG5" s="13">
        <f t="shared" ref="OG5:OG29" si="250">F5/$T5</f>
        <v>0.66161929472044945</v>
      </c>
      <c r="OH5" s="13">
        <f t="shared" ref="OH5:OH29" si="251">G5/$T5</f>
        <v>0.12735651335200091</v>
      </c>
      <c r="OI5" s="13">
        <f t="shared" ref="OI5:OI29" si="252">H5/$T5</f>
        <v>7.7571460516048976E-2</v>
      </c>
      <c r="OJ5" s="13">
        <f t="shared" ref="OJ5:OJ29" si="253">I5/$T5</f>
        <v>0.23992043026979418</v>
      </c>
      <c r="OK5" s="13">
        <f t="shared" ref="OK5:OK29" si="254">J5/$T5</f>
        <v>0.32481405651467804</v>
      </c>
      <c r="OL5" s="13">
        <f t="shared" ref="OL5:OL29" si="255">K5/$T5</f>
        <v>0.55109499485507119</v>
      </c>
      <c r="OM5" s="13">
        <f t="shared" ref="OM5:OM29" si="256">L5/$T5</f>
        <v>0.39825517513928244</v>
      </c>
      <c r="ON5" s="13">
        <f t="shared" ref="ON5:ON29" si="257">M5/$T5</f>
        <v>0.65137085171305675</v>
      </c>
      <c r="OO5" s="13">
        <f t="shared" ref="OO5:OO29" si="258">N5/$T5</f>
        <v>0.61263113961222759</v>
      </c>
      <c r="OP5" s="13">
        <f t="shared" ref="OP5:OP29" si="259">O5/$T5</f>
        <v>0.87090540640425684</v>
      </c>
      <c r="OQ5" s="13">
        <f t="shared" ref="OQ5:OQ29" si="260">P5/$T5</f>
        <v>1.0444873973039266</v>
      </c>
      <c r="OR5" s="13">
        <f t="shared" ref="OR5:OR29" si="261">Q5/$T5</f>
        <v>0.6504095415333242</v>
      </c>
      <c r="OS5" s="13">
        <f t="shared" ref="OS5:OS29" si="262">R5/$T5</f>
        <v>0.67577792063915931</v>
      </c>
      <c r="OT5" s="13">
        <f t="shared" ref="OT5:OT29" si="263">S5/$T5</f>
        <v>0.76874487912034861</v>
      </c>
      <c r="OU5" s="56">
        <f t="shared" ref="OU5:OU29" si="264">T5/$T5</f>
        <v>1</v>
      </c>
      <c r="OV5" s="56">
        <f t="shared" ref="OV5:OV29" si="265">U5/$T5</f>
        <v>0.2368808897194033</v>
      </c>
      <c r="OW5" s="56">
        <f t="shared" ref="OW5:OW29" si="266">V5/$T5</f>
        <v>0.89406324666682901</v>
      </c>
      <c r="OX5" s="56">
        <f t="shared" ref="OX5:OX29" si="267">W5/$T5</f>
        <v>0.91031145855276918</v>
      </c>
      <c r="OY5" s="56">
        <f t="shared" ref="OY5:PC21" si="268">X5/$T5</f>
        <v>0</v>
      </c>
      <c r="OZ5" s="56">
        <f t="shared" si="268"/>
        <v>0.12722789436128271</v>
      </c>
      <c r="PA5" s="56">
        <f t="shared" si="268"/>
        <v>8.0527615014260121E-3</v>
      </c>
      <c r="PB5" s="56">
        <f t="shared" si="268"/>
        <v>8.7991338477505648E-2</v>
      </c>
      <c r="PC5" s="56">
        <f t="shared" si="268"/>
        <v>2.8777495839998206</v>
      </c>
    </row>
    <row r="6" spans="2:419" x14ac:dyDescent="0.3">
      <c r="B6" s="246"/>
      <c r="C6" s="106">
        <v>338.2</v>
      </c>
      <c r="D6" s="106">
        <v>1.82</v>
      </c>
      <c r="E6" s="12" t="s">
        <v>2</v>
      </c>
      <c r="F6" s="13">
        <v>26.736326113582738</v>
      </c>
      <c r="G6" s="13">
        <v>5.8860960178526236</v>
      </c>
      <c r="H6" s="13">
        <v>3.7858235978855115</v>
      </c>
      <c r="I6" s="13">
        <v>8.5116301236831191</v>
      </c>
      <c r="J6" s="13">
        <v>18.219248839057908</v>
      </c>
      <c r="K6" s="13">
        <v>22.635084973873944</v>
      </c>
      <c r="L6" s="13">
        <v>15.111789039373598</v>
      </c>
      <c r="M6" s="13">
        <v>24.905060284694219</v>
      </c>
      <c r="N6" s="13">
        <v>26.912818763940464</v>
      </c>
      <c r="O6" s="13">
        <v>26.046207940819016</v>
      </c>
      <c r="P6" s="13">
        <v>48.690853428537338</v>
      </c>
      <c r="Q6" s="13">
        <v>30.393526951326454</v>
      </c>
      <c r="R6" s="13">
        <v>16.018299321323855</v>
      </c>
      <c r="S6" s="13"/>
      <c r="T6" s="151">
        <v>310.24059636728373</v>
      </c>
      <c r="U6" s="154">
        <v>12.422127607304073</v>
      </c>
      <c r="V6" s="154">
        <v>44.858729166280938</v>
      </c>
      <c r="W6" s="164">
        <v>18.609925592068805</v>
      </c>
      <c r="X6" s="154">
        <v>0.11171644102113935</v>
      </c>
      <c r="Y6" s="154">
        <v>7.3840222700481073</v>
      </c>
      <c r="Z6" s="154">
        <v>0.30773899333692439</v>
      </c>
      <c r="AA6" s="154">
        <v>5.7678805094110812</v>
      </c>
      <c r="AB6" s="154">
        <v>122.27953610976412</v>
      </c>
      <c r="AE6" s="52"/>
      <c r="AF6" s="53"/>
      <c r="AG6" s="13">
        <f t="shared" si="1"/>
        <v>1</v>
      </c>
      <c r="AH6" s="13">
        <f t="shared" si="2"/>
        <v>0.22015350923111071</v>
      </c>
      <c r="AI6" s="13">
        <f t="shared" si="3"/>
        <v>0.14159849718328413</v>
      </c>
      <c r="AJ6" s="13">
        <f t="shared" si="4"/>
        <v>0.31835451466007492</v>
      </c>
      <c r="AK6" s="13">
        <f t="shared" si="5"/>
        <v>0.68144174938837476</v>
      </c>
      <c r="AL6" s="13">
        <f t="shared" si="6"/>
        <v>0.84660416235627611</v>
      </c>
      <c r="AM6" s="13">
        <f t="shared" si="7"/>
        <v>0.56521561620601346</v>
      </c>
      <c r="AN6" s="13">
        <f t="shared" si="8"/>
        <v>0.93150645226614781</v>
      </c>
      <c r="AO6" s="13">
        <f t="shared" si="9"/>
        <v>1.0066012304610565</v>
      </c>
      <c r="AP6" s="13">
        <f t="shared" si="10"/>
        <v>0.97418799539503209</v>
      </c>
      <c r="AQ6" s="13">
        <f t="shared" si="11"/>
        <v>1.8211497429260162</v>
      </c>
      <c r="AR6" s="13">
        <f t="shared" si="12"/>
        <v>1.1367877105555562</v>
      </c>
      <c r="AS6" s="13">
        <f t="shared" si="13"/>
        <v>0.59912118266638548</v>
      </c>
      <c r="AT6" s="13">
        <f t="shared" si="14"/>
        <v>0</v>
      </c>
      <c r="AU6" s="13">
        <f t="shared" si="15"/>
        <v>11.603710810875903</v>
      </c>
      <c r="AV6" s="13">
        <f t="shared" si="16"/>
        <v>0.46461610149920018</v>
      </c>
      <c r="AW6" s="13">
        <f t="shared" si="17"/>
        <v>1.6778194945599334</v>
      </c>
      <c r="AX6" s="56">
        <f t="shared" si="18"/>
        <v>0.69605395718952157</v>
      </c>
      <c r="AY6" s="56">
        <f t="shared" si="19"/>
        <v>4.1784514651167625E-3</v>
      </c>
      <c r="AZ6" s="56">
        <f t="shared" si="19"/>
        <v>0.27617939124017621</v>
      </c>
      <c r="BA6" s="56">
        <f t="shared" si="19"/>
        <v>1.1510145112292938E-2</v>
      </c>
      <c r="BB6" s="56">
        <f t="shared" si="19"/>
        <v>0.21573197771854116</v>
      </c>
      <c r="BC6" s="56">
        <f t="shared" si="19"/>
        <v>4.5735354809142228</v>
      </c>
      <c r="BE6" s="52"/>
      <c r="BF6" s="53"/>
      <c r="BG6" s="13">
        <f t="shared" si="20"/>
        <v>4.542285078682208</v>
      </c>
      <c r="BH6" s="13">
        <f t="shared" si="21"/>
        <v>1</v>
      </c>
      <c r="BI6" s="13">
        <f t="shared" si="22"/>
        <v>0.64318074091945621</v>
      </c>
      <c r="BJ6" s="13">
        <f t="shared" si="23"/>
        <v>1.4460569616715746</v>
      </c>
      <c r="BK6" s="13">
        <f t="shared" si="24"/>
        <v>3.0953026902379155</v>
      </c>
      <c r="BL6" s="13">
        <f t="shared" si="25"/>
        <v>3.8455174542211625</v>
      </c>
      <c r="BM6" s="13">
        <f t="shared" si="26"/>
        <v>2.567370459730745</v>
      </c>
      <c r="BN6" s="13">
        <f t="shared" si="27"/>
        <v>4.2311678588247235</v>
      </c>
      <c r="BO6" s="13">
        <f t="shared" si="28"/>
        <v>4.5722697493064084</v>
      </c>
      <c r="BP6" s="13">
        <f t="shared" si="29"/>
        <v>4.4250395953141863</v>
      </c>
      <c r="BQ6" s="13">
        <f t="shared" si="30"/>
        <v>8.2721813033387832</v>
      </c>
      <c r="BR6" s="13">
        <f t="shared" si="31"/>
        <v>5.1636138552858126</v>
      </c>
      <c r="BS6" s="13">
        <f t="shared" si="32"/>
        <v>2.7213792083479604</v>
      </c>
      <c r="BT6" s="13">
        <f t="shared" si="33"/>
        <v>0</v>
      </c>
      <c r="BU6" s="56">
        <f t="shared" si="34"/>
        <v>52.707362473585043</v>
      </c>
      <c r="BV6" s="56">
        <f t="shared" si="35"/>
        <v>2.1104187851553156</v>
      </c>
      <c r="BW6" s="56">
        <f t="shared" si="36"/>
        <v>7.6211344548617106</v>
      </c>
      <c r="BX6" s="56">
        <f t="shared" si="37"/>
        <v>3.1616755036996684</v>
      </c>
      <c r="BY6" s="56">
        <f t="shared" si="38"/>
        <v>1.8979717741997682E-2</v>
      </c>
      <c r="BZ6" s="56">
        <f t="shared" si="38"/>
        <v>1.2544855278697884</v>
      </c>
      <c r="CA6" s="56">
        <f t="shared" si="38"/>
        <v>5.2282360397035162E-2</v>
      </c>
      <c r="CB6" s="56">
        <f t="shared" si="38"/>
        <v>0.97991614338553212</v>
      </c>
      <c r="CC6" s="56">
        <f t="shared" si="38"/>
        <v>20.774301971780332</v>
      </c>
      <c r="CE6" s="52"/>
      <c r="CF6" s="53"/>
      <c r="CG6" s="13">
        <f t="shared" si="39"/>
        <v>7.062221844809601</v>
      </c>
      <c r="CH6" s="13">
        <f t="shared" si="40"/>
        <v>1.5547729221034421</v>
      </c>
      <c r="CI6" s="13">
        <f t="shared" si="41"/>
        <v>1</v>
      </c>
      <c r="CJ6" s="13">
        <f t="shared" si="42"/>
        <v>2.2482902078261393</v>
      </c>
      <c r="CK6" s="13">
        <f t="shared" si="43"/>
        <v>4.8124928084958496</v>
      </c>
      <c r="CL6" s="13">
        <f t="shared" si="44"/>
        <v>5.9789064092992268</v>
      </c>
      <c r="CM6" s="13">
        <f t="shared" si="45"/>
        <v>3.9916780717976281</v>
      </c>
      <c r="CN6" s="13">
        <f t="shared" si="46"/>
        <v>6.5785052157750803</v>
      </c>
      <c r="CO6" s="13">
        <f t="shared" si="47"/>
        <v>7.1088411987742974</v>
      </c>
      <c r="CP6" s="13">
        <f t="shared" si="48"/>
        <v>6.8799317420300703</v>
      </c>
      <c r="CQ6" s="13">
        <f t="shared" si="49"/>
        <v>12.8613634971615</v>
      </c>
      <c r="CR6" s="13">
        <f t="shared" si="50"/>
        <v>8.0282470023965438</v>
      </c>
      <c r="CS6" s="13">
        <f t="shared" si="51"/>
        <v>4.2311267039147111</v>
      </c>
      <c r="CT6" s="13">
        <f t="shared" si="52"/>
        <v>0</v>
      </c>
      <c r="CU6" s="56">
        <f t="shared" si="53"/>
        <v>81.947979969421127</v>
      </c>
      <c r="CV6" s="56">
        <f t="shared" si="54"/>
        <v>3.2812219814579264</v>
      </c>
      <c r="CW6" s="56">
        <f t="shared" si="55"/>
        <v>11.849133486128565</v>
      </c>
      <c r="CX6" s="56">
        <f t="shared" si="56"/>
        <v>4.9156874616300055</v>
      </c>
      <c r="CY6" s="56">
        <f t="shared" si="57"/>
        <v>2.9509151214424285E-2</v>
      </c>
      <c r="CZ6" s="56">
        <f t="shared" si="57"/>
        <v>1.95044012990259</v>
      </c>
      <c r="DA6" s="56">
        <f t="shared" si="57"/>
        <v>8.1287198248963646E-2</v>
      </c>
      <c r="DB6" s="56">
        <f t="shared" si="57"/>
        <v>1.5235470856678595</v>
      </c>
      <c r="DC6" s="56">
        <f t="shared" si="57"/>
        <v>32.299322181324207</v>
      </c>
      <c r="DE6" s="52"/>
      <c r="DF6" s="53"/>
      <c r="DG6" s="13">
        <f t="shared" si="58"/>
        <v>3.1411522499304163</v>
      </c>
      <c r="DH6" s="13">
        <f t="shared" si="59"/>
        <v>0.69153569085138011</v>
      </c>
      <c r="DI6" s="13">
        <f t="shared" si="60"/>
        <v>0.44478243801403872</v>
      </c>
      <c r="DJ6" s="13">
        <f t="shared" si="61"/>
        <v>1</v>
      </c>
      <c r="DK6" s="13">
        <f t="shared" si="62"/>
        <v>2.1405122842878122</v>
      </c>
      <c r="DL6" s="13">
        <f t="shared" si="63"/>
        <v>2.6593125693858721</v>
      </c>
      <c r="DM6" s="13">
        <f t="shared" si="64"/>
        <v>1.7754283045413262</v>
      </c>
      <c r="DN6" s="13">
        <f t="shared" si="65"/>
        <v>2.9260035883605102</v>
      </c>
      <c r="DO6" s="13">
        <f t="shared" si="66"/>
        <v>3.1618877198454736</v>
      </c>
      <c r="DP6" s="13">
        <f t="shared" si="67"/>
        <v>3.060072813590307</v>
      </c>
      <c r="DQ6" s="13">
        <f t="shared" si="68"/>
        <v>5.7205086124522557</v>
      </c>
      <c r="DR6" s="13">
        <f t="shared" si="69"/>
        <v>3.5708232747048325</v>
      </c>
      <c r="DS6" s="13">
        <f t="shared" si="70"/>
        <v>1.8819308509134887</v>
      </c>
      <c r="DT6" s="13">
        <f t="shared" si="71"/>
        <v>0</v>
      </c>
      <c r="DU6" s="56">
        <f t="shared" si="72"/>
        <v>36.449022321124737</v>
      </c>
      <c r="DV6" s="56">
        <f t="shared" si="73"/>
        <v>1.4594299125781114</v>
      </c>
      <c r="DW6" s="56">
        <f t="shared" si="74"/>
        <v>5.2702864803140486</v>
      </c>
      <c r="DX6" s="56">
        <f t="shared" si="75"/>
        <v>2.1864114536988351</v>
      </c>
      <c r="DY6" s="56">
        <f t="shared" si="76"/>
        <v>1.3125152220876565E-2</v>
      </c>
      <c r="DZ6" s="56">
        <f t="shared" si="76"/>
        <v>0.86752151617849227</v>
      </c>
      <c r="EA6" s="56">
        <f t="shared" si="76"/>
        <v>3.615511821650455E-2</v>
      </c>
      <c r="EB6" s="56">
        <f t="shared" si="76"/>
        <v>0.67764698719253402</v>
      </c>
      <c r="EC6" s="56">
        <f t="shared" si="76"/>
        <v>14.3661712660103</v>
      </c>
      <c r="EE6" s="52"/>
      <c r="EF6" s="53"/>
      <c r="EG6" s="13">
        <f t="shared" si="77"/>
        <v>1.4674768619585545</v>
      </c>
      <c r="EH6" s="13">
        <f t="shared" si="78"/>
        <v>0.32307018087563405</v>
      </c>
      <c r="EI6" s="13">
        <f t="shared" si="79"/>
        <v>0.20779251830457304</v>
      </c>
      <c r="EJ6" s="13">
        <f t="shared" si="80"/>
        <v>0.46717788416370537</v>
      </c>
      <c r="EK6" s="13">
        <f t="shared" si="81"/>
        <v>1</v>
      </c>
      <c r="EL6" s="13">
        <f t="shared" si="82"/>
        <v>1.2423720194956387</v>
      </c>
      <c r="EM6" s="13">
        <f t="shared" si="83"/>
        <v>0.82944083879997144</v>
      </c>
      <c r="EN6" s="13">
        <f t="shared" si="84"/>
        <v>1.3669641654656728</v>
      </c>
      <c r="EO6" s="13">
        <f t="shared" si="85"/>
        <v>1.4771640149206113</v>
      </c>
      <c r="EP6" s="13">
        <f t="shared" si="86"/>
        <v>1.4295983424399965</v>
      </c>
      <c r="EQ6" s="13">
        <f t="shared" si="87"/>
        <v>2.6724951099056988</v>
      </c>
      <c r="ER6" s="13">
        <f t="shared" si="88"/>
        <v>1.6682096621991174</v>
      </c>
      <c r="ES6" s="13">
        <f t="shared" si="89"/>
        <v>0.87919647307216531</v>
      </c>
      <c r="ET6" s="13">
        <f t="shared" si="90"/>
        <v>0</v>
      </c>
      <c r="EU6" s="56">
        <f t="shared" si="91"/>
        <v>17.028177127818726</v>
      </c>
      <c r="EV6" s="56">
        <f t="shared" si="92"/>
        <v>0.68181337864346359</v>
      </c>
      <c r="EW6" s="56">
        <f t="shared" si="93"/>
        <v>2.4621612868096991</v>
      </c>
      <c r="EX6" s="56">
        <f t="shared" si="94"/>
        <v>1.0214430768503131</v>
      </c>
      <c r="EY6" s="56">
        <f t="shared" si="95"/>
        <v>6.1317808438756715E-3</v>
      </c>
      <c r="EZ6" s="56">
        <f t="shared" si="95"/>
        <v>0.40528686639475775</v>
      </c>
      <c r="FA6" s="56">
        <f t="shared" si="95"/>
        <v>1.6890871630075237E-2</v>
      </c>
      <c r="FB6" s="56">
        <f t="shared" si="95"/>
        <v>0.31658168568651762</v>
      </c>
      <c r="FC6" s="56">
        <f t="shared" si="95"/>
        <v>6.7115574955881128</v>
      </c>
      <c r="FE6" s="52"/>
      <c r="FF6" s="53"/>
      <c r="FG6" s="13">
        <f t="shared" si="96"/>
        <v>1.1811895623295676</v>
      </c>
      <c r="FH6" s="13">
        <f t="shared" si="97"/>
        <v>0.26004302721401412</v>
      </c>
      <c r="FI6" s="13">
        <f t="shared" si="98"/>
        <v>0.1672546669144479</v>
      </c>
      <c r="FJ6" s="13">
        <f t="shared" si="99"/>
        <v>0.37603702983697579</v>
      </c>
      <c r="FK6" s="13">
        <f t="shared" si="100"/>
        <v>0.80491188171314931</v>
      </c>
      <c r="FL6" s="13">
        <f t="shared" si="101"/>
        <v>1</v>
      </c>
      <c r="FM6" s="13">
        <f t="shared" si="102"/>
        <v>0.66762678632821804</v>
      </c>
      <c r="FN6" s="13">
        <f t="shared" si="103"/>
        <v>1.1002856986594194</v>
      </c>
      <c r="FO6" s="13">
        <f t="shared" si="104"/>
        <v>1.1889868668486998</v>
      </c>
      <c r="FP6" s="13">
        <f t="shared" si="105"/>
        <v>1.1507006919073768</v>
      </c>
      <c r="FQ6" s="13">
        <f t="shared" si="106"/>
        <v>2.1511230677833857</v>
      </c>
      <c r="FR6" s="13">
        <f t="shared" si="107"/>
        <v>1.3427617782927488</v>
      </c>
      <c r="FS6" s="13">
        <f t="shared" si="108"/>
        <v>0.70767568753608079</v>
      </c>
      <c r="FT6" s="13">
        <f t="shared" si="109"/>
        <v>0</v>
      </c>
      <c r="FU6" s="56">
        <f t="shared" si="110"/>
        <v>13.706182094097381</v>
      </c>
      <c r="FV6" s="56">
        <f t="shared" si="111"/>
        <v>0.54879968958111025</v>
      </c>
      <c r="FW6" s="56">
        <f t="shared" si="112"/>
        <v>1.9818228744472641</v>
      </c>
      <c r="FX6" s="56">
        <f t="shared" si="113"/>
        <v>0.82217166905045458</v>
      </c>
      <c r="FY6" s="56">
        <f t="shared" si="114"/>
        <v>4.9355432572966099E-3</v>
      </c>
      <c r="FZ6" s="56">
        <f t="shared" si="114"/>
        <v>0.32622021426343017</v>
      </c>
      <c r="GA6" s="56">
        <f t="shared" si="114"/>
        <v>1.3595663267539108E-2</v>
      </c>
      <c r="GB6" s="56">
        <f t="shared" si="114"/>
        <v>0.25482036034185568</v>
      </c>
      <c r="GC6" s="56">
        <f t="shared" si="114"/>
        <v>5.4022123729998199</v>
      </c>
      <c r="GE6" s="52"/>
      <c r="GF6" s="53"/>
      <c r="GG6" s="13">
        <f t="shared" si="115"/>
        <v>1.7692363256211121</v>
      </c>
      <c r="GH6" s="13">
        <f t="shared" si="116"/>
        <v>0.38950358574464389</v>
      </c>
      <c r="GI6" s="13">
        <f t="shared" si="117"/>
        <v>0.25052120487002499</v>
      </c>
      <c r="GJ6" s="13">
        <f t="shared" si="118"/>
        <v>0.56324437176208331</v>
      </c>
      <c r="GK6" s="13">
        <f t="shared" si="119"/>
        <v>1.2056314968127109</v>
      </c>
      <c r="GL6" s="13">
        <f t="shared" si="120"/>
        <v>1.4978428374627573</v>
      </c>
      <c r="GM6" s="13">
        <f t="shared" si="121"/>
        <v>1</v>
      </c>
      <c r="GN6" s="13">
        <f t="shared" si="122"/>
        <v>1.6480550528997171</v>
      </c>
      <c r="GO6" s="13">
        <f t="shared" si="123"/>
        <v>1.7809154623466099</v>
      </c>
      <c r="GP6" s="13">
        <f t="shared" si="124"/>
        <v>1.7235687894369034</v>
      </c>
      <c r="GQ6" s="13">
        <f t="shared" si="125"/>
        <v>3.2220442795802575</v>
      </c>
      <c r="GR6" s="13">
        <f t="shared" si="126"/>
        <v>2.0112461120345486</v>
      </c>
      <c r="GS6" s="13">
        <f t="shared" si="127"/>
        <v>1.0599869598224509</v>
      </c>
      <c r="GT6" s="13">
        <f t="shared" si="128"/>
        <v>0</v>
      </c>
      <c r="GU6" s="56">
        <f t="shared" si="129"/>
        <v>20.529706678604057</v>
      </c>
      <c r="GV6" s="56">
        <f t="shared" si="130"/>
        <v>0.82201568424085059</v>
      </c>
      <c r="GW6" s="56">
        <f t="shared" si="131"/>
        <v>2.968459197610688</v>
      </c>
      <c r="GX6" s="56">
        <f t="shared" si="132"/>
        <v>1.2314839456520239</v>
      </c>
      <c r="GY6" s="56">
        <f t="shared" si="133"/>
        <v>7.3926681169293332E-3</v>
      </c>
      <c r="GZ6" s="56">
        <f t="shared" si="133"/>
        <v>0.48862661137004493</v>
      </c>
      <c r="HA6" s="56">
        <f t="shared" si="133"/>
        <v>2.0364166845838961E-2</v>
      </c>
      <c r="HB6" s="56">
        <f t="shared" si="133"/>
        <v>0.38168085157772735</v>
      </c>
      <c r="HC6" s="56">
        <f t="shared" si="133"/>
        <v>8.0916651093504655</v>
      </c>
      <c r="HE6" s="52"/>
      <c r="HF6" s="53"/>
      <c r="HG6" s="13">
        <f t="shared" si="134"/>
        <v>1.0735298693500432</v>
      </c>
      <c r="HH6" s="13">
        <f t="shared" si="135"/>
        <v>0.23634136800182784</v>
      </c>
      <c r="HI6" s="13">
        <f t="shared" si="136"/>
        <v>0.15201021618133351</v>
      </c>
      <c r="HJ6" s="13">
        <f t="shared" si="137"/>
        <v>0.34176308053002669</v>
      </c>
      <c r="HK6" s="13">
        <f t="shared" si="138"/>
        <v>0.73154807219056694</v>
      </c>
      <c r="HL6" s="13">
        <f t="shared" si="139"/>
        <v>0.90885485580553593</v>
      </c>
      <c r="HM6" s="13">
        <f t="shared" si="140"/>
        <v>0.60677584662024597</v>
      </c>
      <c r="HN6" s="13">
        <f t="shared" si="141"/>
        <v>1</v>
      </c>
      <c r="HO6" s="13">
        <f t="shared" si="142"/>
        <v>1.080616487424451</v>
      </c>
      <c r="HP6" s="13">
        <f t="shared" si="143"/>
        <v>1.0458199114188094</v>
      </c>
      <c r="HQ6" s="13">
        <f t="shared" si="144"/>
        <v>1.9550586455902312</v>
      </c>
      <c r="HR6" s="13">
        <f t="shared" si="145"/>
        <v>1.2203755623914412</v>
      </c>
      <c r="HS6" s="13">
        <f t="shared" si="146"/>
        <v>0.64317448495268825</v>
      </c>
      <c r="HT6" s="13">
        <f t="shared" si="147"/>
        <v>0</v>
      </c>
      <c r="HU6" s="13">
        <f t="shared" si="148"/>
        <v>12.456930150775293</v>
      </c>
      <c r="HV6" s="13">
        <f t="shared" si="149"/>
        <v>0.49877926274036283</v>
      </c>
      <c r="HW6" s="13">
        <f t="shared" si="150"/>
        <v>1.8011893427878811</v>
      </c>
      <c r="HX6" s="13">
        <f t="shared" si="151"/>
        <v>0.7472347137222477</v>
      </c>
      <c r="HY6" s="13">
        <f t="shared" si="152"/>
        <v>4.4856924554322955E-3</v>
      </c>
      <c r="HZ6" s="13">
        <f t="shared" si="152"/>
        <v>0.29648682579524088</v>
      </c>
      <c r="IA6" s="13">
        <f t="shared" si="152"/>
        <v>1.2356484578599877E-2</v>
      </c>
      <c r="IB6" s="13">
        <f t="shared" si="152"/>
        <v>0.23159472185481195</v>
      </c>
      <c r="IC6" s="13">
        <f t="shared" si="152"/>
        <v>4.9098269472936336</v>
      </c>
      <c r="IE6" s="52"/>
      <c r="IF6" s="53"/>
      <c r="IG6" s="13">
        <f t="shared" si="153"/>
        <v>0.99344206001215296</v>
      </c>
      <c r="IH6" s="13">
        <f t="shared" si="154"/>
        <v>0.21870975572945914</v>
      </c>
      <c r="II6" s="13">
        <f t="shared" si="155"/>
        <v>0.14066990273638683</v>
      </c>
      <c r="IJ6" s="13">
        <f t="shared" si="156"/>
        <v>0.31626676485807392</v>
      </c>
      <c r="IK6" s="13">
        <f t="shared" si="157"/>
        <v>0.67697289529067228</v>
      </c>
      <c r="IL6" s="13">
        <f t="shared" si="158"/>
        <v>0.84105218306608209</v>
      </c>
      <c r="IM6" s="13">
        <f t="shared" si="159"/>
        <v>0.56150896611474044</v>
      </c>
      <c r="IN6" s="13">
        <f t="shared" si="160"/>
        <v>0.92539768885389406</v>
      </c>
      <c r="IO6" s="13">
        <f t="shared" si="161"/>
        <v>1</v>
      </c>
      <c r="IP6" s="13">
        <f t="shared" si="162"/>
        <v>0.96779932898435039</v>
      </c>
      <c r="IQ6" s="13">
        <f t="shared" si="163"/>
        <v>1.8092067522030242</v>
      </c>
      <c r="IR6" s="13">
        <f t="shared" si="164"/>
        <v>1.1293327249708109</v>
      </c>
      <c r="IS6" s="13">
        <f t="shared" si="165"/>
        <v>0.59519218190501133</v>
      </c>
      <c r="IT6" s="13">
        <f t="shared" si="166"/>
        <v>0</v>
      </c>
      <c r="IU6" s="56">
        <f t="shared" si="167"/>
        <v>11.527614371741846</v>
      </c>
      <c r="IV6" s="56">
        <f t="shared" si="168"/>
        <v>0.46156917698818095</v>
      </c>
      <c r="IW6" s="56">
        <f t="shared" si="169"/>
        <v>1.6668164550041695</v>
      </c>
      <c r="IX6" s="56">
        <f t="shared" si="170"/>
        <v>0.6914892771099691</v>
      </c>
      <c r="IY6" s="56">
        <f t="shared" si="171"/>
        <v>4.1510494311663955E-3</v>
      </c>
      <c r="IZ6" s="56">
        <f t="shared" si="171"/>
        <v>0.27436822336654298</v>
      </c>
      <c r="JA6" s="56">
        <f t="shared" si="171"/>
        <v>1.1434662271395109E-2</v>
      </c>
      <c r="JB6" s="56">
        <f t="shared" si="171"/>
        <v>0.2143172203552034</v>
      </c>
      <c r="JC6" s="56">
        <f t="shared" si="171"/>
        <v>4.5435425096980984</v>
      </c>
      <c r="JE6" s="52"/>
      <c r="JF6" s="53"/>
      <c r="JG6" s="13">
        <f t="shared" si="172"/>
        <v>1.0264959173455028</v>
      </c>
      <c r="JH6" s="13">
        <f t="shared" si="173"/>
        <v>0.22598667841502063</v>
      </c>
      <c r="JI6" s="13">
        <f t="shared" si="174"/>
        <v>0.14535027926089986</v>
      </c>
      <c r="JJ6" s="13">
        <f t="shared" si="175"/>
        <v>0.32678960956707592</v>
      </c>
      <c r="JK6" s="13">
        <f t="shared" si="176"/>
        <v>0.69949717365594399</v>
      </c>
      <c r="JL6" s="13">
        <f t="shared" si="177"/>
        <v>0.86903571626642673</v>
      </c>
      <c r="JM6" s="13">
        <f t="shared" si="178"/>
        <v>0.58019152245539551</v>
      </c>
      <c r="JN6" s="13">
        <f t="shared" si="179"/>
        <v>0.95618757023219425</v>
      </c>
      <c r="JO6" s="13">
        <f t="shared" si="180"/>
        <v>1.0332720534632343</v>
      </c>
      <c r="JP6" s="13">
        <f t="shared" si="181"/>
        <v>1</v>
      </c>
      <c r="JQ6" s="13">
        <f t="shared" si="182"/>
        <v>1.8694027759883678</v>
      </c>
      <c r="JR6" s="13">
        <f t="shared" si="183"/>
        <v>1.1669079437738197</v>
      </c>
      <c r="JS6" s="13">
        <f t="shared" si="184"/>
        <v>0.61499544800225392</v>
      </c>
      <c r="JT6" s="13">
        <f t="shared" si="185"/>
        <v>0</v>
      </c>
      <c r="JU6" s="56">
        <f t="shared" si="186"/>
        <v>11.911161773421989</v>
      </c>
      <c r="JV6" s="56">
        <f t="shared" si="187"/>
        <v>0.47692653132191276</v>
      </c>
      <c r="JW6" s="56">
        <f t="shared" si="188"/>
        <v>1.7222748612084668</v>
      </c>
      <c r="JX6" s="56">
        <f t="shared" si="189"/>
        <v>0.71449654530722528</v>
      </c>
      <c r="JY6" s="56">
        <f t="shared" si="190"/>
        <v>4.2891633697686917E-3</v>
      </c>
      <c r="JZ6" s="56">
        <f t="shared" si="190"/>
        <v>0.28349701756300721</v>
      </c>
      <c r="KA6" s="56">
        <f t="shared" si="190"/>
        <v>1.1815116965822995E-2</v>
      </c>
      <c r="KB6" s="56">
        <f t="shared" si="190"/>
        <v>0.22144799436895349</v>
      </c>
      <c r="KC6" s="56">
        <f t="shared" si="190"/>
        <v>4.6947154989932507</v>
      </c>
      <c r="KE6" s="52"/>
      <c r="KF6" s="53"/>
      <c r="KG6" s="13">
        <f t="shared" si="191"/>
        <v>0.54910366590355919</v>
      </c>
      <c r="KH6" s="13">
        <f t="shared" si="192"/>
        <v>0.12088709898033596</v>
      </c>
      <c r="KI6" s="13">
        <f t="shared" si="193"/>
        <v>7.7752253889776121E-2</v>
      </c>
      <c r="KJ6" s="13">
        <f t="shared" si="194"/>
        <v>0.17480963105679551</v>
      </c>
      <c r="KK6" s="13">
        <f t="shared" si="195"/>
        <v>0.3741821626888911</v>
      </c>
      <c r="KL6" s="13">
        <f t="shared" si="196"/>
        <v>0.46487344911904321</v>
      </c>
      <c r="KM6" s="13">
        <f t="shared" si="197"/>
        <v>0.31036196688466122</v>
      </c>
      <c r="KN6" s="13">
        <f t="shared" si="198"/>
        <v>0.51149360775216057</v>
      </c>
      <c r="KO6" s="13">
        <f t="shared" si="199"/>
        <v>0.55272842574919967</v>
      </c>
      <c r="KP6" s="13">
        <f t="shared" si="200"/>
        <v>0.5349301995506518</v>
      </c>
      <c r="KQ6" s="13">
        <f t="shared" si="201"/>
        <v>1</v>
      </c>
      <c r="KR6" s="13">
        <f t="shared" si="202"/>
        <v>0.62421429922017013</v>
      </c>
      <c r="KS6" s="13">
        <f t="shared" si="203"/>
        <v>0.3289796377225882</v>
      </c>
      <c r="KT6" s="13">
        <f t="shared" si="204"/>
        <v>0</v>
      </c>
      <c r="KU6" s="56">
        <f t="shared" si="205"/>
        <v>6.3716401443367205</v>
      </c>
      <c r="KV6" s="56">
        <f t="shared" si="206"/>
        <v>0.25512240457103097</v>
      </c>
      <c r="KW6" s="56">
        <f t="shared" si="207"/>
        <v>0.92129683518731631</v>
      </c>
      <c r="KX6" s="56">
        <f t="shared" si="208"/>
        <v>0.38220577955944535</v>
      </c>
      <c r="KY6" s="56">
        <f t="shared" si="209"/>
        <v>2.2944030172957126E-3</v>
      </c>
      <c r="KZ6" s="56">
        <f t="shared" si="209"/>
        <v>0.15165111617699409</v>
      </c>
      <c r="LA6" s="56">
        <f t="shared" si="209"/>
        <v>6.3202628762419871E-3</v>
      </c>
      <c r="LB6" s="56">
        <f t="shared" si="209"/>
        <v>0.11845921981787591</v>
      </c>
      <c r="LC6" s="56">
        <f t="shared" si="209"/>
        <v>2.5113450987099974</v>
      </c>
      <c r="LE6" s="52"/>
      <c r="LF6" s="53"/>
      <c r="LG6" s="13">
        <f t="shared" si="210"/>
        <v>0.87967171945524714</v>
      </c>
      <c r="LH6" s="13">
        <f t="shared" si="211"/>
        <v>0.1936628160094378</v>
      </c>
      <c r="LI6" s="13">
        <f t="shared" si="212"/>
        <v>0.12456019348949852</v>
      </c>
      <c r="LJ6" s="13">
        <f t="shared" si="213"/>
        <v>0.28004746330736879</v>
      </c>
      <c r="LK6" s="13">
        <f t="shared" si="214"/>
        <v>0.59944503539306326</v>
      </c>
      <c r="LL6" s="13">
        <f t="shared" si="215"/>
        <v>0.74473373919791463</v>
      </c>
      <c r="LM6" s="13">
        <f t="shared" si="216"/>
        <v>0.49720419297090096</v>
      </c>
      <c r="LN6" s="13">
        <f t="shared" si="217"/>
        <v>0.8194198825486193</v>
      </c>
      <c r="LO6" s="13">
        <f t="shared" si="218"/>
        <v>0.88547863520544523</v>
      </c>
      <c r="LP6" s="13">
        <f t="shared" si="219"/>
        <v>0.85696562898180828</v>
      </c>
      <c r="LQ6" s="13">
        <f t="shared" si="220"/>
        <v>1.60201392574521</v>
      </c>
      <c r="LR6" s="13">
        <f t="shared" si="221"/>
        <v>1</v>
      </c>
      <c r="LS6" s="13">
        <f t="shared" si="222"/>
        <v>0.52702996091820054</v>
      </c>
      <c r="LT6" s="13">
        <f t="shared" si="223"/>
        <v>0</v>
      </c>
      <c r="LU6" s="56">
        <f t="shared" si="224"/>
        <v>10.207456241064646</v>
      </c>
      <c r="LV6" s="56">
        <f t="shared" si="225"/>
        <v>0.40870964489239503</v>
      </c>
      <c r="LW6" s="56">
        <f t="shared" si="226"/>
        <v>1.4759303597150704</v>
      </c>
      <c r="LX6" s="56">
        <f t="shared" si="227"/>
        <v>0.61229898135453542</v>
      </c>
      <c r="LY6" s="56">
        <f t="shared" si="228"/>
        <v>3.6756655849795594E-3</v>
      </c>
      <c r="LZ6" s="56">
        <f t="shared" si="228"/>
        <v>0.24294719997034925</v>
      </c>
      <c r="MA6" s="56">
        <f t="shared" si="228"/>
        <v>1.0125149142110138E-2</v>
      </c>
      <c r="MB6" s="56">
        <f t="shared" si="228"/>
        <v>0.18977331978115017</v>
      </c>
      <c r="MC6" s="56">
        <f t="shared" si="228"/>
        <v>4.0232098204853957</v>
      </c>
      <c r="ME6" s="52"/>
      <c r="MF6" s="53"/>
      <c r="MG6" s="13">
        <f t="shared" si="229"/>
        <v>1.6691114067266084</v>
      </c>
      <c r="MH6" s="13">
        <f t="shared" si="230"/>
        <v>0.36746073348853858</v>
      </c>
      <c r="MI6" s="13">
        <f t="shared" si="231"/>
        <v>0.2363436668239651</v>
      </c>
      <c r="MJ6" s="13">
        <f t="shared" si="232"/>
        <v>0.53136915180204436</v>
      </c>
      <c r="MK6" s="13">
        <f t="shared" si="233"/>
        <v>1.1374021969238712</v>
      </c>
      <c r="ML6" s="13">
        <f t="shared" si="234"/>
        <v>1.4130766643710859</v>
      </c>
      <c r="MM6" s="13">
        <f t="shared" si="235"/>
        <v>0.94340783226946601</v>
      </c>
      <c r="MN6" s="13">
        <f t="shared" si="236"/>
        <v>1.5547880449168623</v>
      </c>
      <c r="MO6" s="13">
        <f t="shared" si="237"/>
        <v>1.6801295957875892</v>
      </c>
      <c r="MP6" s="13">
        <f t="shared" si="238"/>
        <v>1.6260282954099767</v>
      </c>
      <c r="MQ6" s="13">
        <f t="shared" si="239"/>
        <v>3.0397018092750443</v>
      </c>
      <c r="MR6" s="13">
        <f t="shared" si="240"/>
        <v>1.897425334714905</v>
      </c>
      <c r="MS6" s="13">
        <f t="shared" si="241"/>
        <v>1</v>
      </c>
      <c r="MT6" s="13">
        <f t="shared" si="242"/>
        <v>0</v>
      </c>
      <c r="MU6" s="56">
        <f t="shared" si="243"/>
        <v>19.367886074789833</v>
      </c>
      <c r="MV6" s="56">
        <f t="shared" si="244"/>
        <v>0.77549603476116269</v>
      </c>
      <c r="MW6" s="56">
        <f t="shared" si="245"/>
        <v>2.8004676567982578</v>
      </c>
      <c r="MX6" s="56">
        <f t="shared" si="246"/>
        <v>1.1617915996422248</v>
      </c>
      <c r="MY6" s="56">
        <f t="shared" si="247"/>
        <v>6.9743010028798982E-3</v>
      </c>
      <c r="MZ6" s="56">
        <f t="shared" si="247"/>
        <v>0.46097417222178894</v>
      </c>
      <c r="NA6" s="56">
        <f t="shared" si="247"/>
        <v>1.9211714500006662E-2</v>
      </c>
      <c r="NB6" s="56">
        <f t="shared" si="247"/>
        <v>0.36008070480570759</v>
      </c>
      <c r="NC6" s="56">
        <f t="shared" si="247"/>
        <v>7.6337402402627941</v>
      </c>
      <c r="NE6" s="52"/>
      <c r="NF6" s="5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56"/>
      <c r="NV6" s="56"/>
      <c r="NW6" s="56"/>
      <c r="NX6" s="56"/>
      <c r="NY6" s="56"/>
      <c r="NZ6" s="56"/>
      <c r="OA6" s="56"/>
      <c r="OB6" s="56"/>
      <c r="OC6" s="56"/>
      <c r="OE6" s="52"/>
      <c r="OF6" s="53"/>
      <c r="OG6" s="13">
        <f t="shared" si="250"/>
        <v>8.6179328001066868E-2</v>
      </c>
      <c r="OH6" s="13">
        <f t="shared" si="251"/>
        <v>1.8972681482613791E-2</v>
      </c>
      <c r="OI6" s="13">
        <f t="shared" si="252"/>
        <v>1.2202863333216386E-2</v>
      </c>
      <c r="OJ6" s="13">
        <f t="shared" si="253"/>
        <v>2.7435578139511044E-2</v>
      </c>
      <c r="OK6" s="13">
        <f t="shared" si="254"/>
        <v>5.8726192034161552E-2</v>
      </c>
      <c r="OL6" s="13">
        <f t="shared" si="255"/>
        <v>7.2959777794769975E-2</v>
      </c>
      <c r="OM6" s="13">
        <f t="shared" si="256"/>
        <v>4.8709901980343161E-2</v>
      </c>
      <c r="ON6" s="13">
        <f t="shared" si="257"/>
        <v>8.0276600084954491E-2</v>
      </c>
      <c r="OO6" s="13">
        <f t="shared" si="258"/>
        <v>8.67482176061809E-2</v>
      </c>
      <c r="OP6" s="13">
        <f t="shared" si="259"/>
        <v>8.3954866789850285E-2</v>
      </c>
      <c r="OQ6" s="13">
        <f t="shared" si="260"/>
        <v>0.15694546103467977</v>
      </c>
      <c r="OR6" s="13">
        <f t="shared" si="261"/>
        <v>9.7967600975549143E-2</v>
      </c>
      <c r="OS6" s="13">
        <f t="shared" si="262"/>
        <v>5.1631860913393529E-2</v>
      </c>
      <c r="OT6" s="13">
        <f t="shared" si="263"/>
        <v>0</v>
      </c>
      <c r="OU6" s="56">
        <f t="shared" si="264"/>
        <v>1</v>
      </c>
      <c r="OV6" s="56">
        <f t="shared" si="265"/>
        <v>4.0040303405676547E-2</v>
      </c>
      <c r="OW6" s="56">
        <f t="shared" si="266"/>
        <v>0.14459335654826472</v>
      </c>
      <c r="OX6" s="56">
        <f t="shared" si="267"/>
        <v>5.998546228307633E-2</v>
      </c>
      <c r="OY6" s="56">
        <f t="shared" si="268"/>
        <v>3.6009613934883587E-4</v>
      </c>
      <c r="OZ6" s="56">
        <f t="shared" si="268"/>
        <v>2.3800954344822121E-2</v>
      </c>
      <c r="PA6" s="56">
        <f t="shared" si="268"/>
        <v>9.9193657097216962E-4</v>
      </c>
      <c r="PB6" s="56">
        <f t="shared" si="268"/>
        <v>1.8591636868125008E-2</v>
      </c>
      <c r="PC6" s="56">
        <f t="shared" si="268"/>
        <v>0.39414421433422392</v>
      </c>
    </row>
    <row r="7" spans="2:419" x14ac:dyDescent="0.3">
      <c r="B7" s="246"/>
      <c r="C7" s="106">
        <v>346.9</v>
      </c>
      <c r="D7" s="106">
        <v>1.8</v>
      </c>
      <c r="E7" s="12" t="s">
        <v>3</v>
      </c>
      <c r="F7" s="13">
        <v>28.6733557304294</v>
      </c>
      <c r="G7" s="13">
        <v>5.4136508889907224</v>
      </c>
      <c r="H7" s="13">
        <v>2.7366282458763576</v>
      </c>
      <c r="I7" s="13">
        <v>9.2270627570429511</v>
      </c>
      <c r="J7" s="13">
        <v>16.068332010598187</v>
      </c>
      <c r="K7" s="13">
        <v>18.369106609195903</v>
      </c>
      <c r="L7" s="13">
        <v>15.003061184753731</v>
      </c>
      <c r="M7" s="13">
        <v>26.468307960062106</v>
      </c>
      <c r="N7" s="13">
        <v>29.262085899319548</v>
      </c>
      <c r="O7" s="13">
        <v>26.046207940819016</v>
      </c>
      <c r="P7" s="13">
        <v>43.205961420318644</v>
      </c>
      <c r="Q7" s="13">
        <v>26.506309791209265</v>
      </c>
      <c r="R7" s="13">
        <v>21.569133555305754</v>
      </c>
      <c r="S7" s="13">
        <v>34.456601371870576</v>
      </c>
      <c r="T7" s="151">
        <v>28.165376728118261</v>
      </c>
      <c r="U7" s="154">
        <v>14.754895882259207</v>
      </c>
      <c r="V7" s="154">
        <v>54.041800808849054</v>
      </c>
      <c r="W7" s="164">
        <v>28.371407550978404</v>
      </c>
      <c r="X7" s="154">
        <v>0.1378445188530158</v>
      </c>
      <c r="Y7" s="154">
        <v>7.4843127104883234</v>
      </c>
      <c r="Z7" s="154">
        <v>0.53539594243864219</v>
      </c>
      <c r="AA7" s="154">
        <v>6.0257346739494757</v>
      </c>
      <c r="AB7" s="154">
        <v>111.97700833595239</v>
      </c>
      <c r="AE7" s="52"/>
      <c r="AF7" s="53"/>
      <c r="AG7" s="13">
        <f t="shared" si="1"/>
        <v>1</v>
      </c>
      <c r="AH7" s="13">
        <f t="shared" si="2"/>
        <v>0.18880423135285568</v>
      </c>
      <c r="AI7" s="13">
        <f t="shared" si="3"/>
        <v>9.544150575205014E-2</v>
      </c>
      <c r="AJ7" s="13">
        <f t="shared" si="4"/>
        <v>0.321799193780824</v>
      </c>
      <c r="AK7" s="13">
        <f t="shared" si="5"/>
        <v>0.56039244801562527</v>
      </c>
      <c r="AL7" s="13">
        <f t="shared" si="6"/>
        <v>0.64063330368066462</v>
      </c>
      <c r="AM7" s="13">
        <f t="shared" si="7"/>
        <v>0.52324050682466294</v>
      </c>
      <c r="AN7" s="13">
        <f t="shared" si="8"/>
        <v>0.92309767328603254</v>
      </c>
      <c r="AO7" s="13">
        <f t="shared" si="9"/>
        <v>1.0205323079176729</v>
      </c>
      <c r="AP7" s="13">
        <f t="shared" si="10"/>
        <v>0.90837668899624679</v>
      </c>
      <c r="AQ7" s="13">
        <f t="shared" si="11"/>
        <v>1.5068330971274011</v>
      </c>
      <c r="AR7" s="13">
        <f t="shared" si="12"/>
        <v>0.92442300930545174</v>
      </c>
      <c r="AS7" s="13">
        <f t="shared" si="13"/>
        <v>0.75223610930253482</v>
      </c>
      <c r="AT7" s="13">
        <f t="shared" si="14"/>
        <v>1.2016940638484022</v>
      </c>
      <c r="AU7" s="13">
        <f t="shared" si="15"/>
        <v>0.98228393610127573</v>
      </c>
      <c r="AV7" s="13">
        <f t="shared" si="16"/>
        <v>0.51458559719958685</v>
      </c>
      <c r="AW7" s="13">
        <f t="shared" si="17"/>
        <v>1.8847393139791297</v>
      </c>
      <c r="AX7" s="56">
        <f t="shared" si="18"/>
        <v>0.98946938118127015</v>
      </c>
      <c r="AY7" s="56">
        <f t="shared" si="19"/>
        <v>4.8074079695781561E-3</v>
      </c>
      <c r="AZ7" s="56">
        <f t="shared" si="19"/>
        <v>0.26101976974204133</v>
      </c>
      <c r="BA7" s="56">
        <f t="shared" si="19"/>
        <v>1.8672245671979611E-2</v>
      </c>
      <c r="BB7" s="56">
        <f t="shared" si="19"/>
        <v>0.21015101024798108</v>
      </c>
      <c r="BC7" s="56">
        <f t="shared" si="19"/>
        <v>3.9052634574305363</v>
      </c>
      <c r="BE7" s="52"/>
      <c r="BF7" s="53"/>
      <c r="BG7" s="13">
        <f t="shared" si="20"/>
        <v>5.2964914654433928</v>
      </c>
      <c r="BH7" s="13">
        <f t="shared" si="21"/>
        <v>1</v>
      </c>
      <c r="BI7" s="13">
        <f t="shared" si="22"/>
        <v>0.50550512066480013</v>
      </c>
      <c r="BJ7" s="13">
        <f t="shared" si="23"/>
        <v>1.7044066834466991</v>
      </c>
      <c r="BK7" s="13">
        <f t="shared" si="24"/>
        <v>2.9681138182136895</v>
      </c>
      <c r="BL7" s="13">
        <f t="shared" si="25"/>
        <v>3.3931088254234458</v>
      </c>
      <c r="BM7" s="13">
        <f t="shared" si="26"/>
        <v>2.7713388787711026</v>
      </c>
      <c r="BN7" s="13">
        <f t="shared" si="27"/>
        <v>4.8891789483301249</v>
      </c>
      <c r="BO7" s="13">
        <f t="shared" si="28"/>
        <v>5.4052406590952033</v>
      </c>
      <c r="BP7" s="13">
        <f t="shared" si="29"/>
        <v>4.8112093806763481</v>
      </c>
      <c r="BQ7" s="13">
        <f t="shared" si="30"/>
        <v>7.980928638782915</v>
      </c>
      <c r="BR7" s="13">
        <f t="shared" si="31"/>
        <v>4.8961985792458238</v>
      </c>
      <c r="BS7" s="13">
        <f t="shared" si="32"/>
        <v>3.9842121329192195</v>
      </c>
      <c r="BT7" s="13">
        <f t="shared" si="33"/>
        <v>6.3647623532470501</v>
      </c>
      <c r="BU7" s="56">
        <f t="shared" si="34"/>
        <v>5.2026584842025505</v>
      </c>
      <c r="BV7" s="56">
        <f t="shared" si="35"/>
        <v>2.725498223807703</v>
      </c>
      <c r="BW7" s="56">
        <f t="shared" si="36"/>
        <v>9.9825056910760956</v>
      </c>
      <c r="BX7" s="56">
        <f t="shared" si="37"/>
        <v>5.2407161327441525</v>
      </c>
      <c r="BY7" s="56">
        <f t="shared" si="38"/>
        <v>2.5462395281775258E-2</v>
      </c>
      <c r="BZ7" s="56">
        <f t="shared" si="38"/>
        <v>1.3824889827507216</v>
      </c>
      <c r="CA7" s="56">
        <f t="shared" si="38"/>
        <v>9.8897389842302355E-2</v>
      </c>
      <c r="CB7" s="56">
        <f t="shared" si="38"/>
        <v>1.1130630322327388</v>
      </c>
      <c r="CC7" s="56">
        <f t="shared" si="38"/>
        <v>20.684194572588794</v>
      </c>
      <c r="CE7" s="52"/>
      <c r="CF7" s="53"/>
      <c r="CG7" s="13">
        <f t="shared" si="39"/>
        <v>10.477621786457611</v>
      </c>
      <c r="CH7" s="13">
        <f t="shared" si="40"/>
        <v>1.9782193277980638</v>
      </c>
      <c r="CI7" s="13">
        <f t="shared" si="41"/>
        <v>1</v>
      </c>
      <c r="CJ7" s="13">
        <f t="shared" si="42"/>
        <v>3.3716902436224561</v>
      </c>
      <c r="CK7" s="13">
        <f t="shared" si="43"/>
        <v>5.8715801222948292</v>
      </c>
      <c r="CL7" s="13">
        <f t="shared" si="44"/>
        <v>6.7123134597748466</v>
      </c>
      <c r="CM7" s="13">
        <f t="shared" si="45"/>
        <v>5.4823161338632103</v>
      </c>
      <c r="CN7" s="13">
        <f t="shared" si="46"/>
        <v>9.6718682926500641</v>
      </c>
      <c r="CO7" s="13">
        <f t="shared" si="47"/>
        <v>10.692751543222077</v>
      </c>
      <c r="CP7" s="13">
        <f t="shared" si="48"/>
        <v>9.5176273869373045</v>
      </c>
      <c r="CQ7" s="13">
        <f t="shared" si="49"/>
        <v>15.788027287017455</v>
      </c>
      <c r="CR7" s="13">
        <f t="shared" si="50"/>
        <v>9.6857546622015089</v>
      </c>
      <c r="CS7" s="13">
        <f t="shared" si="51"/>
        <v>7.8816454473883484</v>
      </c>
      <c r="CT7" s="13">
        <f t="shared" si="52"/>
        <v>12.590895904034802</v>
      </c>
      <c r="CU7" s="56">
        <f t="shared" si="53"/>
        <v>10.291999569382062</v>
      </c>
      <c r="CV7" s="56">
        <f t="shared" si="54"/>
        <v>5.3916332642156917</v>
      </c>
      <c r="CW7" s="56">
        <f t="shared" si="55"/>
        <v>19.747585697940902</v>
      </c>
      <c r="CX7" s="56">
        <f t="shared" si="56"/>
        <v>10.367285945297606</v>
      </c>
      <c r="CY7" s="56">
        <f t="shared" si="57"/>
        <v>5.0370202478442039E-2</v>
      </c>
      <c r="CZ7" s="56">
        <f t="shared" si="57"/>
        <v>2.7348664261453615</v>
      </c>
      <c r="DA7" s="56">
        <f t="shared" si="57"/>
        <v>0.19564072805482244</v>
      </c>
      <c r="DB7" s="56">
        <f t="shared" si="57"/>
        <v>2.2018828034203231</v>
      </c>
      <c r="DC7" s="56">
        <f t="shared" si="57"/>
        <v>40.917873483430959</v>
      </c>
      <c r="DE7" s="52"/>
      <c r="DF7" s="53"/>
      <c r="DG7" s="13">
        <f t="shared" si="58"/>
        <v>3.1075279843028305</v>
      </c>
      <c r="DH7" s="13">
        <f t="shared" si="59"/>
        <v>0.58671443248378485</v>
      </c>
      <c r="DI7" s="13">
        <f t="shared" si="60"/>
        <v>0.29658714998849539</v>
      </c>
      <c r="DJ7" s="13">
        <f t="shared" si="61"/>
        <v>1</v>
      </c>
      <c r="DK7" s="13">
        <f t="shared" si="62"/>
        <v>1.7414352144005245</v>
      </c>
      <c r="DL7" s="13">
        <f t="shared" si="63"/>
        <v>1.9907859188640389</v>
      </c>
      <c r="DM7" s="13">
        <f t="shared" si="64"/>
        <v>1.6259845174784362</v>
      </c>
      <c r="DN7" s="13">
        <f t="shared" si="65"/>
        <v>2.8685518519811772</v>
      </c>
      <c r="DO7" s="13">
        <f t="shared" si="66"/>
        <v>3.1713327057393217</v>
      </c>
      <c r="DP7" s="13">
        <f t="shared" si="67"/>
        <v>2.8228059813441857</v>
      </c>
      <c r="DQ7" s="13">
        <f t="shared" si="68"/>
        <v>4.6825260169971035</v>
      </c>
      <c r="DR7" s="13">
        <f t="shared" si="69"/>
        <v>2.8726703707501273</v>
      </c>
      <c r="DS7" s="13">
        <f t="shared" si="70"/>
        <v>2.3375947604607097</v>
      </c>
      <c r="DT7" s="13">
        <f t="shared" si="71"/>
        <v>3.7342979319795022</v>
      </c>
      <c r="DU7" s="56">
        <f t="shared" si="72"/>
        <v>3.0524748199658478</v>
      </c>
      <c r="DV7" s="56">
        <f t="shared" si="73"/>
        <v>1.5990891436169004</v>
      </c>
      <c r="DW7" s="56">
        <f t="shared" si="74"/>
        <v>5.8568801613058641</v>
      </c>
      <c r="DX7" s="56">
        <f t="shared" si="75"/>
        <v>3.0748037916316013</v>
      </c>
      <c r="DY7" s="56">
        <f t="shared" si="76"/>
        <v>1.4939154797424572E-2</v>
      </c>
      <c r="DZ7" s="56">
        <f t="shared" si="76"/>
        <v>0.81112623892967461</v>
      </c>
      <c r="EA7" s="56">
        <f t="shared" si="76"/>
        <v>5.8024525955454057E-2</v>
      </c>
      <c r="EB7" s="56">
        <f t="shared" si="76"/>
        <v>0.65305014527511207</v>
      </c>
      <c r="EC7" s="56">
        <f t="shared" si="76"/>
        <v>12.135715480040616</v>
      </c>
      <c r="EE7" s="52"/>
      <c r="EF7" s="53"/>
      <c r="EG7" s="13">
        <f t="shared" si="77"/>
        <v>1.7844637334800724</v>
      </c>
      <c r="EH7" s="13">
        <f t="shared" si="78"/>
        <v>0.33691430357675217</v>
      </c>
      <c r="EI7" s="13">
        <f t="shared" si="79"/>
        <v>0.17031190568326321</v>
      </c>
      <c r="EJ7" s="13">
        <f t="shared" si="80"/>
        <v>0.57423899076500651</v>
      </c>
      <c r="EK7" s="13">
        <f t="shared" si="81"/>
        <v>1</v>
      </c>
      <c r="EL7" s="13">
        <f t="shared" si="82"/>
        <v>1.1431868968776719</v>
      </c>
      <c r="EM7" s="13">
        <f t="shared" si="83"/>
        <v>0.93370370831634331</v>
      </c>
      <c r="EN7" s="13">
        <f t="shared" si="84"/>
        <v>1.6472343204387616</v>
      </c>
      <c r="EO7" s="13">
        <f t="shared" si="85"/>
        <v>1.8211028923238055</v>
      </c>
      <c r="EP7" s="13">
        <f t="shared" si="86"/>
        <v>1.6209652578525091</v>
      </c>
      <c r="EQ7" s="13">
        <f t="shared" si="87"/>
        <v>2.6888890142313024</v>
      </c>
      <c r="ER7" s="13">
        <f t="shared" si="88"/>
        <v>1.6495993345000901</v>
      </c>
      <c r="ES7" s="13">
        <f t="shared" si="89"/>
        <v>1.3423380560645253</v>
      </c>
      <c r="ET7" s="13">
        <f t="shared" si="90"/>
        <v>2.1443794756757604</v>
      </c>
      <c r="EU7" s="56">
        <f t="shared" si="91"/>
        <v>1.7528500599527834</v>
      </c>
      <c r="EV7" s="56">
        <f t="shared" si="92"/>
        <v>0.91825933597384735</v>
      </c>
      <c r="EW7" s="56">
        <f t="shared" si="93"/>
        <v>3.3632489528598684</v>
      </c>
      <c r="EX7" s="56">
        <f t="shared" si="94"/>
        <v>1.7656722261069462</v>
      </c>
      <c r="EY7" s="56">
        <f t="shared" si="95"/>
        <v>8.5786451737552907E-3</v>
      </c>
      <c r="EZ7" s="56">
        <f t="shared" si="95"/>
        <v>0.46578031282599192</v>
      </c>
      <c r="FA7" s="56">
        <f t="shared" si="95"/>
        <v>3.3319945224277864E-2</v>
      </c>
      <c r="FB7" s="56">
        <f t="shared" si="95"/>
        <v>0.37500685634172126</v>
      </c>
      <c r="FC7" s="56">
        <f t="shared" si="95"/>
        <v>6.9688010094697903</v>
      </c>
      <c r="FE7" s="52"/>
      <c r="FF7" s="53"/>
      <c r="FG7" s="13">
        <f t="shared" si="96"/>
        <v>1.5609553768975899</v>
      </c>
      <c r="FH7" s="13">
        <f t="shared" si="97"/>
        <v>0.29471498011125657</v>
      </c>
      <c r="FI7" s="13">
        <f t="shared" si="98"/>
        <v>0.14897993158286493</v>
      </c>
      <c r="FJ7" s="13">
        <f t="shared" si="99"/>
        <v>0.50231418181348675</v>
      </c>
      <c r="FK7" s="13">
        <f t="shared" si="100"/>
        <v>0.87474760490279335</v>
      </c>
      <c r="FL7" s="13">
        <f t="shared" si="101"/>
        <v>1</v>
      </c>
      <c r="FM7" s="13">
        <f t="shared" si="102"/>
        <v>0.81675508253857765</v>
      </c>
      <c r="FN7" s="13">
        <f t="shared" si="103"/>
        <v>1.4409142765174872</v>
      </c>
      <c r="FO7" s="13">
        <f t="shared" si="104"/>
        <v>1.5930053933417985</v>
      </c>
      <c r="FP7" s="13">
        <f t="shared" si="105"/>
        <v>1.4179354769371211</v>
      </c>
      <c r="FQ7" s="13">
        <f t="shared" si="106"/>
        <v>2.3520992250482649</v>
      </c>
      <c r="FR7" s="13">
        <f t="shared" si="107"/>
        <v>1.4429830669031956</v>
      </c>
      <c r="FS7" s="13">
        <f t="shared" si="108"/>
        <v>1.174206999512315</v>
      </c>
      <c r="FT7" s="13">
        <f t="shared" si="109"/>
        <v>1.8757908103500791</v>
      </c>
      <c r="FU7" s="56">
        <f t="shared" si="110"/>
        <v>1.533301391697415</v>
      </c>
      <c r="FV7" s="56">
        <f t="shared" si="111"/>
        <v>0.80324515482275238</v>
      </c>
      <c r="FW7" s="56">
        <f t="shared" si="112"/>
        <v>2.9419939662059975</v>
      </c>
      <c r="FX7" s="56">
        <f t="shared" si="113"/>
        <v>1.5445175508304345</v>
      </c>
      <c r="FY7" s="56">
        <f t="shared" si="114"/>
        <v>7.5041493190533487E-3</v>
      </c>
      <c r="FZ7" s="56">
        <f t="shared" si="114"/>
        <v>0.40744021305541028</v>
      </c>
      <c r="GA7" s="56">
        <f t="shared" si="114"/>
        <v>2.9146542280429327E-2</v>
      </c>
      <c r="GB7" s="56">
        <f t="shared" si="114"/>
        <v>0.32803634940704657</v>
      </c>
      <c r="GC7" s="56">
        <f t="shared" si="114"/>
        <v>6.0959419920778677</v>
      </c>
      <c r="GE7" s="52"/>
      <c r="GF7" s="53"/>
      <c r="GG7" s="13">
        <f t="shared" si="115"/>
        <v>1.9111670196724631</v>
      </c>
      <c r="GH7" s="13">
        <f t="shared" si="116"/>
        <v>0.36083642013618739</v>
      </c>
      <c r="GI7" s="13">
        <f t="shared" si="117"/>
        <v>0.18240465810119791</v>
      </c>
      <c r="GJ7" s="13">
        <f t="shared" si="118"/>
        <v>0.61501200611109885</v>
      </c>
      <c r="GK7" s="13">
        <f t="shared" si="119"/>
        <v>1.0710035647209781</v>
      </c>
      <c r="GL7" s="13">
        <f t="shared" si="120"/>
        <v>1.2243572416982997</v>
      </c>
      <c r="GM7" s="13">
        <f t="shared" si="121"/>
        <v>1</v>
      </c>
      <c r="GN7" s="13">
        <f t="shared" si="122"/>
        <v>1.7641938291206516</v>
      </c>
      <c r="GO7" s="13">
        <f t="shared" si="123"/>
        <v>1.9504076894024793</v>
      </c>
      <c r="GP7" s="13">
        <f t="shared" si="124"/>
        <v>1.7360595694488967</v>
      </c>
      <c r="GQ7" s="13">
        <f t="shared" si="125"/>
        <v>2.8798097193808019</v>
      </c>
      <c r="GR7" s="13">
        <f t="shared" si="126"/>
        <v>1.7667267676109497</v>
      </c>
      <c r="GS7" s="13">
        <f t="shared" si="127"/>
        <v>1.4376488431057346</v>
      </c>
      <c r="GT7" s="13">
        <f t="shared" si="128"/>
        <v>2.2966380625632414</v>
      </c>
      <c r="GU7" s="56">
        <f t="shared" si="129"/>
        <v>1.8773086626308113</v>
      </c>
      <c r="GV7" s="56">
        <f t="shared" si="130"/>
        <v>0.98345902216630887</v>
      </c>
      <c r="GW7" s="56">
        <f t="shared" si="131"/>
        <v>3.6020516175570156</v>
      </c>
      <c r="GX7" s="56">
        <f t="shared" si="132"/>
        <v>1.8910412482893642</v>
      </c>
      <c r="GY7" s="56">
        <f t="shared" si="133"/>
        <v>9.187759561568332E-3</v>
      </c>
      <c r="GZ7" s="56">
        <f t="shared" si="133"/>
        <v>0.49885237541348965</v>
      </c>
      <c r="HA7" s="56">
        <f t="shared" si="133"/>
        <v>3.5685780111509323E-2</v>
      </c>
      <c r="HB7" s="56">
        <f t="shared" si="133"/>
        <v>0.40163367993679122</v>
      </c>
      <c r="HC7" s="56">
        <f t="shared" si="133"/>
        <v>7.4636107229732964</v>
      </c>
      <c r="HE7" s="52"/>
      <c r="HF7" s="53"/>
      <c r="HG7" s="13">
        <f t="shared" si="134"/>
        <v>1.0833089812047858</v>
      </c>
      <c r="HH7" s="13">
        <f t="shared" si="135"/>
        <v>0.20453331951401474</v>
      </c>
      <c r="HI7" s="13">
        <f t="shared" si="136"/>
        <v>0.10339264036090413</v>
      </c>
      <c r="HJ7" s="13">
        <f t="shared" si="137"/>
        <v>0.34860795676722589</v>
      </c>
      <c r="HK7" s="13">
        <f t="shared" si="138"/>
        <v>0.60707817193466285</v>
      </c>
      <c r="HL7" s="13">
        <f t="shared" si="139"/>
        <v>0.69400381153615687</v>
      </c>
      <c r="HM7" s="13">
        <f t="shared" si="140"/>
        <v>0.56683114037330129</v>
      </c>
      <c r="HN7" s="13">
        <f t="shared" si="141"/>
        <v>1</v>
      </c>
      <c r="HO7" s="13">
        <f t="shared" si="142"/>
        <v>1.1055518147768628</v>
      </c>
      <c r="HP7" s="13">
        <f t="shared" si="143"/>
        <v>0.98405262550670058</v>
      </c>
      <c r="HQ7" s="13">
        <f t="shared" si="144"/>
        <v>1.6323658272947368</v>
      </c>
      <c r="HR7" s="13">
        <f t="shared" si="145"/>
        <v>1.001435748412951</v>
      </c>
      <c r="HS7" s="13">
        <f t="shared" si="146"/>
        <v>0.81490413319398092</v>
      </c>
      <c r="HT7" s="13">
        <f t="shared" si="147"/>
        <v>1.3018059720274513</v>
      </c>
      <c r="HU7" s="13">
        <f t="shared" si="148"/>
        <v>1.0641170100716999</v>
      </c>
      <c r="HV7" s="13">
        <f t="shared" si="149"/>
        <v>0.55745519904494067</v>
      </c>
      <c r="HW7" s="13">
        <f t="shared" si="150"/>
        <v>2.0417550260633379</v>
      </c>
      <c r="HX7" s="13">
        <f t="shared" si="151"/>
        <v>1.0719010672608116</v>
      </c>
      <c r="HY7" s="13">
        <f t="shared" si="152"/>
        <v>5.2079082297594803E-3</v>
      </c>
      <c r="HZ7" s="13">
        <f t="shared" si="152"/>
        <v>0.28276506083355857</v>
      </c>
      <c r="IA7" s="13">
        <f t="shared" si="152"/>
        <v>2.0227811435717703E-2</v>
      </c>
      <c r="IB7" s="13">
        <f t="shared" si="152"/>
        <v>0.22765847681089688</v>
      </c>
      <c r="IC7" s="13">
        <f t="shared" si="152"/>
        <v>4.230606977405353</v>
      </c>
      <c r="IE7" s="52"/>
      <c r="IF7" s="53"/>
      <c r="IG7" s="13">
        <f t="shared" si="153"/>
        <v>0.97988078597965433</v>
      </c>
      <c r="IH7" s="13">
        <f t="shared" si="154"/>
        <v>0.18500563861432073</v>
      </c>
      <c r="II7" s="13">
        <f t="shared" si="155"/>
        <v>9.3521297671400605E-2</v>
      </c>
      <c r="IJ7" s="13">
        <f t="shared" si="156"/>
        <v>0.31532484692957297</v>
      </c>
      <c r="IK7" s="13">
        <f t="shared" si="157"/>
        <v>0.54911779241861347</v>
      </c>
      <c r="IL7" s="13">
        <f t="shared" si="158"/>
        <v>0.62774426513535231</v>
      </c>
      <c r="IM7" s="13">
        <f t="shared" si="159"/>
        <v>0.5127133190837434</v>
      </c>
      <c r="IN7" s="13">
        <f t="shared" si="160"/>
        <v>0.90452567363550773</v>
      </c>
      <c r="IO7" s="13">
        <f t="shared" si="161"/>
        <v>1</v>
      </c>
      <c r="IP7" s="13">
        <f t="shared" si="162"/>
        <v>0.89010086397923838</v>
      </c>
      <c r="IQ7" s="13">
        <f t="shared" si="163"/>
        <v>1.4765167995533546</v>
      </c>
      <c r="IR7" s="13">
        <f t="shared" si="164"/>
        <v>0.90582434493590336</v>
      </c>
      <c r="IS7" s="13">
        <f t="shared" si="165"/>
        <v>0.73710171002564506</v>
      </c>
      <c r="IT7" s="13">
        <f t="shared" si="166"/>
        <v>1.1775169237908574</v>
      </c>
      <c r="IU7" s="56">
        <f t="shared" si="167"/>
        <v>0.9625211553621067</v>
      </c>
      <c r="IV7" s="56">
        <f t="shared" si="168"/>
        <v>0.50423253943774093</v>
      </c>
      <c r="IW7" s="56">
        <f t="shared" si="169"/>
        <v>1.8468198403486242</v>
      </c>
      <c r="IX7" s="56">
        <f t="shared" si="170"/>
        <v>0.96956203493470516</v>
      </c>
      <c r="IY7" s="56">
        <f t="shared" si="171"/>
        <v>4.710686699755098E-3</v>
      </c>
      <c r="IZ7" s="56">
        <f t="shared" si="171"/>
        <v>0.25576825713105988</v>
      </c>
      <c r="JA7" s="56">
        <f t="shared" si="171"/>
        <v>1.8296574765064584E-2</v>
      </c>
      <c r="JB7" s="56">
        <f t="shared" si="171"/>
        <v>0.2059229370962101</v>
      </c>
      <c r="JC7" s="56">
        <f t="shared" si="171"/>
        <v>3.8266926261246561</v>
      </c>
      <c r="JE7" s="52"/>
      <c r="JF7" s="53"/>
      <c r="JG7" s="13">
        <f t="shared" si="172"/>
        <v>1.1008648858052452</v>
      </c>
      <c r="JH7" s="13">
        <f t="shared" si="173"/>
        <v>0.20784794858780858</v>
      </c>
      <c r="JI7" s="13">
        <f t="shared" si="174"/>
        <v>0.10506820233081135</v>
      </c>
      <c r="JJ7" s="13">
        <f t="shared" si="175"/>
        <v>0.35425743271374682</v>
      </c>
      <c r="JK7" s="13">
        <f t="shared" si="176"/>
        <v>0.61691636829084318</v>
      </c>
      <c r="JL7" s="13">
        <f t="shared" si="177"/>
        <v>0.70525070869945194</v>
      </c>
      <c r="JM7" s="13">
        <f t="shared" si="178"/>
        <v>0.5760171007942112</v>
      </c>
      <c r="JN7" s="13">
        <f t="shared" si="179"/>
        <v>1.0162058146891157</v>
      </c>
      <c r="JO7" s="13">
        <f t="shared" si="180"/>
        <v>1.1234681826163524</v>
      </c>
      <c r="JP7" s="13">
        <f t="shared" si="181"/>
        <v>1</v>
      </c>
      <c r="JQ7" s="13">
        <f t="shared" si="182"/>
        <v>1.6588196453967203</v>
      </c>
      <c r="JR7" s="13">
        <f t="shared" si="183"/>
        <v>1.0176648305747873</v>
      </c>
      <c r="JS7" s="13">
        <f t="shared" si="184"/>
        <v>0.8281103185659171</v>
      </c>
      <c r="JT7" s="13">
        <f t="shared" si="185"/>
        <v>1.3229027983713124</v>
      </c>
      <c r="JU7" s="56">
        <f t="shared" si="186"/>
        <v>1.0813618931444577</v>
      </c>
      <c r="JV7" s="56">
        <f t="shared" si="187"/>
        <v>0.56648921469814706</v>
      </c>
      <c r="JW7" s="56">
        <f t="shared" si="188"/>
        <v>2.0748433296562911</v>
      </c>
      <c r="JX7" s="56">
        <f t="shared" si="189"/>
        <v>1.0892720973219057</v>
      </c>
      <c r="JY7" s="56">
        <f t="shared" si="190"/>
        <v>5.2923066254488829E-3</v>
      </c>
      <c r="JZ7" s="56">
        <f t="shared" si="190"/>
        <v>0.28734749900998374</v>
      </c>
      <c r="KA7" s="56">
        <f t="shared" si="190"/>
        <v>2.0555619599411323E-2</v>
      </c>
      <c r="KB7" s="56">
        <f t="shared" si="190"/>
        <v>0.23134786789850062</v>
      </c>
      <c r="KC7" s="56">
        <f t="shared" si="190"/>
        <v>4.2991674101036645</v>
      </c>
      <c r="KE7" s="52"/>
      <c r="KF7" s="53"/>
      <c r="KG7" s="13">
        <f t="shared" si="191"/>
        <v>0.66364350630894797</v>
      </c>
      <c r="KH7" s="13">
        <f t="shared" si="192"/>
        <v>0.12529870210097496</v>
      </c>
      <c r="KI7" s="13">
        <f t="shared" si="193"/>
        <v>6.333913552469618E-2</v>
      </c>
      <c r="KJ7" s="13">
        <f t="shared" si="194"/>
        <v>0.21355994528809866</v>
      </c>
      <c r="KK7" s="13">
        <f t="shared" si="195"/>
        <v>0.37190080911014439</v>
      </c>
      <c r="KL7" s="13">
        <f t="shared" si="196"/>
        <v>0.42515213191292134</v>
      </c>
      <c r="KM7" s="13">
        <f t="shared" si="197"/>
        <v>0.34724516459199034</v>
      </c>
      <c r="KN7" s="13">
        <f t="shared" si="198"/>
        <v>0.61260777656517429</v>
      </c>
      <c r="KO7" s="13">
        <f t="shared" si="199"/>
        <v>0.67726963912804738</v>
      </c>
      <c r="KP7" s="13">
        <f t="shared" si="200"/>
        <v>0.60283829093478192</v>
      </c>
      <c r="KQ7" s="13">
        <f t="shared" si="201"/>
        <v>1</v>
      </c>
      <c r="KR7" s="13">
        <f t="shared" si="202"/>
        <v>0.61348732720813925</v>
      </c>
      <c r="KS7" s="13">
        <f t="shared" si="203"/>
        <v>0.49921660914973526</v>
      </c>
      <c r="KT7" s="13">
        <f t="shared" si="204"/>
        <v>0.79749646204300251</v>
      </c>
      <c r="KU7" s="56">
        <f t="shared" si="205"/>
        <v>0.65188635554520524</v>
      </c>
      <c r="KV7" s="56">
        <f t="shared" si="206"/>
        <v>0.34150139002161778</v>
      </c>
      <c r="KW7" s="56">
        <f t="shared" si="207"/>
        <v>1.2507950068074309</v>
      </c>
      <c r="KX7" s="56">
        <f t="shared" si="208"/>
        <v>0.65665492951248305</v>
      </c>
      <c r="KY7" s="56">
        <f t="shared" si="209"/>
        <v>3.1904050811884283E-3</v>
      </c>
      <c r="KZ7" s="56">
        <f t="shared" si="209"/>
        <v>0.17322407520756256</v>
      </c>
      <c r="LA7" s="56">
        <f t="shared" si="209"/>
        <v>1.2391714588414629E-2</v>
      </c>
      <c r="LB7" s="56">
        <f t="shared" si="209"/>
        <v>0.13946535329533782</v>
      </c>
      <c r="LC7" s="56">
        <f t="shared" si="209"/>
        <v>2.5917027339494059</v>
      </c>
      <c r="LE7" s="52"/>
      <c r="LF7" s="53"/>
      <c r="LG7" s="13">
        <f t="shared" si="210"/>
        <v>1.0817558519571377</v>
      </c>
      <c r="LH7" s="13">
        <f t="shared" si="211"/>
        <v>0.20424008214022094</v>
      </c>
      <c r="LI7" s="13">
        <f t="shared" si="212"/>
        <v>0.10324440736688106</v>
      </c>
      <c r="LJ7" s="13">
        <f t="shared" si="213"/>
        <v>0.34810816102749531</v>
      </c>
      <c r="LK7" s="13">
        <f t="shared" si="214"/>
        <v>0.60620781003348867</v>
      </c>
      <c r="LL7" s="13">
        <f t="shared" si="215"/>
        <v>0.69300882521519314</v>
      </c>
      <c r="LM7" s="13">
        <f t="shared" si="216"/>
        <v>0.56601848023859769</v>
      </c>
      <c r="LN7" s="13">
        <f t="shared" si="217"/>
        <v>0.9985663100051837</v>
      </c>
      <c r="LO7" s="13">
        <f t="shared" si="218"/>
        <v>1.1039667962012663</v>
      </c>
      <c r="LP7" s="13">
        <f t="shared" si="219"/>
        <v>0.98264179910313887</v>
      </c>
      <c r="LQ7" s="13">
        <f t="shared" si="220"/>
        <v>1.6300255207402641</v>
      </c>
      <c r="LR7" s="13">
        <f t="shared" si="221"/>
        <v>1</v>
      </c>
      <c r="LS7" s="13">
        <f t="shared" si="222"/>
        <v>0.81373581329148614</v>
      </c>
      <c r="LT7" s="13">
        <f t="shared" si="223"/>
        <v>1.2999395858301634</v>
      </c>
      <c r="LU7" s="56">
        <f t="shared" si="224"/>
        <v>1.0625913961610463</v>
      </c>
      <c r="LV7" s="56">
        <f t="shared" si="225"/>
        <v>0.55665598110351155</v>
      </c>
      <c r="LW7" s="56">
        <f t="shared" si="226"/>
        <v>2.0388277823106047</v>
      </c>
      <c r="LX7" s="56">
        <f t="shared" si="227"/>
        <v>1.0703642934252466</v>
      </c>
      <c r="LY7" s="56">
        <f t="shared" si="228"/>
        <v>5.2004417038365525E-3</v>
      </c>
      <c r="LZ7" s="56">
        <f t="shared" si="228"/>
        <v>0.28235966339495783</v>
      </c>
      <c r="MA7" s="56">
        <f t="shared" si="228"/>
        <v>2.0198811024845283E-2</v>
      </c>
      <c r="MB7" s="56">
        <f t="shared" si="228"/>
        <v>0.22733208513045794</v>
      </c>
      <c r="MC7" s="56">
        <f t="shared" si="228"/>
        <v>4.2245415985098465</v>
      </c>
      <c r="ME7" s="52"/>
      <c r="MF7" s="53"/>
      <c r="MG7" s="13">
        <f t="shared" si="229"/>
        <v>1.3293698449642215</v>
      </c>
      <c r="MH7" s="13">
        <f t="shared" si="230"/>
        <v>0.25099065176213475</v>
      </c>
      <c r="MI7" s="13">
        <f t="shared" si="231"/>
        <v>0.12687705970475477</v>
      </c>
      <c r="MJ7" s="13">
        <f t="shared" si="232"/>
        <v>0.42779014434602552</v>
      </c>
      <c r="MK7" s="13">
        <f t="shared" si="233"/>
        <v>0.74496882173765233</v>
      </c>
      <c r="ML7" s="13">
        <f t="shared" si="234"/>
        <v>0.85163859559288224</v>
      </c>
      <c r="MM7" s="13">
        <f t="shared" si="235"/>
        <v>0.69558015143650287</v>
      </c>
      <c r="MN7" s="13">
        <f t="shared" si="236"/>
        <v>1.2271382108230866</v>
      </c>
      <c r="MO7" s="13">
        <f t="shared" si="237"/>
        <v>1.3566648759574962</v>
      </c>
      <c r="MP7" s="13">
        <f t="shared" si="238"/>
        <v>1.2075685782200534</v>
      </c>
      <c r="MQ7" s="13">
        <f t="shared" si="239"/>
        <v>2.0031384807152111</v>
      </c>
      <c r="MR7" s="13">
        <f t="shared" si="240"/>
        <v>1.2289000725617476</v>
      </c>
      <c r="MS7" s="13">
        <f t="shared" si="241"/>
        <v>1</v>
      </c>
      <c r="MT7" s="13">
        <f t="shared" si="242"/>
        <v>1.5974958513525759</v>
      </c>
      <c r="MU7" s="56">
        <f t="shared" si="243"/>
        <v>1.3058186438457982</v>
      </c>
      <c r="MV7" s="56">
        <f t="shared" si="244"/>
        <v>0.68407457557003604</v>
      </c>
      <c r="MW7" s="56">
        <f t="shared" si="245"/>
        <v>2.5055156096224089</v>
      </c>
      <c r="MX7" s="56">
        <f t="shared" si="246"/>
        <v>1.3153707578577893</v>
      </c>
      <c r="MY7" s="56">
        <f t="shared" si="247"/>
        <v>6.3908231871978773E-3</v>
      </c>
      <c r="MZ7" s="56">
        <f t="shared" si="247"/>
        <v>0.34699181083457431</v>
      </c>
      <c r="NA7" s="56">
        <f t="shared" si="247"/>
        <v>2.4822320334093394E-2</v>
      </c>
      <c r="NB7" s="56">
        <f t="shared" si="247"/>
        <v>0.27936841591243317</v>
      </c>
      <c r="NC7" s="56">
        <f t="shared" si="247"/>
        <v>5.1915394769488712</v>
      </c>
      <c r="NE7" s="52"/>
      <c r="NF7" s="53"/>
      <c r="NG7" s="13">
        <f t="shared" ref="NG7:NG21" si="269">F7/$S7</f>
        <v>0.83215855855817344</v>
      </c>
      <c r="NH7" s="13">
        <f t="shared" ref="NH7:NH21" si="270">G7/$S7</f>
        <v>0.15711505701227627</v>
      </c>
      <c r="NI7" s="13">
        <f t="shared" ref="NI7:NI21" si="271">H7/$S7</f>
        <v>7.9422465853247665E-2</v>
      </c>
      <c r="NJ7" s="13">
        <f t="shared" ref="NJ7:NJ21" si="272">I7/$S7</f>
        <v>0.26778795324183285</v>
      </c>
      <c r="NK7" s="13">
        <f t="shared" ref="NK7:NK21" si="273">J7/$S7</f>
        <v>0.46633537176756884</v>
      </c>
      <c r="NL7" s="13">
        <f t="shared" ref="NL7:NL21" si="274">K7/$S7</f>
        <v>0.53310848655526244</v>
      </c>
      <c r="NM7" s="13">
        <f t="shared" ref="NM7:NM21" si="275">L7/$S7</f>
        <v>0.43541906593845958</v>
      </c>
      <c r="NN7" s="13">
        <f t="shared" ref="NN7:NN21" si="276">M7/$S7</f>
        <v>0.7681636292101085</v>
      </c>
      <c r="NO7" s="13">
        <f t="shared" ref="NO7:NO21" si="277">N7/$S7</f>
        <v>0.84924469431881666</v>
      </c>
      <c r="NP7" s="13">
        <f t="shared" ref="NP7:NP21" si="278">O7/$S7</f>
        <v>0.75591343614296291</v>
      </c>
      <c r="NQ7" s="13">
        <f t="shared" ref="NQ7:NQ21" si="279">P7/$S7</f>
        <v>1.2539240580932862</v>
      </c>
      <c r="NR7" s="13">
        <f t="shared" ref="NR7:NR21" si="280">Q7/$S7</f>
        <v>0.76926651892163367</v>
      </c>
      <c r="NS7" s="13">
        <f t="shared" ref="NS7:NS21" si="281">R7/$S7</f>
        <v>0.62597971641260597</v>
      </c>
      <c r="NT7" s="13">
        <f t="shared" ref="NT7:NT21" si="282">S7/$S7</f>
        <v>1</v>
      </c>
      <c r="NU7" s="56">
        <f t="shared" ref="NU7:NU21" si="283">T7/$S7</f>
        <v>0.81741598436088658</v>
      </c>
      <c r="NV7" s="56">
        <f t="shared" ref="NV7:NV21" si="284">U7/$S7</f>
        <v>0.42821680882040503</v>
      </c>
      <c r="NW7" s="56">
        <f t="shared" ref="NW7:NW21" si="285">V7/$S7</f>
        <v>1.5684019507787932</v>
      </c>
      <c r="NX7" s="56">
        <f t="shared" ref="NX7:NX21" si="286">W7/$S7</f>
        <v>0.8233954139812536</v>
      </c>
      <c r="NY7" s="56">
        <f t="shared" ref="NY7:OC21" si="287">X7/$S7</f>
        <v>4.0005256863652342E-3</v>
      </c>
      <c r="NZ7" s="56">
        <f t="shared" si="287"/>
        <v>0.21720983534372346</v>
      </c>
      <c r="OA7" s="56">
        <f t="shared" si="287"/>
        <v>1.5538269043438647E-2</v>
      </c>
      <c r="OB7" s="56">
        <f t="shared" si="287"/>
        <v>0.17487896176750387</v>
      </c>
      <c r="OC7" s="56">
        <f t="shared" si="287"/>
        <v>3.2497984095253036</v>
      </c>
      <c r="OE7" s="52"/>
      <c r="OF7" s="53"/>
      <c r="OG7" s="13">
        <f t="shared" si="250"/>
        <v>1.0180355834475314</v>
      </c>
      <c r="OH7" s="13">
        <f t="shared" si="251"/>
        <v>0.19220942582266715</v>
      </c>
      <c r="OI7" s="13">
        <f t="shared" si="252"/>
        <v>9.7162848993399303E-2</v>
      </c>
      <c r="OJ7" s="13">
        <f t="shared" si="253"/>
        <v>0.32760302999360641</v>
      </c>
      <c r="OK7" s="13">
        <f t="shared" si="254"/>
        <v>0.57049945277517744</v>
      </c>
      <c r="OL7" s="13">
        <f t="shared" si="255"/>
        <v>0.65218749908846507</v>
      </c>
      <c r="OM7" s="13">
        <f t="shared" si="256"/>
        <v>0.53267745464862781</v>
      </c>
      <c r="ON7" s="13">
        <f t="shared" si="257"/>
        <v>0.93974627840280489</v>
      </c>
      <c r="OO7" s="13">
        <f t="shared" si="258"/>
        <v>1.0389382035180241</v>
      </c>
      <c r="OP7" s="13">
        <f t="shared" si="259"/>
        <v>0.92475979257243091</v>
      </c>
      <c r="OQ7" s="13">
        <f t="shared" si="260"/>
        <v>1.5340097111921447</v>
      </c>
      <c r="OR7" s="13">
        <f t="shared" si="261"/>
        <v>0.9410955176305984</v>
      </c>
      <c r="OS7" s="13">
        <f t="shared" si="262"/>
        <v>0.76580312642410719</v>
      </c>
      <c r="OT7" s="13">
        <f t="shared" si="263"/>
        <v>1.2233673174153432</v>
      </c>
      <c r="OU7" s="56">
        <f t="shared" si="264"/>
        <v>1</v>
      </c>
      <c r="OV7" s="56">
        <f t="shared" si="265"/>
        <v>0.52386644867877774</v>
      </c>
      <c r="OW7" s="56">
        <f t="shared" si="266"/>
        <v>1.9187316871532436</v>
      </c>
      <c r="OX7" s="56">
        <f t="shared" si="267"/>
        <v>1.0073150387743424</v>
      </c>
      <c r="OY7" s="56">
        <f t="shared" si="268"/>
        <v>4.8941123771798116E-3</v>
      </c>
      <c r="OZ7" s="56">
        <f t="shared" si="268"/>
        <v>0.26572741358067936</v>
      </c>
      <c r="PA7" s="56">
        <f t="shared" si="268"/>
        <v>1.900901051694941E-2</v>
      </c>
      <c r="PB7" s="56">
        <f t="shared" si="268"/>
        <v>0.21394120632989158</v>
      </c>
      <c r="PC7" s="56">
        <f t="shared" si="268"/>
        <v>3.97569716240162</v>
      </c>
    </row>
    <row r="8" spans="2:419" x14ac:dyDescent="0.3">
      <c r="B8" s="249" t="s">
        <v>4</v>
      </c>
      <c r="C8" s="107">
        <v>315.60000000000002</v>
      </c>
      <c r="D8" s="107">
        <v>1.81</v>
      </c>
      <c r="E8" s="14" t="s">
        <v>5</v>
      </c>
      <c r="F8" s="15">
        <v>25.105138188594466</v>
      </c>
      <c r="G8" s="15">
        <v>31.001182272155269</v>
      </c>
      <c r="H8" s="15">
        <v>20.359682250638294</v>
      </c>
      <c r="I8" s="15">
        <v>14.774951874377889</v>
      </c>
      <c r="J8" s="15">
        <v>19.67308591196333</v>
      </c>
      <c r="K8" s="15">
        <v>19.45839858625434</v>
      </c>
      <c r="L8" s="15">
        <v>17.713644404551403</v>
      </c>
      <c r="M8" s="15">
        <v>32.014501731714184</v>
      </c>
      <c r="N8" s="15">
        <v>31.375719416821706</v>
      </c>
      <c r="O8" s="15">
        <v>22.371524050609093</v>
      </c>
      <c r="P8" s="15">
        <v>40.970886076983305</v>
      </c>
      <c r="Q8" s="15">
        <v>32.449276540985984</v>
      </c>
      <c r="R8" s="15">
        <v>21.718895199046713</v>
      </c>
      <c r="S8" s="15">
        <v>32.505355983192992</v>
      </c>
      <c r="T8" s="152">
        <v>32.207948633118946</v>
      </c>
      <c r="U8" s="155">
        <v>71.869669682018625</v>
      </c>
      <c r="V8" s="155">
        <v>56.012403139711616</v>
      </c>
      <c r="W8" s="165">
        <v>32.653241294565056</v>
      </c>
      <c r="X8" s="155">
        <v>0.23390670032150587</v>
      </c>
      <c r="Y8" s="155">
        <v>5.4142421345397551</v>
      </c>
      <c r="Z8" s="155">
        <v>0.47452602208366018</v>
      </c>
      <c r="AA8" s="155">
        <v>6.8206478921467752</v>
      </c>
      <c r="AB8" s="155">
        <v>155.2770038406577</v>
      </c>
      <c r="AE8" s="52"/>
      <c r="AF8" s="53"/>
      <c r="AG8" s="13">
        <f t="shared" si="1"/>
        <v>1</v>
      </c>
      <c r="AH8" s="13">
        <f t="shared" si="2"/>
        <v>1.2348540780484307</v>
      </c>
      <c r="AI8" s="13">
        <f t="shared" si="3"/>
        <v>0.81097670515464104</v>
      </c>
      <c r="AJ8" s="13">
        <f t="shared" si="4"/>
        <v>0.58852302518256239</v>
      </c>
      <c r="AK8" s="13">
        <f t="shared" si="5"/>
        <v>0.7836278678960239</v>
      </c>
      <c r="AL8" s="13">
        <f t="shared" si="6"/>
        <v>0.77507633855982916</v>
      </c>
      <c r="AM8" s="13">
        <f t="shared" si="7"/>
        <v>0.70557844659062263</v>
      </c>
      <c r="AN8" s="13">
        <f t="shared" si="8"/>
        <v>1.2752171085940771</v>
      </c>
      <c r="AO8" s="13">
        <f t="shared" si="9"/>
        <v>1.2497728226437739</v>
      </c>
      <c r="AP8" s="13">
        <f t="shared" si="10"/>
        <v>0.89111336024323162</v>
      </c>
      <c r="AQ8" s="13">
        <f t="shared" si="11"/>
        <v>1.63197213929684</v>
      </c>
      <c r="AR8" s="13">
        <f t="shared" si="12"/>
        <v>1.2925352689645038</v>
      </c>
      <c r="AS8" s="13">
        <f t="shared" si="13"/>
        <v>0.86511753235096078</v>
      </c>
      <c r="AT8" s="13">
        <f t="shared" si="14"/>
        <v>1.2947690524149564</v>
      </c>
      <c r="AU8" s="13">
        <f t="shared" si="15"/>
        <v>1.2829225790818934</v>
      </c>
      <c r="AV8" s="13">
        <f t="shared" si="16"/>
        <v>2.8627474241376527</v>
      </c>
      <c r="AW8" s="13">
        <f t="shared" si="17"/>
        <v>2.2311131179177757</v>
      </c>
      <c r="AX8" s="56">
        <f t="shared" si="18"/>
        <v>1.3006596916243933</v>
      </c>
      <c r="AY8" s="56">
        <f t="shared" si="19"/>
        <v>9.3170847562899367E-3</v>
      </c>
      <c r="AZ8" s="56">
        <f t="shared" si="19"/>
        <v>0.21566270991487724</v>
      </c>
      <c r="BA8" s="56">
        <f t="shared" si="19"/>
        <v>1.8901549894644373E-2</v>
      </c>
      <c r="BB8" s="56">
        <f t="shared" si="19"/>
        <v>0.27168334389991405</v>
      </c>
      <c r="BC8" s="56">
        <f t="shared" si="19"/>
        <v>6.1850686769452521</v>
      </c>
      <c r="BE8" s="52"/>
      <c r="BF8" s="53"/>
      <c r="BG8" s="13">
        <f t="shared" si="20"/>
        <v>0.80981228290585139</v>
      </c>
      <c r="BH8" s="13">
        <f t="shared" si="21"/>
        <v>1</v>
      </c>
      <c r="BI8" s="13">
        <f t="shared" si="22"/>
        <v>0.65673889698474541</v>
      </c>
      <c r="BJ8" s="13">
        <f t="shared" si="23"/>
        <v>0.47659317456574868</v>
      </c>
      <c r="BK8" s="13">
        <f t="shared" si="24"/>
        <v>0.63459147264952409</v>
      </c>
      <c r="BL8" s="13">
        <f t="shared" si="25"/>
        <v>0.62766633915544379</v>
      </c>
      <c r="BM8" s="13">
        <f t="shared" si="26"/>
        <v>0.57138609260271644</v>
      </c>
      <c r="BN8" s="13">
        <f t="shared" si="27"/>
        <v>1.0326864779111686</v>
      </c>
      <c r="BO8" s="13">
        <f t="shared" si="28"/>
        <v>1.0120813826188442</v>
      </c>
      <c r="BP8" s="13">
        <f t="shared" si="29"/>
        <v>0.72163454458647569</v>
      </c>
      <c r="BQ8" s="13">
        <f t="shared" si="30"/>
        <v>1.3215910837627201</v>
      </c>
      <c r="BR8" s="13">
        <f t="shared" si="31"/>
        <v>1.0467109368964733</v>
      </c>
      <c r="BS8" s="13">
        <f t="shared" si="32"/>
        <v>0.70058280385500826</v>
      </c>
      <c r="BT8" s="13">
        <f t="shared" si="33"/>
        <v>1.0485198821720016</v>
      </c>
      <c r="BU8" s="56">
        <f t="shared" si="34"/>
        <v>1.0389264625577708</v>
      </c>
      <c r="BV8" s="56">
        <f t="shared" si="35"/>
        <v>2.3182880269237582</v>
      </c>
      <c r="BW8" s="56">
        <f t="shared" si="36"/>
        <v>1.8067828074421857</v>
      </c>
      <c r="BX8" s="56">
        <f t="shared" si="37"/>
        <v>1.0532901941579704</v>
      </c>
      <c r="BY8" s="56">
        <f t="shared" si="38"/>
        <v>7.5450896765184615E-3</v>
      </c>
      <c r="BZ8" s="56">
        <f t="shared" si="38"/>
        <v>0.17464631145382911</v>
      </c>
      <c r="CA8" s="56">
        <f t="shared" si="38"/>
        <v>1.5306707270640815E-2</v>
      </c>
      <c r="CB8" s="56">
        <f t="shared" si="38"/>
        <v>0.2200125089510849</v>
      </c>
      <c r="CC8" s="56">
        <f t="shared" si="38"/>
        <v>5.0087445852065082</v>
      </c>
      <c r="CE8" s="52"/>
      <c r="CF8" s="53"/>
      <c r="CG8" s="13">
        <f t="shared" si="39"/>
        <v>1.2330810412233912</v>
      </c>
      <c r="CH8" s="13">
        <f t="shared" si="40"/>
        <v>1.5226751523189099</v>
      </c>
      <c r="CI8" s="13">
        <f t="shared" si="41"/>
        <v>1</v>
      </c>
      <c r="CJ8" s="13">
        <f t="shared" si="42"/>
        <v>0.72569658467605413</v>
      </c>
      <c r="CK8" s="13">
        <f t="shared" si="43"/>
        <v>0.96627666727689532</v>
      </c>
      <c r="CL8" s="13">
        <f t="shared" si="44"/>
        <v>0.95573193857896788</v>
      </c>
      <c r="CM8" s="13">
        <f t="shared" si="45"/>
        <v>0.87003540558674808</v>
      </c>
      <c r="CN8" s="13">
        <f t="shared" si="46"/>
        <v>1.5724460400510671</v>
      </c>
      <c r="CO8" s="13">
        <f t="shared" si="47"/>
        <v>1.5410711734382814</v>
      </c>
      <c r="CP8" s="13">
        <f t="shared" si="48"/>
        <v>1.0988149900967992</v>
      </c>
      <c r="CQ8" s="13">
        <f t="shared" si="49"/>
        <v>2.0123539047717127</v>
      </c>
      <c r="CR8" s="13">
        <f t="shared" si="50"/>
        <v>1.5938007352727066</v>
      </c>
      <c r="CS8" s="13">
        <f t="shared" si="51"/>
        <v>1.0667600275719336</v>
      </c>
      <c r="CT8" s="13">
        <f t="shared" si="52"/>
        <v>1.596555171295658</v>
      </c>
      <c r="CU8" s="56">
        <f t="shared" si="53"/>
        <v>1.5819475096232998</v>
      </c>
      <c r="CV8" s="56">
        <f t="shared" si="54"/>
        <v>3.5299995745152382</v>
      </c>
      <c r="CW8" s="56">
        <f t="shared" si="55"/>
        <v>2.7511432865292176</v>
      </c>
      <c r="CX8" s="56">
        <f t="shared" si="56"/>
        <v>1.6038188068255019</v>
      </c>
      <c r="CY8" s="56">
        <f t="shared" si="57"/>
        <v>1.1488720572452583E-2</v>
      </c>
      <c r="CZ8" s="56">
        <f t="shared" si="57"/>
        <v>0.26592959889489504</v>
      </c>
      <c r="DA8" s="56">
        <f t="shared" si="57"/>
        <v>2.3307142824823966E-2</v>
      </c>
      <c r="DB8" s="56">
        <f t="shared" si="57"/>
        <v>0.33500758057915869</v>
      </c>
      <c r="DC8" s="56">
        <f t="shared" si="57"/>
        <v>7.6266909242058345</v>
      </c>
      <c r="DE8" s="52"/>
      <c r="DF8" s="53"/>
      <c r="DG8" s="13">
        <f t="shared" si="58"/>
        <v>1.6991688637667077</v>
      </c>
      <c r="DH8" s="13">
        <f t="shared" si="59"/>
        <v>2.0982256007152373</v>
      </c>
      <c r="DI8" s="13">
        <f t="shared" si="60"/>
        <v>1.3779863666388799</v>
      </c>
      <c r="DJ8" s="13">
        <f t="shared" si="61"/>
        <v>1</v>
      </c>
      <c r="DK8" s="13">
        <f t="shared" si="62"/>
        <v>1.3315160739088148</v>
      </c>
      <c r="DL8" s="13">
        <f t="shared" si="63"/>
        <v>1.316985581523165</v>
      </c>
      <c r="DM8" s="13">
        <f t="shared" si="64"/>
        <v>1.198896927391667</v>
      </c>
      <c r="DN8" s="13">
        <f t="shared" si="65"/>
        <v>2.1668092054656647</v>
      </c>
      <c r="DO8" s="13">
        <f t="shared" si="66"/>
        <v>2.1235750670181326</v>
      </c>
      <c r="DP8" s="13">
        <f t="shared" si="67"/>
        <v>1.5141520758118248</v>
      </c>
      <c r="DQ8" s="13">
        <f t="shared" si="68"/>
        <v>2.7729962456279349</v>
      </c>
      <c r="DR8" s="13">
        <f t="shared" si="69"/>
        <v>2.1962356843448121</v>
      </c>
      <c r="DS8" s="13">
        <f t="shared" si="70"/>
        <v>1.46998077446944</v>
      </c>
      <c r="DT8" s="13">
        <f t="shared" si="71"/>
        <v>2.2000312596322185</v>
      </c>
      <c r="DU8" s="56">
        <f t="shared" si="72"/>
        <v>2.179902100999235</v>
      </c>
      <c r="DV8" s="56">
        <f t="shared" si="73"/>
        <v>4.8642912879230451</v>
      </c>
      <c r="DW8" s="56">
        <f t="shared" si="74"/>
        <v>3.7910379415073434</v>
      </c>
      <c r="DX8" s="56">
        <f t="shared" si="75"/>
        <v>2.2100404503645765</v>
      </c>
      <c r="DY8" s="56">
        <f t="shared" si="76"/>
        <v>1.5831300318963286E-2</v>
      </c>
      <c r="DZ8" s="56">
        <f t="shared" si="76"/>
        <v>0.36644736176291104</v>
      </c>
      <c r="EA8" s="56">
        <f t="shared" si="76"/>
        <v>3.2116925057912617E-2</v>
      </c>
      <c r="EB8" s="56">
        <f t="shared" si="76"/>
        <v>0.46163587875875661</v>
      </c>
      <c r="EC8" s="56">
        <f t="shared" si="76"/>
        <v>10.509476116124118</v>
      </c>
      <c r="EE8" s="52"/>
      <c r="EF8" s="53"/>
      <c r="EG8" s="13">
        <f t="shared" si="77"/>
        <v>1.2761159230910424</v>
      </c>
      <c r="EH8" s="13">
        <f t="shared" si="78"/>
        <v>1.5758169516915113</v>
      </c>
      <c r="EI8" s="13">
        <f t="shared" si="79"/>
        <v>1.0349002867037469</v>
      </c>
      <c r="EJ8" s="13">
        <f t="shared" si="80"/>
        <v>0.75102360354117836</v>
      </c>
      <c r="EK8" s="13">
        <f t="shared" si="81"/>
        <v>1</v>
      </c>
      <c r="EL8" s="13">
        <f t="shared" si="82"/>
        <v>0.98908725724730162</v>
      </c>
      <c r="EM8" s="13">
        <f t="shared" si="83"/>
        <v>0.90039989068413617</v>
      </c>
      <c r="EN8" s="13">
        <f t="shared" si="84"/>
        <v>1.6273248576750208</v>
      </c>
      <c r="EO8" s="13">
        <f t="shared" si="85"/>
        <v>1.594854999222157</v>
      </c>
      <c r="EP8" s="13">
        <f t="shared" si="86"/>
        <v>1.1371639482855522</v>
      </c>
      <c r="EQ8" s="13">
        <f t="shared" si="87"/>
        <v>2.0825856329976502</v>
      </c>
      <c r="ER8" s="13">
        <f t="shared" si="88"/>
        <v>1.6494248378823666</v>
      </c>
      <c r="ES8" s="13">
        <f t="shared" si="89"/>
        <v>1.103990258378291</v>
      </c>
      <c r="ET8" s="13">
        <f t="shared" si="90"/>
        <v>1.6522754045122263</v>
      </c>
      <c r="EU8" s="56">
        <f t="shared" si="91"/>
        <v>1.6371579312594311</v>
      </c>
      <c r="EV8" s="56">
        <f t="shared" si="92"/>
        <v>3.6531975717299243</v>
      </c>
      <c r="EW8" s="56">
        <f t="shared" si="93"/>
        <v>2.8471589759921758</v>
      </c>
      <c r="EX8" s="56">
        <f t="shared" si="94"/>
        <v>1.659792543004573</v>
      </c>
      <c r="EY8" s="56">
        <f t="shared" si="95"/>
        <v>1.1889680214290413E-2</v>
      </c>
      <c r="EZ8" s="56">
        <f t="shared" si="95"/>
        <v>0.27521061813933928</v>
      </c>
      <c r="FA8" s="56">
        <f t="shared" si="95"/>
        <v>2.41205687916555E-2</v>
      </c>
      <c r="FB8" s="56">
        <f t="shared" si="95"/>
        <v>0.34669944118929991</v>
      </c>
      <c r="FC8" s="56">
        <f t="shared" si="95"/>
        <v>7.8928646240614828</v>
      </c>
      <c r="FE8" s="52"/>
      <c r="FF8" s="53"/>
      <c r="FG8" s="13">
        <f t="shared" si="96"/>
        <v>1.2901954946245708</v>
      </c>
      <c r="FH8" s="13">
        <f t="shared" si="97"/>
        <v>1.5932031680168632</v>
      </c>
      <c r="FI8" s="13">
        <f t="shared" si="98"/>
        <v>1.0463184912359969</v>
      </c>
      <c r="FJ8" s="13">
        <f t="shared" si="99"/>
        <v>0.75930975557336478</v>
      </c>
      <c r="FK8" s="13">
        <f t="shared" si="100"/>
        <v>1.0110331446217085</v>
      </c>
      <c r="FL8" s="13">
        <f t="shared" si="101"/>
        <v>1</v>
      </c>
      <c r="FM8" s="13">
        <f t="shared" si="102"/>
        <v>0.91033413289542475</v>
      </c>
      <c r="FN8" s="13">
        <f t="shared" si="103"/>
        <v>1.6452793681762503</v>
      </c>
      <c r="FO8" s="13">
        <f t="shared" si="104"/>
        <v>1.6124512650792298</v>
      </c>
      <c r="FP8" s="13">
        <f t="shared" si="105"/>
        <v>1.1497104425855795</v>
      </c>
      <c r="FQ8" s="13">
        <f t="shared" si="106"/>
        <v>2.1055631014736051</v>
      </c>
      <c r="FR8" s="13">
        <f t="shared" si="107"/>
        <v>1.6676231806613606</v>
      </c>
      <c r="FS8" s="13">
        <f t="shared" si="108"/>
        <v>1.1161707425599359</v>
      </c>
      <c r="FT8" s="13">
        <f t="shared" si="109"/>
        <v>1.6705051980051013</v>
      </c>
      <c r="FU8" s="56">
        <f t="shared" si="110"/>
        <v>1.6552209314835935</v>
      </c>
      <c r="FV8" s="56">
        <f t="shared" si="111"/>
        <v>3.6935038288704947</v>
      </c>
      <c r="FW8" s="56">
        <f t="shared" si="112"/>
        <v>2.8785720927352925</v>
      </c>
      <c r="FX8" s="56">
        <f t="shared" si="113"/>
        <v>1.6781052741735756</v>
      </c>
      <c r="FY8" s="56">
        <f t="shared" si="114"/>
        <v>1.2020860775600543E-2</v>
      </c>
      <c r="FZ8" s="56">
        <f t="shared" si="114"/>
        <v>0.27824705669070038</v>
      </c>
      <c r="GA8" s="56">
        <f t="shared" si="114"/>
        <v>2.4386694515491702E-2</v>
      </c>
      <c r="GB8" s="56">
        <f t="shared" si="114"/>
        <v>0.35052462626420694</v>
      </c>
      <c r="GC8" s="56">
        <f t="shared" si="114"/>
        <v>7.9799477409383188</v>
      </c>
      <c r="GE8" s="52"/>
      <c r="GF8" s="53"/>
      <c r="GG8" s="13">
        <f t="shared" si="115"/>
        <v>1.4172768525343022</v>
      </c>
      <c r="GH8" s="13">
        <f t="shared" si="116"/>
        <v>1.7501301010756274</v>
      </c>
      <c r="GI8" s="13">
        <f t="shared" si="117"/>
        <v>1.1493785121602085</v>
      </c>
      <c r="GJ8" s="13">
        <f t="shared" si="118"/>
        <v>0.83410006077470789</v>
      </c>
      <c r="GK8" s="13">
        <f t="shared" si="119"/>
        <v>1.1106176381698427</v>
      </c>
      <c r="GL8" s="13">
        <f t="shared" si="120"/>
        <v>1.0984977535878859</v>
      </c>
      <c r="GM8" s="13">
        <f t="shared" si="121"/>
        <v>1</v>
      </c>
      <c r="GN8" s="13">
        <f t="shared" si="122"/>
        <v>1.8073356899661073</v>
      </c>
      <c r="GO8" s="13">
        <f t="shared" si="123"/>
        <v>1.7712740924594785</v>
      </c>
      <c r="GP8" s="13">
        <f t="shared" si="124"/>
        <v>1.2629543384567932</v>
      </c>
      <c r="GQ8" s="13">
        <f t="shared" si="125"/>
        <v>2.3129563370062973</v>
      </c>
      <c r="GR8" s="13">
        <f t="shared" si="126"/>
        <v>1.8318803177875898</v>
      </c>
      <c r="GS8" s="13">
        <f t="shared" si="127"/>
        <v>1.2261110533226121</v>
      </c>
      <c r="GT8" s="13">
        <f t="shared" si="128"/>
        <v>1.8350462073654903</v>
      </c>
      <c r="GU8" s="56">
        <f t="shared" si="129"/>
        <v>1.8182564749263752</v>
      </c>
      <c r="GV8" s="56">
        <f t="shared" si="130"/>
        <v>4.0573056588824938</v>
      </c>
      <c r="GW8" s="56">
        <f t="shared" si="131"/>
        <v>3.1621049774104986</v>
      </c>
      <c r="GX8" s="56">
        <f t="shared" si="132"/>
        <v>1.8433948739636561</v>
      </c>
      <c r="GY8" s="56">
        <f t="shared" si="133"/>
        <v>1.320488855818993E-2</v>
      </c>
      <c r="GZ8" s="56">
        <f t="shared" si="133"/>
        <v>0.30565376671717548</v>
      </c>
      <c r="HA8" s="56">
        <f t="shared" si="133"/>
        <v>2.678872914270165E-2</v>
      </c>
      <c r="HB8" s="56">
        <f t="shared" si="133"/>
        <v>0.38505051452846456</v>
      </c>
      <c r="HC8" s="56">
        <f t="shared" si="133"/>
        <v>8.7659546671694688</v>
      </c>
      <c r="HE8" s="52"/>
      <c r="HF8" s="53"/>
      <c r="HG8" s="13">
        <f t="shared" si="134"/>
        <v>0.78418019430628316</v>
      </c>
      <c r="HH8" s="13">
        <f t="shared" si="135"/>
        <v>0.96834811086392447</v>
      </c>
      <c r="HI8" s="13">
        <f t="shared" si="136"/>
        <v>0.63595187022603572</v>
      </c>
      <c r="HJ8" s="13">
        <f t="shared" si="137"/>
        <v>0.46150810024138333</v>
      </c>
      <c r="HK8" s="13">
        <f t="shared" si="138"/>
        <v>0.61450545371052245</v>
      </c>
      <c r="HL8" s="13">
        <f t="shared" si="139"/>
        <v>0.60779951377404928</v>
      </c>
      <c r="HM8" s="13">
        <f t="shared" si="140"/>
        <v>0.5533006433457599</v>
      </c>
      <c r="HN8" s="13">
        <f t="shared" si="141"/>
        <v>1</v>
      </c>
      <c r="HO8" s="13">
        <f t="shared" si="142"/>
        <v>0.98004709489950648</v>
      </c>
      <c r="HP8" s="13">
        <f t="shared" si="143"/>
        <v>0.6987934479844623</v>
      </c>
      <c r="HQ8" s="13">
        <f t="shared" si="144"/>
        <v>1.2797602292962365</v>
      </c>
      <c r="HR8" s="13">
        <f t="shared" si="145"/>
        <v>1.0135805583643085</v>
      </c>
      <c r="HS8" s="13">
        <f t="shared" si="146"/>
        <v>0.67840803461674859</v>
      </c>
      <c r="HT8" s="13">
        <f t="shared" si="147"/>
        <v>1.0153322471045225</v>
      </c>
      <c r="HU8" s="13">
        <f t="shared" si="148"/>
        <v>1.006042477344357</v>
      </c>
      <c r="HV8" s="13">
        <f t="shared" si="149"/>
        <v>2.2449098313100762</v>
      </c>
      <c r="HW8" s="13">
        <f t="shared" si="150"/>
        <v>1.7495947183280585</v>
      </c>
      <c r="HX8" s="13">
        <f t="shared" si="151"/>
        <v>1.0199515697043671</v>
      </c>
      <c r="HY8" s="13">
        <f t="shared" si="152"/>
        <v>7.3062733345555519E-3</v>
      </c>
      <c r="HZ8" s="13">
        <f t="shared" si="152"/>
        <v>0.16911842576566802</v>
      </c>
      <c r="IA8" s="13">
        <f t="shared" si="152"/>
        <v>1.482222106907213E-2</v>
      </c>
      <c r="IB8" s="13">
        <f t="shared" si="152"/>
        <v>0.21304869740921534</v>
      </c>
      <c r="IC8" s="13">
        <f t="shared" si="152"/>
        <v>4.8502083568846333</v>
      </c>
      <c r="IE8" s="52"/>
      <c r="IF8" s="53"/>
      <c r="IG8" s="13">
        <f t="shared" si="153"/>
        <v>0.80014541993687816</v>
      </c>
      <c r="IH8" s="13">
        <f t="shared" si="154"/>
        <v>0.98806283484082813</v>
      </c>
      <c r="II8" s="13">
        <f t="shared" si="155"/>
        <v>0.64889929630498611</v>
      </c>
      <c r="IJ8" s="13">
        <f t="shared" si="156"/>
        <v>0.4709040031272233</v>
      </c>
      <c r="IK8" s="13">
        <f t="shared" si="157"/>
        <v>0.62701624943190459</v>
      </c>
      <c r="IL8" s="13">
        <f t="shared" si="158"/>
        <v>0.62017378240009247</v>
      </c>
      <c r="IM8" s="13">
        <f t="shared" si="159"/>
        <v>0.56456536244566391</v>
      </c>
      <c r="IN8" s="13">
        <f t="shared" si="160"/>
        <v>1.0203591288666995</v>
      </c>
      <c r="IO8" s="13">
        <f t="shared" si="161"/>
        <v>1</v>
      </c>
      <c r="IP8" s="13">
        <f t="shared" si="162"/>
        <v>0.71302027384318323</v>
      </c>
      <c r="IQ8" s="13">
        <f t="shared" si="163"/>
        <v>1.3058150327229554</v>
      </c>
      <c r="IR8" s="13">
        <f t="shared" si="164"/>
        <v>1.0342161755688286</v>
      </c>
      <c r="IS8" s="13">
        <f t="shared" si="165"/>
        <v>0.69221983121771524</v>
      </c>
      <c r="IT8" s="13">
        <f t="shared" si="166"/>
        <v>1.036003527165839</v>
      </c>
      <c r="IU8" s="56">
        <f t="shared" si="167"/>
        <v>1.0265246257859844</v>
      </c>
      <c r="IV8" s="56">
        <f t="shared" si="168"/>
        <v>2.2906142398598384</v>
      </c>
      <c r="IW8" s="56">
        <f t="shared" si="169"/>
        <v>1.7852149426629962</v>
      </c>
      <c r="IX8" s="56">
        <f t="shared" si="170"/>
        <v>1.0407168951497705</v>
      </c>
      <c r="IY8" s="56">
        <f t="shared" si="171"/>
        <v>7.4550226949090985E-3</v>
      </c>
      <c r="IZ8" s="56">
        <f t="shared" si="171"/>
        <v>0.17256152958956458</v>
      </c>
      <c r="JA8" s="56">
        <f t="shared" si="171"/>
        <v>1.5123988577908079E-2</v>
      </c>
      <c r="JB8" s="56">
        <f t="shared" si="171"/>
        <v>0.21738618329465201</v>
      </c>
      <c r="JC8" s="56">
        <f t="shared" si="171"/>
        <v>4.9489543738527901</v>
      </c>
      <c r="JE8" s="52"/>
      <c r="JF8" s="53"/>
      <c r="JG8" s="13">
        <f t="shared" si="172"/>
        <v>1.1221916813446131</v>
      </c>
      <c r="JH8" s="13">
        <f t="shared" si="173"/>
        <v>1.3857429740604206</v>
      </c>
      <c r="JI8" s="13">
        <f t="shared" si="174"/>
        <v>0.91007131228880112</v>
      </c>
      <c r="JJ8" s="13">
        <f t="shared" si="175"/>
        <v>0.66043564313963765</v>
      </c>
      <c r="JK8" s="13">
        <f t="shared" si="176"/>
        <v>0.87938067462273339</v>
      </c>
      <c r="JL8" s="13">
        <f t="shared" si="177"/>
        <v>0.86978421953888119</v>
      </c>
      <c r="JM8" s="13">
        <f t="shared" si="178"/>
        <v>0.79179426330005109</v>
      </c>
      <c r="JN8" s="13">
        <f t="shared" si="179"/>
        <v>1.4310380311726034</v>
      </c>
      <c r="JO8" s="13">
        <f t="shared" si="180"/>
        <v>1.4024846651414196</v>
      </c>
      <c r="JP8" s="13">
        <f t="shared" si="181"/>
        <v>1</v>
      </c>
      <c r="JQ8" s="13">
        <f t="shared" si="182"/>
        <v>1.8313855589050858</v>
      </c>
      <c r="JR8" s="13">
        <f t="shared" si="183"/>
        <v>1.4504723266764883</v>
      </c>
      <c r="JS8" s="13">
        <f t="shared" si="184"/>
        <v>0.97082769818962733</v>
      </c>
      <c r="JT8" s="13">
        <f t="shared" si="185"/>
        <v>1.4529790598825114</v>
      </c>
      <c r="JU8" s="56">
        <f t="shared" si="186"/>
        <v>1.4396850460548773</v>
      </c>
      <c r="JV8" s="56">
        <f t="shared" si="187"/>
        <v>3.2125513451579928</v>
      </c>
      <c r="JW8" s="56">
        <f t="shared" si="188"/>
        <v>2.5037365810661707</v>
      </c>
      <c r="JX8" s="56">
        <f t="shared" si="189"/>
        <v>1.4595894862011438</v>
      </c>
      <c r="JY8" s="56">
        <f t="shared" si="190"/>
        <v>1.0455555007891269E-2</v>
      </c>
      <c r="JZ8" s="56">
        <f t="shared" si="190"/>
        <v>0.24201489904271165</v>
      </c>
      <c r="KA8" s="56">
        <f t="shared" si="190"/>
        <v>2.1211162056290065E-2</v>
      </c>
      <c r="KB8" s="56">
        <f t="shared" si="190"/>
        <v>0.30488078848437128</v>
      </c>
      <c r="KC8" s="56">
        <f t="shared" si="190"/>
        <v>6.9408326178130935</v>
      </c>
      <c r="KE8" s="52"/>
      <c r="KF8" s="53"/>
      <c r="KG8" s="13">
        <f t="shared" si="191"/>
        <v>0.61275555870142806</v>
      </c>
      <c r="KH8" s="13">
        <f t="shared" si="192"/>
        <v>0.75666370050930298</v>
      </c>
      <c r="KI8" s="13">
        <f t="shared" si="193"/>
        <v>0.49693048406087537</v>
      </c>
      <c r="KJ8" s="13">
        <f t="shared" si="194"/>
        <v>0.36062075510439562</v>
      </c>
      <c r="KK8" s="13">
        <f t="shared" si="195"/>
        <v>0.480172332006637</v>
      </c>
      <c r="KL8" s="13">
        <f t="shared" si="196"/>
        <v>0.47493233487048531</v>
      </c>
      <c r="KM8" s="13">
        <f t="shared" si="197"/>
        <v>0.43234711524832276</v>
      </c>
      <c r="KN8" s="13">
        <f t="shared" si="198"/>
        <v>0.78139637184218347</v>
      </c>
      <c r="KO8" s="13">
        <f t="shared" si="199"/>
        <v>0.76580524418894647</v>
      </c>
      <c r="KP8" s="13">
        <f t="shared" si="200"/>
        <v>0.54603466492214836</v>
      </c>
      <c r="KQ8" s="13">
        <f t="shared" si="201"/>
        <v>1</v>
      </c>
      <c r="KR8" s="13">
        <f t="shared" si="202"/>
        <v>0.79200817087564512</v>
      </c>
      <c r="KS8" s="13">
        <f t="shared" si="203"/>
        <v>0.53010557687811377</v>
      </c>
      <c r="KT8" s="13">
        <f t="shared" si="204"/>
        <v>0.79337693410184518</v>
      </c>
      <c r="KU8" s="56">
        <f t="shared" si="205"/>
        <v>0.78611794171600269</v>
      </c>
      <c r="KV8" s="56">
        <f t="shared" si="206"/>
        <v>1.7541643972985415</v>
      </c>
      <c r="KW8" s="56">
        <f t="shared" si="207"/>
        <v>1.3671269650957918</v>
      </c>
      <c r="KX8" s="56">
        <f t="shared" si="208"/>
        <v>0.79698645602173224</v>
      </c>
      <c r="KY8" s="56">
        <f t="shared" si="209"/>
        <v>5.7090954753089996E-3</v>
      </c>
      <c r="KZ8" s="56">
        <f t="shared" si="209"/>
        <v>0.13214852430495461</v>
      </c>
      <c r="LA8" s="56">
        <f t="shared" si="209"/>
        <v>1.1582029766015732E-2</v>
      </c>
      <c r="LB8" s="56">
        <f t="shared" si="209"/>
        <v>0.16647547918126404</v>
      </c>
      <c r="LC8" s="56">
        <f t="shared" si="209"/>
        <v>3.7899352127482904</v>
      </c>
      <c r="LE8" s="52"/>
      <c r="LF8" s="53"/>
      <c r="LG8" s="13">
        <f t="shared" si="210"/>
        <v>0.77367327918342665</v>
      </c>
      <c r="LH8" s="13">
        <f t="shared" si="211"/>
        <v>0.95537360387675641</v>
      </c>
      <c r="LI8" s="13">
        <f t="shared" si="212"/>
        <v>0.62743100681836206</v>
      </c>
      <c r="LJ8" s="13">
        <f t="shared" si="213"/>
        <v>0.45532453876794338</v>
      </c>
      <c r="LK8" s="13">
        <f t="shared" si="214"/>
        <v>0.60627194221463387</v>
      </c>
      <c r="LL8" s="13">
        <f t="shared" si="215"/>
        <v>0.59965585247106679</v>
      </c>
      <c r="LM8" s="13">
        <f t="shared" si="216"/>
        <v>0.5458871904949153</v>
      </c>
      <c r="LN8" s="13">
        <f t="shared" si="217"/>
        <v>0.98660140207678759</v>
      </c>
      <c r="LO8" s="13">
        <f t="shared" si="218"/>
        <v>0.9669158379291356</v>
      </c>
      <c r="LP8" s="13">
        <f t="shared" si="219"/>
        <v>0.68943059554354325</v>
      </c>
      <c r="LQ8" s="13">
        <f t="shared" si="220"/>
        <v>1.2626132365457781</v>
      </c>
      <c r="LR8" s="13">
        <f t="shared" si="221"/>
        <v>1</v>
      </c>
      <c r="LS8" s="13">
        <f t="shared" si="222"/>
        <v>0.66931831813304199</v>
      </c>
      <c r="LT8" s="13">
        <f t="shared" si="223"/>
        <v>1.0017282185670973</v>
      </c>
      <c r="LU8" s="56">
        <f t="shared" si="224"/>
        <v>0.9925629186967474</v>
      </c>
      <c r="LV8" s="56">
        <f t="shared" si="225"/>
        <v>2.2148311871064856</v>
      </c>
      <c r="LW8" s="56">
        <f t="shared" si="226"/>
        <v>1.7261526021686047</v>
      </c>
      <c r="LX8" s="56">
        <f t="shared" si="227"/>
        <v>1.0062856487207488</v>
      </c>
      <c r="LY8" s="56">
        <f t="shared" si="228"/>
        <v>7.208379515828753E-3</v>
      </c>
      <c r="LZ8" s="56">
        <f t="shared" si="228"/>
        <v>0.16685247597742717</v>
      </c>
      <c r="MA8" s="56">
        <f t="shared" si="228"/>
        <v>1.4623624088638666E-2</v>
      </c>
      <c r="MB8" s="56">
        <f t="shared" si="228"/>
        <v>0.21019414357456509</v>
      </c>
      <c r="MC8" s="56">
        <f t="shared" si="228"/>
        <v>4.7852223652669315</v>
      </c>
      <c r="ME8" s="52"/>
      <c r="MF8" s="53"/>
      <c r="MG8" s="13">
        <f t="shared" si="229"/>
        <v>1.1559123039415182</v>
      </c>
      <c r="MH8" s="13">
        <f t="shared" si="230"/>
        <v>1.4273830223885409</v>
      </c>
      <c r="MI8" s="13">
        <f t="shared" si="231"/>
        <v>0.93741795169820252</v>
      </c>
      <c r="MJ8" s="13">
        <f t="shared" si="232"/>
        <v>0.68028100596140784</v>
      </c>
      <c r="MK8" s="13">
        <f t="shared" si="233"/>
        <v>0.90580509421247279</v>
      </c>
      <c r="ML8" s="13">
        <f t="shared" si="234"/>
        <v>0.89592027623524828</v>
      </c>
      <c r="MM8" s="13">
        <f t="shared" si="235"/>
        <v>0.81558680781004411</v>
      </c>
      <c r="MN8" s="13">
        <f t="shared" si="236"/>
        <v>1.474039146020621</v>
      </c>
      <c r="MO8" s="13">
        <f t="shared" si="237"/>
        <v>1.4446277828256591</v>
      </c>
      <c r="MP8" s="13">
        <f t="shared" si="238"/>
        <v>1.030048897311822</v>
      </c>
      <c r="MQ8" s="13">
        <f t="shared" si="239"/>
        <v>1.8864166755029788</v>
      </c>
      <c r="MR8" s="13">
        <f t="shared" si="240"/>
        <v>1.4940574206744295</v>
      </c>
      <c r="MS8" s="13">
        <f t="shared" si="241"/>
        <v>1</v>
      </c>
      <c r="MT8" s="13">
        <f t="shared" si="242"/>
        <v>1.4966394784491486</v>
      </c>
      <c r="MU8" s="56">
        <f t="shared" si="243"/>
        <v>1.4829459941651459</v>
      </c>
      <c r="MV8" s="56">
        <f t="shared" si="244"/>
        <v>3.3090849706376009</v>
      </c>
      <c r="MW8" s="56">
        <f t="shared" si="245"/>
        <v>2.5789711044864805</v>
      </c>
      <c r="MX8" s="56">
        <f t="shared" si="246"/>
        <v>1.5034485407894171</v>
      </c>
      <c r="MY8" s="56">
        <f t="shared" si="247"/>
        <v>1.07697329066615E-2</v>
      </c>
      <c r="MZ8" s="56">
        <f t="shared" si="247"/>
        <v>0.24928717989197707</v>
      </c>
      <c r="NA8" s="56">
        <f t="shared" si="247"/>
        <v>2.184853408678394E-2</v>
      </c>
      <c r="NB8" s="56">
        <f t="shared" si="247"/>
        <v>0.31404211998988546</v>
      </c>
      <c r="NC8" s="56">
        <f t="shared" si="247"/>
        <v>7.1493969844043042</v>
      </c>
      <c r="NE8" s="52"/>
      <c r="NF8" s="53"/>
      <c r="NG8" s="13">
        <f t="shared" si="269"/>
        <v>0.77233850943134319</v>
      </c>
      <c r="NH8" s="13">
        <f t="shared" si="270"/>
        <v>0.95372535800514047</v>
      </c>
      <c r="NI8" s="13">
        <f t="shared" si="271"/>
        <v>0.62634853964267734</v>
      </c>
      <c r="NJ8" s="13">
        <f t="shared" si="272"/>
        <v>0.454538996035525</v>
      </c>
      <c r="NK8" s="13">
        <f t="shared" si="273"/>
        <v>0.6052259794396766</v>
      </c>
      <c r="NL8" s="13">
        <f t="shared" si="274"/>
        <v>0.59862130401880154</v>
      </c>
      <c r="NM8" s="13">
        <f t="shared" si="275"/>
        <v>0.54494540572668404</v>
      </c>
      <c r="NN8" s="13">
        <f t="shared" si="276"/>
        <v>0.9848992808528968</v>
      </c>
      <c r="NO8" s="13">
        <f t="shared" si="277"/>
        <v>0.96524767896849462</v>
      </c>
      <c r="NP8" s="13">
        <f t="shared" si="278"/>
        <v>0.68824116438461302</v>
      </c>
      <c r="NQ8" s="13">
        <f t="shared" si="279"/>
        <v>1.2604349294980017</v>
      </c>
      <c r="NR8" s="13">
        <f t="shared" si="280"/>
        <v>0.99827476301948503</v>
      </c>
      <c r="NS8" s="13">
        <f t="shared" si="281"/>
        <v>0.66816358541886278</v>
      </c>
      <c r="NT8" s="13">
        <f t="shared" si="282"/>
        <v>1</v>
      </c>
      <c r="NU8" s="56">
        <f t="shared" si="283"/>
        <v>0.99085051244392397</v>
      </c>
      <c r="NV8" s="56">
        <f t="shared" si="284"/>
        <v>2.2110100784368916</v>
      </c>
      <c r="NW8" s="56">
        <f t="shared" si="285"/>
        <v>1.7231745798653313</v>
      </c>
      <c r="NX8" s="56">
        <f t="shared" si="286"/>
        <v>1.0045495675066143</v>
      </c>
      <c r="NY8" s="56">
        <f t="shared" si="287"/>
        <v>7.195943352918459E-3</v>
      </c>
      <c r="NZ8" s="56">
        <f t="shared" si="287"/>
        <v>0.16656461591558044</v>
      </c>
      <c r="OA8" s="56">
        <f t="shared" si="287"/>
        <v>1.4598394871571796E-2</v>
      </c>
      <c r="OB8" s="56">
        <f t="shared" si="287"/>
        <v>0.20983150886498259</v>
      </c>
      <c r="OC8" s="56">
        <f t="shared" si="287"/>
        <v>4.7769667226823858</v>
      </c>
      <c r="OE8" s="52"/>
      <c r="OF8" s="53"/>
      <c r="OG8" s="13">
        <f t="shared" si="250"/>
        <v>0.7794702629020972</v>
      </c>
      <c r="OH8" s="13">
        <f t="shared" si="251"/>
        <v>0.96253203286213707</v>
      </c>
      <c r="OI8" s="13">
        <f t="shared" si="252"/>
        <v>0.63213222557436466</v>
      </c>
      <c r="OJ8" s="13">
        <f t="shared" si="253"/>
        <v>0.45873619716298947</v>
      </c>
      <c r="OK8" s="13">
        <f t="shared" si="254"/>
        <v>0.61081462020632371</v>
      </c>
      <c r="OL8" s="13">
        <f t="shared" si="255"/>
        <v>0.60414895738642493</v>
      </c>
      <c r="OM8" s="13">
        <f t="shared" si="256"/>
        <v>0.54997741726204596</v>
      </c>
      <c r="ON8" s="13">
        <f t="shared" si="257"/>
        <v>0.99399381489307759</v>
      </c>
      <c r="OO8" s="13">
        <f t="shared" si="258"/>
        <v>0.97416075063403851</v>
      </c>
      <c r="OP8" s="13">
        <f t="shared" si="259"/>
        <v>0.69459636518436296</v>
      </c>
      <c r="OQ8" s="13">
        <f t="shared" si="260"/>
        <v>1.2720737524666059</v>
      </c>
      <c r="OR8" s="13">
        <f t="shared" si="261"/>
        <v>1.0074928059099946</v>
      </c>
      <c r="OS8" s="13">
        <f t="shared" si="262"/>
        <v>0.67433339038281692</v>
      </c>
      <c r="OT8" s="13">
        <f t="shared" si="263"/>
        <v>1.0092339736833853</v>
      </c>
      <c r="OU8" s="56">
        <f t="shared" si="264"/>
        <v>1</v>
      </c>
      <c r="OV8" s="56">
        <f t="shared" si="265"/>
        <v>2.2314264873148777</v>
      </c>
      <c r="OW8" s="56">
        <f t="shared" si="266"/>
        <v>1.7390863285876863</v>
      </c>
      <c r="OX8" s="56">
        <f t="shared" si="267"/>
        <v>1.0138255517766264</v>
      </c>
      <c r="OY8" s="56">
        <f t="shared" si="268"/>
        <v>7.2623905044664396E-3</v>
      </c>
      <c r="OZ8" s="56">
        <f t="shared" si="268"/>
        <v>0.16810266919552808</v>
      </c>
      <c r="PA8" s="56">
        <f t="shared" si="268"/>
        <v>1.4733196065635558E-2</v>
      </c>
      <c r="PB8" s="56">
        <f t="shared" si="268"/>
        <v>0.21176908749578688</v>
      </c>
      <c r="PC8" s="56">
        <f t="shared" si="268"/>
        <v>4.8210771076860421</v>
      </c>
    </row>
    <row r="9" spans="2:419" x14ac:dyDescent="0.3">
      <c r="B9" s="249"/>
      <c r="C9" s="107">
        <v>338.6</v>
      </c>
      <c r="D9" s="107">
        <v>1.81</v>
      </c>
      <c r="E9" s="14" t="s">
        <v>6</v>
      </c>
      <c r="F9" s="15">
        <v>26.923989290265848</v>
      </c>
      <c r="G9" s="15">
        <v>34.937223992481819</v>
      </c>
      <c r="H9" s="15">
        <v>16.362480550644392</v>
      </c>
      <c r="I9" s="15">
        <v>14.975035601112985</v>
      </c>
      <c r="J9" s="15">
        <v>18.475349091372525</v>
      </c>
      <c r="K9" s="15">
        <v>19.883335607274564</v>
      </c>
      <c r="L9" s="15">
        <v>17.971317863671338</v>
      </c>
      <c r="M9" s="15">
        <v>28.34455110856161</v>
      </c>
      <c r="N9" s="15">
        <v>27.674166624628743</v>
      </c>
      <c r="O9" s="15">
        <v>23.276931442381532</v>
      </c>
      <c r="P9" s="15">
        <v>43.78352794207624</v>
      </c>
      <c r="Q9" s="15">
        <v>36.332968175076203</v>
      </c>
      <c r="R9" s="15">
        <v>19.850540581974823</v>
      </c>
      <c r="S9" s="15">
        <v>33.606406501794936</v>
      </c>
      <c r="T9" s="152">
        <v>27.748762514292835</v>
      </c>
      <c r="U9" s="155">
        <v>67.552152201409271</v>
      </c>
      <c r="V9" s="155">
        <v>37.773382553120292</v>
      </c>
      <c r="W9" s="165">
        <v>19.96490942701692</v>
      </c>
      <c r="X9" s="155">
        <v>0.2014970508398862</v>
      </c>
      <c r="Y9" s="155">
        <v>4.4223566846651945</v>
      </c>
      <c r="Z9" s="155">
        <v>0.49167284412053569</v>
      </c>
      <c r="AA9" s="155">
        <v>6.5765405926766975</v>
      </c>
      <c r="AB9" s="155">
        <v>104.49487552948455</v>
      </c>
      <c r="AE9" s="52"/>
      <c r="AF9" s="53"/>
      <c r="AG9" s="13">
        <f t="shared" si="1"/>
        <v>1</v>
      </c>
      <c r="AH9" s="13">
        <f t="shared" si="2"/>
        <v>1.2976243459253303</v>
      </c>
      <c r="AI9" s="13">
        <f t="shared" si="3"/>
        <v>0.60772868293184601</v>
      </c>
      <c r="AJ9" s="13">
        <f t="shared" si="4"/>
        <v>0.55619675968772908</v>
      </c>
      <c r="AK9" s="13">
        <f t="shared" si="5"/>
        <v>0.68620399793622489</v>
      </c>
      <c r="AL9" s="13">
        <f t="shared" si="6"/>
        <v>0.73849886779085983</v>
      </c>
      <c r="AM9" s="13">
        <f t="shared" si="7"/>
        <v>0.66748347244992867</v>
      </c>
      <c r="AN9" s="13">
        <f t="shared" si="8"/>
        <v>1.052761936687048</v>
      </c>
      <c r="AO9" s="13">
        <f t="shared" si="9"/>
        <v>1.0278627853500937</v>
      </c>
      <c r="AP9" s="13">
        <f t="shared" si="10"/>
        <v>0.86454244173975803</v>
      </c>
      <c r="AQ9" s="13">
        <f t="shared" si="11"/>
        <v>1.6261902153521441</v>
      </c>
      <c r="AR9" s="13">
        <f t="shared" si="12"/>
        <v>1.3494645159516572</v>
      </c>
      <c r="AS9" s="13">
        <f t="shared" si="13"/>
        <v>0.73728080812866859</v>
      </c>
      <c r="AT9" s="13">
        <f t="shared" si="14"/>
        <v>1.2481956570211927</v>
      </c>
      <c r="AU9" s="13">
        <f t="shared" si="15"/>
        <v>1.03063339593309</v>
      </c>
      <c r="AV9" s="13">
        <f t="shared" si="16"/>
        <v>2.5089949142801142</v>
      </c>
      <c r="AW9" s="13">
        <f t="shared" si="17"/>
        <v>1.4029638084418996</v>
      </c>
      <c r="AX9" s="56">
        <f t="shared" si="18"/>
        <v>0.74152864985112266</v>
      </c>
      <c r="AY9" s="56">
        <f t="shared" si="19"/>
        <v>7.4839225594528014E-3</v>
      </c>
      <c r="AZ9" s="56">
        <f t="shared" si="19"/>
        <v>0.16425339636663955</v>
      </c>
      <c r="BA9" s="56">
        <f t="shared" si="19"/>
        <v>1.8261515365343577E-2</v>
      </c>
      <c r="BB9" s="56">
        <f t="shared" si="19"/>
        <v>0.24426323015417306</v>
      </c>
      <c r="BC9" s="56">
        <f t="shared" si="19"/>
        <v>3.8811067113023934</v>
      </c>
      <c r="BE9" s="52"/>
      <c r="BF9" s="53"/>
      <c r="BG9" s="13">
        <f t="shared" si="20"/>
        <v>0.77063905523975373</v>
      </c>
      <c r="BH9" s="13">
        <f t="shared" si="21"/>
        <v>1</v>
      </c>
      <c r="BI9" s="13">
        <f t="shared" si="22"/>
        <v>0.46833945805669774</v>
      </c>
      <c r="BJ9" s="13">
        <f t="shared" si="23"/>
        <v>0.42862694541316393</v>
      </c>
      <c r="BK9" s="13">
        <f t="shared" si="24"/>
        <v>0.52881560067131428</v>
      </c>
      <c r="BL9" s="13">
        <f t="shared" si="25"/>
        <v>0.56911606976997609</v>
      </c>
      <c r="BM9" s="13">
        <f t="shared" si="26"/>
        <v>0.51438883259696322</v>
      </c>
      <c r="BN9" s="13">
        <f t="shared" si="27"/>
        <v>0.81129946428088007</v>
      </c>
      <c r="BO9" s="13">
        <f t="shared" si="28"/>
        <v>0.79211120581829797</v>
      </c>
      <c r="BP9" s="13">
        <f t="shared" si="29"/>
        <v>0.66625017051699709</v>
      </c>
      <c r="BQ9" s="13">
        <f t="shared" si="30"/>
        <v>1.2532056911991081</v>
      </c>
      <c r="BR9" s="13">
        <f t="shared" si="31"/>
        <v>1.0399500596525568</v>
      </c>
      <c r="BS9" s="13">
        <f t="shared" si="32"/>
        <v>0.56817738542267937</v>
      </c>
      <c r="BT9" s="13">
        <f t="shared" si="33"/>
        <v>0.9619083218811757</v>
      </c>
      <c r="BU9" s="56">
        <f t="shared" si="34"/>
        <v>0.79424634654041559</v>
      </c>
      <c r="BV9" s="56">
        <f t="shared" si="35"/>
        <v>1.9335294703421742</v>
      </c>
      <c r="BW9" s="56">
        <f t="shared" si="36"/>
        <v>1.0811787038732326</v>
      </c>
      <c r="BX9" s="56">
        <f t="shared" si="37"/>
        <v>0.57145093815447934</v>
      </c>
      <c r="BY9" s="56">
        <f t="shared" si="38"/>
        <v>5.7674030107041866E-3</v>
      </c>
      <c r="BZ9" s="56">
        <f t="shared" si="38"/>
        <v>0.12658008219590791</v>
      </c>
      <c r="CA9" s="56">
        <f t="shared" si="38"/>
        <v>1.4073036948394622E-2</v>
      </c>
      <c r="CB9" s="56">
        <f t="shared" si="38"/>
        <v>0.18823878491582247</v>
      </c>
      <c r="CC9" s="56">
        <f t="shared" si="38"/>
        <v>2.9909324092827445</v>
      </c>
      <c r="CE9" s="52"/>
      <c r="CF9" s="53"/>
      <c r="CG9" s="13">
        <f t="shared" si="39"/>
        <v>1.6454711256604377</v>
      </c>
      <c r="CH9" s="13">
        <f t="shared" si="40"/>
        <v>2.1352033931741428</v>
      </c>
      <c r="CI9" s="13">
        <f t="shared" si="41"/>
        <v>1</v>
      </c>
      <c r="CJ9" s="13">
        <f t="shared" si="42"/>
        <v>0.91520570825205561</v>
      </c>
      <c r="CK9" s="13">
        <f t="shared" si="43"/>
        <v>1.1291288649168125</v>
      </c>
      <c r="CL9" s="13">
        <f t="shared" si="44"/>
        <v>1.215178563282785</v>
      </c>
      <c r="CM9" s="13">
        <f t="shared" si="45"/>
        <v>1.0983247807719219</v>
      </c>
      <c r="CN9" s="13">
        <f t="shared" si="46"/>
        <v>1.7322893690128993</v>
      </c>
      <c r="CO9" s="13">
        <f t="shared" si="47"/>
        <v>1.6913185344344914</v>
      </c>
      <c r="CP9" s="13">
        <f t="shared" si="48"/>
        <v>1.4225796247907432</v>
      </c>
      <c r="CQ9" s="13">
        <f t="shared" si="49"/>
        <v>2.6758490441934821</v>
      </c>
      <c r="CR9" s="13">
        <f t="shared" si="50"/>
        <v>2.220504896101791</v>
      </c>
      <c r="CS9" s="13">
        <f t="shared" si="51"/>
        <v>1.2131742812793176</v>
      </c>
      <c r="CT9" s="13">
        <f t="shared" si="52"/>
        <v>2.0538699128031319</v>
      </c>
      <c r="CU9" s="56">
        <f t="shared" si="53"/>
        <v>1.6958774941492611</v>
      </c>
      <c r="CV9" s="56">
        <f t="shared" si="54"/>
        <v>4.1284786858768134</v>
      </c>
      <c r="CW9" s="56">
        <f t="shared" si="55"/>
        <v>2.3085364371377475</v>
      </c>
      <c r="CX9" s="56">
        <f t="shared" si="56"/>
        <v>1.2201639821799914</v>
      </c>
      <c r="CY9" s="56">
        <f t="shared" si="57"/>
        <v>1.2314578478258346E-2</v>
      </c>
      <c r="CZ9" s="56">
        <f t="shared" si="57"/>
        <v>0.27027422101296444</v>
      </c>
      <c r="DA9" s="56">
        <f t="shared" si="57"/>
        <v>3.0048796244477278E-2</v>
      </c>
      <c r="DB9" s="56">
        <f t="shared" si="57"/>
        <v>0.40192809227924176</v>
      </c>
      <c r="DC9" s="56">
        <f t="shared" si="57"/>
        <v>6.3862490290550289</v>
      </c>
      <c r="DE9" s="52"/>
      <c r="DF9" s="53"/>
      <c r="DG9" s="13">
        <f t="shared" si="58"/>
        <v>1.7979248936319578</v>
      </c>
      <c r="DH9" s="13">
        <f t="shared" si="59"/>
        <v>2.3330311141220386</v>
      </c>
      <c r="DI9" s="13">
        <f t="shared" si="60"/>
        <v>1.0926505276173293</v>
      </c>
      <c r="DJ9" s="13">
        <f t="shared" si="61"/>
        <v>1</v>
      </c>
      <c r="DK9" s="13">
        <f t="shared" si="62"/>
        <v>1.2337432499993113</v>
      </c>
      <c r="DL9" s="13">
        <f t="shared" si="63"/>
        <v>1.327765498320203</v>
      </c>
      <c r="DM9" s="13">
        <f t="shared" si="64"/>
        <v>1.2000851512056279</v>
      </c>
      <c r="DN9" s="13">
        <f t="shared" si="65"/>
        <v>1.8927868930378347</v>
      </c>
      <c r="DO9" s="13">
        <f t="shared" si="66"/>
        <v>1.848020089018815</v>
      </c>
      <c r="DP9" s="13">
        <f t="shared" si="67"/>
        <v>1.5543823776052677</v>
      </c>
      <c r="DQ9" s="13">
        <f t="shared" si="68"/>
        <v>2.9237678699623344</v>
      </c>
      <c r="DR9" s="13">
        <f t="shared" si="69"/>
        <v>2.4262358463024847</v>
      </c>
      <c r="DS9" s="13">
        <f t="shared" si="70"/>
        <v>1.3255755185316205</v>
      </c>
      <c r="DT9" s="13">
        <f t="shared" si="71"/>
        <v>2.2441620438816998</v>
      </c>
      <c r="DU9" s="56">
        <f t="shared" si="72"/>
        <v>1.8530014387565443</v>
      </c>
      <c r="DV9" s="56">
        <f t="shared" si="73"/>
        <v>4.5109844143801974</v>
      </c>
      <c r="DW9" s="56">
        <f t="shared" si="74"/>
        <v>2.5224235560623889</v>
      </c>
      <c r="DX9" s="56">
        <f t="shared" si="75"/>
        <v>1.3332128189086292</v>
      </c>
      <c r="DY9" s="56">
        <f t="shared" si="76"/>
        <v>1.3455530671653988E-2</v>
      </c>
      <c r="DZ9" s="56">
        <f t="shared" si="76"/>
        <v>0.29531527019117826</v>
      </c>
      <c r="EA9" s="56">
        <f t="shared" si="76"/>
        <v>3.2832833070793717E-2</v>
      </c>
      <c r="EB9" s="56">
        <f t="shared" si="76"/>
        <v>0.43916694209314006</v>
      </c>
      <c r="EC9" s="56">
        <f t="shared" si="76"/>
        <v>6.9779383710926339</v>
      </c>
      <c r="EE9" s="52"/>
      <c r="EF9" s="53"/>
      <c r="EG9" s="13">
        <f t="shared" si="77"/>
        <v>1.4572925879294265</v>
      </c>
      <c r="EH9" s="13">
        <f t="shared" si="78"/>
        <v>1.8910183412337542</v>
      </c>
      <c r="EI9" s="13">
        <f t="shared" si="79"/>
        <v>0.88563850510869191</v>
      </c>
      <c r="EJ9" s="13">
        <f t="shared" si="80"/>
        <v>0.81054141532329216</v>
      </c>
      <c r="EK9" s="13">
        <f t="shared" si="81"/>
        <v>1</v>
      </c>
      <c r="EL9" s="13">
        <f t="shared" si="82"/>
        <v>1.0762089262258936</v>
      </c>
      <c r="EM9" s="13">
        <f t="shared" si="83"/>
        <v>0.97271871696667667</v>
      </c>
      <c r="EN9" s="13">
        <f t="shared" si="84"/>
        <v>1.5341821671882632</v>
      </c>
      <c r="EO9" s="13">
        <f t="shared" si="85"/>
        <v>1.4978968184991865</v>
      </c>
      <c r="EP9" s="13">
        <f t="shared" si="86"/>
        <v>1.2598912922977576</v>
      </c>
      <c r="EQ9" s="13">
        <f t="shared" si="87"/>
        <v>2.3698349473960376</v>
      </c>
      <c r="ER9" s="13">
        <f t="shared" si="88"/>
        <v>1.9665646367701215</v>
      </c>
      <c r="ES9" s="13">
        <f t="shared" si="89"/>
        <v>1.0744338569085266</v>
      </c>
      <c r="ET9" s="13">
        <f t="shared" si="90"/>
        <v>1.818986279262685</v>
      </c>
      <c r="EU9" s="56">
        <f t="shared" si="91"/>
        <v>1.501934408765826</v>
      </c>
      <c r="EV9" s="56">
        <f t="shared" si="92"/>
        <v>3.6563396917330375</v>
      </c>
      <c r="EW9" s="56">
        <f t="shared" si="93"/>
        <v>2.0445287591756203</v>
      </c>
      <c r="EX9" s="56">
        <f t="shared" si="94"/>
        <v>1.0806242051653561</v>
      </c>
      <c r="EY9" s="56">
        <f t="shared" si="95"/>
        <v>1.0906264874528391E-2</v>
      </c>
      <c r="EZ9" s="56">
        <f t="shared" si="95"/>
        <v>0.23936525706733802</v>
      </c>
      <c r="FA9" s="56">
        <f t="shared" si="95"/>
        <v>2.6612370986274531E-2</v>
      </c>
      <c r="FB9" s="56">
        <f t="shared" si="95"/>
        <v>0.35596299480737603</v>
      </c>
      <c r="FC9" s="56">
        <f t="shared" si="95"/>
        <v>5.6559080433441311</v>
      </c>
      <c r="FE9" s="52"/>
      <c r="FF9" s="53"/>
      <c r="FG9" s="13">
        <f t="shared" si="96"/>
        <v>1.3540982168210938</v>
      </c>
      <c r="FH9" s="13">
        <f t="shared" si="97"/>
        <v>1.7571108129211279</v>
      </c>
      <c r="FI9" s="13">
        <f t="shared" si="98"/>
        <v>0.82292432586904463</v>
      </c>
      <c r="FJ9" s="13">
        <f t="shared" si="99"/>
        <v>0.75314504049482445</v>
      </c>
      <c r="FK9" s="13">
        <f t="shared" si="100"/>
        <v>0.92918760998094763</v>
      </c>
      <c r="FL9" s="13">
        <f t="shared" si="101"/>
        <v>1</v>
      </c>
      <c r="FM9" s="13">
        <f t="shared" si="102"/>
        <v>0.9038381798020001</v>
      </c>
      <c r="FN9" s="13">
        <f t="shared" si="103"/>
        <v>1.4255430612050528</v>
      </c>
      <c r="FO9" s="13">
        <f t="shared" si="104"/>
        <v>1.3918271647793243</v>
      </c>
      <c r="FP9" s="13">
        <f t="shared" si="105"/>
        <v>1.1706753787259607</v>
      </c>
      <c r="FQ9" s="13">
        <f t="shared" si="106"/>
        <v>2.2020212708202491</v>
      </c>
      <c r="FR9" s="13">
        <f t="shared" si="107"/>
        <v>1.8273074947134795</v>
      </c>
      <c r="FS9" s="13">
        <f t="shared" si="108"/>
        <v>0.99835062758344517</v>
      </c>
      <c r="FT9" s="13">
        <f t="shared" si="109"/>
        <v>1.6901795134162307</v>
      </c>
      <c r="FU9" s="56">
        <f t="shared" si="110"/>
        <v>1.3955788436292655</v>
      </c>
      <c r="FV9" s="56">
        <f t="shared" si="111"/>
        <v>3.3974255394398956</v>
      </c>
      <c r="FW9" s="56">
        <f t="shared" si="112"/>
        <v>1.899750791275707</v>
      </c>
      <c r="FX9" s="56">
        <f t="shared" si="113"/>
        <v>1.0041026224851584</v>
      </c>
      <c r="FY9" s="56">
        <f t="shared" si="114"/>
        <v>1.0133966192582194E-2</v>
      </c>
      <c r="FZ9" s="56">
        <f t="shared" si="114"/>
        <v>0.22241523112687495</v>
      </c>
      <c r="GA9" s="56">
        <f t="shared" si="114"/>
        <v>2.4727885392662744E-2</v>
      </c>
      <c r="GB9" s="56">
        <f t="shared" si="114"/>
        <v>0.33075640438672621</v>
      </c>
      <c r="GC9" s="56">
        <f t="shared" si="114"/>
        <v>5.2553996770669507</v>
      </c>
      <c r="GE9" s="52"/>
      <c r="GF9" s="53"/>
      <c r="GG9" s="13">
        <f t="shared" si="115"/>
        <v>1.4981644359366741</v>
      </c>
      <c r="GH9" s="13">
        <f t="shared" si="116"/>
        <v>1.9440546462709183</v>
      </c>
      <c r="GI9" s="13">
        <f t="shared" si="117"/>
        <v>0.91047749946712708</v>
      </c>
      <c r="GJ9" s="13">
        <f t="shared" si="118"/>
        <v>0.83327420474737257</v>
      </c>
      <c r="GK9" s="13">
        <f t="shared" si="119"/>
        <v>1.028046425505615</v>
      </c>
      <c r="GL9" s="13">
        <f t="shared" si="120"/>
        <v>1.1063927397037661</v>
      </c>
      <c r="GM9" s="13">
        <f t="shared" si="121"/>
        <v>1</v>
      </c>
      <c r="GN9" s="13">
        <f t="shared" si="122"/>
        <v>1.5772104930523518</v>
      </c>
      <c r="GO9" s="13">
        <f t="shared" si="123"/>
        <v>1.5399074700343218</v>
      </c>
      <c r="GP9" s="13">
        <f t="shared" si="124"/>
        <v>1.2952267395723598</v>
      </c>
      <c r="GQ9" s="13">
        <f t="shared" si="125"/>
        <v>2.4363003467087836</v>
      </c>
      <c r="GR9" s="13">
        <f t="shared" si="126"/>
        <v>2.0217197453572715</v>
      </c>
      <c r="GS9" s="13">
        <f t="shared" si="127"/>
        <v>1.1045678860370221</v>
      </c>
      <c r="GT9" s="13">
        <f t="shared" si="128"/>
        <v>1.8700023424397616</v>
      </c>
      <c r="GU9" s="56">
        <f t="shared" si="129"/>
        <v>1.5440583002755968</v>
      </c>
      <c r="GV9" s="56">
        <f t="shared" si="130"/>
        <v>3.7588869505204516</v>
      </c>
      <c r="GW9" s="56">
        <f t="shared" si="131"/>
        <v>2.101870482713927</v>
      </c>
      <c r="GX9" s="56">
        <f t="shared" si="132"/>
        <v>1.1109318514350908</v>
      </c>
      <c r="GY9" s="56">
        <f t="shared" si="133"/>
        <v>1.1212146619876358E-2</v>
      </c>
      <c r="GZ9" s="56">
        <f t="shared" si="133"/>
        <v>0.24607859691830952</v>
      </c>
      <c r="HA9" s="56">
        <f t="shared" si="133"/>
        <v>2.7358752866668869E-2</v>
      </c>
      <c r="HB9" s="56">
        <f t="shared" si="133"/>
        <v>0.36594648442399674</v>
      </c>
      <c r="HC9" s="56">
        <f t="shared" si="133"/>
        <v>5.8145360469483913</v>
      </c>
      <c r="HE9" s="52"/>
      <c r="HF9" s="53"/>
      <c r="HG9" s="13">
        <f t="shared" si="134"/>
        <v>0.94988236670762882</v>
      </c>
      <c r="HH9" s="13">
        <f t="shared" si="135"/>
        <v>1.2325904848049916</v>
      </c>
      <c r="HI9" s="13">
        <f t="shared" si="136"/>
        <v>0.5772707596594121</v>
      </c>
      <c r="HJ9" s="13">
        <f t="shared" si="137"/>
        <v>0.52832149444729437</v>
      </c>
      <c r="HK9" s="13">
        <f t="shared" si="138"/>
        <v>0.65181307760389806</v>
      </c>
      <c r="HL9" s="13">
        <f t="shared" si="139"/>
        <v>0.70148705234808617</v>
      </c>
      <c r="HM9" s="13">
        <f t="shared" si="140"/>
        <v>0.63403078054896456</v>
      </c>
      <c r="HN9" s="13">
        <f t="shared" si="141"/>
        <v>1</v>
      </c>
      <c r="HO9" s="13">
        <f t="shared" si="142"/>
        <v>0.97634873519904242</v>
      </c>
      <c r="HP9" s="13">
        <f t="shared" si="143"/>
        <v>0.82121362067895376</v>
      </c>
      <c r="HQ9" s="13">
        <f t="shared" si="144"/>
        <v>1.5446894104754834</v>
      </c>
      <c r="HR9" s="13">
        <f t="shared" si="145"/>
        <v>1.2818325482001249</v>
      </c>
      <c r="HS9" s="13">
        <f t="shared" si="146"/>
        <v>0.70033003895337298</v>
      </c>
      <c r="HT9" s="13">
        <f t="shared" si="147"/>
        <v>1.1856390448054743</v>
      </c>
      <c r="HU9" s="13">
        <f t="shared" si="148"/>
        <v>0.97898048933684423</v>
      </c>
      <c r="HV9" s="13">
        <f t="shared" si="149"/>
        <v>2.3832500272337991</v>
      </c>
      <c r="HW9" s="13">
        <f t="shared" si="150"/>
        <v>1.33265058276794</v>
      </c>
      <c r="HX9" s="13">
        <f t="shared" si="151"/>
        <v>0.70436498890209698</v>
      </c>
      <c r="HY9" s="13">
        <f t="shared" si="152"/>
        <v>7.1088460730296425E-3</v>
      </c>
      <c r="HZ9" s="13">
        <f t="shared" si="152"/>
        <v>0.15602140488050983</v>
      </c>
      <c r="IA9" s="13">
        <f t="shared" si="152"/>
        <v>1.7346291434900286E-2</v>
      </c>
      <c r="IB9" s="13">
        <f t="shared" si="152"/>
        <v>0.23202133515849616</v>
      </c>
      <c r="IC9" s="13">
        <f t="shared" si="152"/>
        <v>3.6865948283767795</v>
      </c>
      <c r="IE9" s="52"/>
      <c r="IF9" s="53"/>
      <c r="IG9" s="13">
        <f t="shared" si="153"/>
        <v>0.97289250496543334</v>
      </c>
      <c r="IH9" s="13">
        <f t="shared" si="154"/>
        <v>1.2624490004114266</v>
      </c>
      <c r="II9" s="13">
        <f t="shared" si="155"/>
        <v>0.59125468067690723</v>
      </c>
      <c r="IJ9" s="13">
        <f t="shared" si="156"/>
        <v>0.5411196587862519</v>
      </c>
      <c r="IK9" s="13">
        <f t="shared" si="157"/>
        <v>0.66760272646946883</v>
      </c>
      <c r="IL9" s="13">
        <f t="shared" si="158"/>
        <v>0.71848001339918599</v>
      </c>
      <c r="IM9" s="13">
        <f t="shared" si="159"/>
        <v>0.64938966753483685</v>
      </c>
      <c r="IN9" s="13">
        <f t="shared" si="160"/>
        <v>1.0242241977157229</v>
      </c>
      <c r="IO9" s="13">
        <f t="shared" si="161"/>
        <v>1</v>
      </c>
      <c r="IP9" s="13">
        <f t="shared" si="162"/>
        <v>0.84110686179312544</v>
      </c>
      <c r="IQ9" s="13">
        <f t="shared" si="163"/>
        <v>1.582108272164225</v>
      </c>
      <c r="IR9" s="13">
        <f t="shared" si="164"/>
        <v>1.3128839132861736</v>
      </c>
      <c r="IS9" s="13">
        <f t="shared" si="165"/>
        <v>0.71729497228323935</v>
      </c>
      <c r="IT9" s="13">
        <f t="shared" si="166"/>
        <v>1.2143601994463231</v>
      </c>
      <c r="IU9" s="56">
        <f t="shared" si="167"/>
        <v>1.0026955062703751</v>
      </c>
      <c r="IV9" s="56">
        <f t="shared" si="168"/>
        <v>2.4409823470995127</v>
      </c>
      <c r="IW9" s="56">
        <f t="shared" si="169"/>
        <v>1.364932973970884</v>
      </c>
      <c r="IX9" s="56">
        <f t="shared" si="170"/>
        <v>0.72142766565729444</v>
      </c>
      <c r="IY9" s="56">
        <f t="shared" si="171"/>
        <v>7.2810521658333528E-3</v>
      </c>
      <c r="IZ9" s="56">
        <f t="shared" si="171"/>
        <v>0.15980089824022015</v>
      </c>
      <c r="JA9" s="56">
        <f t="shared" si="171"/>
        <v>1.7766491428253862E-2</v>
      </c>
      <c r="JB9" s="56">
        <f t="shared" si="171"/>
        <v>0.23764186585564159</v>
      </c>
      <c r="JC9" s="56">
        <f t="shared" si="171"/>
        <v>3.7758996303971402</v>
      </c>
      <c r="JE9" s="52"/>
      <c r="JF9" s="53"/>
      <c r="JG9" s="13">
        <f t="shared" si="172"/>
        <v>1.1566812127668995</v>
      </c>
      <c r="JH9" s="13">
        <f t="shared" si="173"/>
        <v>1.5009377021607659</v>
      </c>
      <c r="JI9" s="13">
        <f t="shared" si="174"/>
        <v>0.70294835000683831</v>
      </c>
      <c r="JJ9" s="13">
        <f t="shared" si="175"/>
        <v>0.64334234253262235</v>
      </c>
      <c r="JK9" s="13">
        <f t="shared" si="176"/>
        <v>0.7937192725383676</v>
      </c>
      <c r="JL9" s="13">
        <f t="shared" si="177"/>
        <v>0.85420776602331394</v>
      </c>
      <c r="JM9" s="13">
        <f t="shared" si="178"/>
        <v>0.77206559241524486</v>
      </c>
      <c r="JN9" s="13">
        <f t="shared" si="179"/>
        <v>1.2177099536820046</v>
      </c>
      <c r="JO9" s="13">
        <f t="shared" si="180"/>
        <v>1.1889095731167096</v>
      </c>
      <c r="JP9" s="13">
        <f t="shared" si="181"/>
        <v>1</v>
      </c>
      <c r="JQ9" s="13">
        <f t="shared" si="182"/>
        <v>1.8809836704831837</v>
      </c>
      <c r="JR9" s="13">
        <f t="shared" si="183"/>
        <v>1.5609002528968599</v>
      </c>
      <c r="JS9" s="13">
        <f t="shared" si="184"/>
        <v>0.85279885929602817</v>
      </c>
      <c r="JT9" s="13">
        <f t="shared" si="185"/>
        <v>1.4437644663336502</v>
      </c>
      <c r="JU9" s="56">
        <f t="shared" si="186"/>
        <v>1.1921142863259546</v>
      </c>
      <c r="JV9" s="56">
        <f t="shared" si="187"/>
        <v>2.9021072802755059</v>
      </c>
      <c r="JW9" s="56">
        <f t="shared" si="188"/>
        <v>1.6227818794166446</v>
      </c>
      <c r="JX9" s="56">
        <f t="shared" si="189"/>
        <v>0.85771225801119821</v>
      </c>
      <c r="JY9" s="56">
        <f t="shared" si="190"/>
        <v>8.6565126223214252E-3</v>
      </c>
      <c r="JZ9" s="56">
        <f t="shared" si="190"/>
        <v>0.1899888177104469</v>
      </c>
      <c r="KA9" s="56">
        <f t="shared" si="190"/>
        <v>2.1122751739746981E-2</v>
      </c>
      <c r="KB9" s="56">
        <f t="shared" si="190"/>
        <v>0.2825346892890892</v>
      </c>
      <c r="KC9" s="56">
        <f t="shared" si="190"/>
        <v>4.489203217707006</v>
      </c>
      <c r="KE9" s="52"/>
      <c r="KF9" s="53"/>
      <c r="KG9" s="13">
        <f t="shared" si="191"/>
        <v>0.61493421283650662</v>
      </c>
      <c r="KH9" s="13">
        <f t="shared" si="192"/>
        <v>0.79795360571907981</v>
      </c>
      <c r="KI9" s="13">
        <f t="shared" si="193"/>
        <v>0.37371315925686172</v>
      </c>
      <c r="KJ9" s="13">
        <f t="shared" si="194"/>
        <v>0.34202441660078936</v>
      </c>
      <c r="KK9" s="13">
        <f t="shared" si="195"/>
        <v>0.42197031531617624</v>
      </c>
      <c r="KL9" s="13">
        <f t="shared" si="196"/>
        <v>0.4541282199456238</v>
      </c>
      <c r="KM9" s="13">
        <f t="shared" si="197"/>
        <v>0.41045842371237495</v>
      </c>
      <c r="KN9" s="13">
        <f t="shared" si="198"/>
        <v>0.64737933284088611</v>
      </c>
      <c r="KO9" s="13">
        <f t="shared" si="199"/>
        <v>0.63206799281319903</v>
      </c>
      <c r="KP9" s="13">
        <f t="shared" si="200"/>
        <v>0.53163672587498956</v>
      </c>
      <c r="KQ9" s="13">
        <f t="shared" si="201"/>
        <v>1</v>
      </c>
      <c r="KR9" s="13">
        <f t="shared" si="202"/>
        <v>0.82983189986752981</v>
      </c>
      <c r="KS9" s="13">
        <f t="shared" si="203"/>
        <v>0.4533791933860663</v>
      </c>
      <c r="KT9" s="13">
        <f t="shared" si="204"/>
        <v>0.76755821381627343</v>
      </c>
      <c r="KU9" s="56">
        <f t="shared" si="205"/>
        <v>0.63377173605113035</v>
      </c>
      <c r="KV9" s="56">
        <f t="shared" si="206"/>
        <v>1.5428668126236404</v>
      </c>
      <c r="KW9" s="56">
        <f t="shared" si="207"/>
        <v>0.86273044518232711</v>
      </c>
      <c r="KX9" s="56">
        <f t="shared" si="208"/>
        <v>0.45599133659191771</v>
      </c>
      <c r="KY9" s="56">
        <f t="shared" si="209"/>
        <v>4.6021200280264825E-3</v>
      </c>
      <c r="KZ9" s="56">
        <f t="shared" si="209"/>
        <v>0.10100503300044221</v>
      </c>
      <c r="LA9" s="56">
        <f t="shared" si="209"/>
        <v>1.1229630576389324E-2</v>
      </c>
      <c r="LB9" s="56">
        <f t="shared" si="209"/>
        <v>0.15020581715975886</v>
      </c>
      <c r="LC9" s="56">
        <f t="shared" si="209"/>
        <v>2.3866253004492206</v>
      </c>
      <c r="LE9" s="52"/>
      <c r="LF9" s="53"/>
      <c r="LG9" s="13">
        <f t="shared" si="210"/>
        <v>0.74103467573935355</v>
      </c>
      <c r="LH9" s="13">
        <f t="shared" si="211"/>
        <v>0.96158463641426795</v>
      </c>
      <c r="LI9" s="13">
        <f t="shared" si="212"/>
        <v>0.45034802749390496</v>
      </c>
      <c r="LJ9" s="13">
        <f t="shared" si="213"/>
        <v>0.41216108546247548</v>
      </c>
      <c r="LK9" s="13">
        <f t="shared" si="214"/>
        <v>0.50850095710171839</v>
      </c>
      <c r="LL9" s="13">
        <f t="shared" si="215"/>
        <v>0.54725326902727955</v>
      </c>
      <c r="LM9" s="13">
        <f t="shared" si="216"/>
        <v>0.49462839856831065</v>
      </c>
      <c r="LN9" s="13">
        <f t="shared" si="217"/>
        <v>0.78013310038362038</v>
      </c>
      <c r="LO9" s="13">
        <f t="shared" si="218"/>
        <v>0.76168196584645542</v>
      </c>
      <c r="LP9" s="13">
        <f t="shared" si="219"/>
        <v>0.64065592797753057</v>
      </c>
      <c r="LQ9" s="13">
        <f t="shared" si="220"/>
        <v>1.2050633389239858</v>
      </c>
      <c r="LR9" s="13">
        <f t="shared" si="221"/>
        <v>1</v>
      </c>
      <c r="LS9" s="13">
        <f t="shared" si="222"/>
        <v>0.54635064458047655</v>
      </c>
      <c r="LT9" s="13">
        <f t="shared" si="223"/>
        <v>0.92495626395996899</v>
      </c>
      <c r="LU9" s="56">
        <f t="shared" si="224"/>
        <v>0.76373508436142612</v>
      </c>
      <c r="LV9" s="56">
        <f t="shared" si="225"/>
        <v>1.8592522327352516</v>
      </c>
      <c r="LW9" s="56">
        <f t="shared" si="226"/>
        <v>1.0396448308627917</v>
      </c>
      <c r="LX9" s="56">
        <f t="shared" si="227"/>
        <v>0.54949844259386738</v>
      </c>
      <c r="LY9" s="56">
        <f t="shared" si="228"/>
        <v>5.5458461271025395E-3</v>
      </c>
      <c r="LZ9" s="56">
        <f t="shared" si="228"/>
        <v>0.12171746231564025</v>
      </c>
      <c r="MA9" s="56">
        <f t="shared" si="228"/>
        <v>1.3532416117266601E-2</v>
      </c>
      <c r="MB9" s="56">
        <f t="shared" si="228"/>
        <v>0.18100752355234473</v>
      </c>
      <c r="MC9" s="56">
        <f t="shared" si="228"/>
        <v>2.876034653319798</v>
      </c>
      <c r="ME9" s="52"/>
      <c r="MF9" s="53"/>
      <c r="MG9" s="13">
        <f t="shared" si="229"/>
        <v>1.3563353188836595</v>
      </c>
      <c r="MH9" s="13">
        <f t="shared" si="230"/>
        <v>1.7600137310218331</v>
      </c>
      <c r="MI9" s="13">
        <f t="shared" si="231"/>
        <v>0.82428387695911187</v>
      </c>
      <c r="MJ9" s="13">
        <f t="shared" si="232"/>
        <v>0.75438930941311422</v>
      </c>
      <c r="MK9" s="13">
        <f t="shared" si="233"/>
        <v>0.93072271836007159</v>
      </c>
      <c r="ML9" s="13">
        <f t="shared" si="234"/>
        <v>1.0016520973403373</v>
      </c>
      <c r="MM9" s="13">
        <f t="shared" si="235"/>
        <v>0.90533140845494642</v>
      </c>
      <c r="MN9" s="13">
        <f t="shared" si="236"/>
        <v>1.4278981971050062</v>
      </c>
      <c r="MO9" s="13">
        <f t="shared" si="237"/>
        <v>1.3941265987364657</v>
      </c>
      <c r="MP9" s="13">
        <f t="shared" si="238"/>
        <v>1.1726094484055525</v>
      </c>
      <c r="MQ9" s="13">
        <f t="shared" si="239"/>
        <v>2.2056592243051374</v>
      </c>
      <c r="MR9" s="13">
        <f t="shared" si="240"/>
        <v>1.8303263845654743</v>
      </c>
      <c r="MS9" s="13">
        <f t="shared" si="241"/>
        <v>1</v>
      </c>
      <c r="MT9" s="13">
        <f t="shared" si="242"/>
        <v>1.6929718544950385</v>
      </c>
      <c r="MU9" s="56">
        <f t="shared" si="243"/>
        <v>1.3978844757250566</v>
      </c>
      <c r="MV9" s="56">
        <f t="shared" si="244"/>
        <v>3.4030384171375987</v>
      </c>
      <c r="MW9" s="56">
        <f t="shared" si="245"/>
        <v>1.9028893645052776</v>
      </c>
      <c r="MX9" s="56">
        <f t="shared" si="246"/>
        <v>1.005761497757192</v>
      </c>
      <c r="MY9" s="56">
        <f t="shared" si="247"/>
        <v>1.015070849117603E-2</v>
      </c>
      <c r="MZ9" s="56">
        <f t="shared" si="247"/>
        <v>0.22278268273867019</v>
      </c>
      <c r="NA9" s="56">
        <f t="shared" si="247"/>
        <v>2.476873826635213E-2</v>
      </c>
      <c r="NB9" s="56">
        <f t="shared" si="247"/>
        <v>0.33130284616271305</v>
      </c>
      <c r="NC9" s="56">
        <f t="shared" si="247"/>
        <v>5.2640821088958436</v>
      </c>
      <c r="NE9" s="52"/>
      <c r="NF9" s="53"/>
      <c r="NG9" s="13">
        <f t="shared" si="269"/>
        <v>0.80115644881067016</v>
      </c>
      <c r="NH9" s="13">
        <f t="shared" si="270"/>
        <v>1.0396001128718062</v>
      </c>
      <c r="NI9" s="13">
        <f t="shared" si="271"/>
        <v>0.48688575345806351</v>
      </c>
      <c r="NJ9" s="13">
        <f t="shared" si="272"/>
        <v>0.44560062083142277</v>
      </c>
      <c r="NK9" s="13">
        <f t="shared" si="273"/>
        <v>0.54975675814627034</v>
      </c>
      <c r="NL9" s="13">
        <f t="shared" si="274"/>
        <v>0.59165313037002587</v>
      </c>
      <c r="NM9" s="13">
        <f t="shared" si="275"/>
        <v>0.53475868842779961</v>
      </c>
      <c r="NN9" s="13">
        <f t="shared" si="276"/>
        <v>0.84342701463923886</v>
      </c>
      <c r="NO9" s="13">
        <f t="shared" si="277"/>
        <v>0.82347889897572513</v>
      </c>
      <c r="NP9" s="13">
        <f t="shared" si="278"/>
        <v>0.69263375247033032</v>
      </c>
      <c r="NQ9" s="13">
        <f t="shared" si="279"/>
        <v>1.3028327780221827</v>
      </c>
      <c r="NR9" s="13">
        <f t="shared" si="280"/>
        <v>1.0811321993958396</v>
      </c>
      <c r="NS9" s="13">
        <f t="shared" si="281"/>
        <v>0.59067727401662518</v>
      </c>
      <c r="NT9" s="13">
        <f t="shared" si="282"/>
        <v>1</v>
      </c>
      <c r="NU9" s="56">
        <f t="shared" si="283"/>
        <v>0.82569859151143576</v>
      </c>
      <c r="NV9" s="56">
        <f t="shared" si="284"/>
        <v>2.0100974556086881</v>
      </c>
      <c r="NW9" s="56">
        <f t="shared" si="285"/>
        <v>1.1239935025812056</v>
      </c>
      <c r="NX9" s="56">
        <f t="shared" si="286"/>
        <v>0.59408045980609625</v>
      </c>
      <c r="NY9" s="56">
        <f t="shared" si="287"/>
        <v>5.995792820905268E-3</v>
      </c>
      <c r="NZ9" s="56">
        <f t="shared" si="287"/>
        <v>0.13159266773818837</v>
      </c>
      <c r="OA9" s="56">
        <f t="shared" si="287"/>
        <v>1.4630330800000148E-2</v>
      </c>
      <c r="OB9" s="56">
        <f t="shared" si="287"/>
        <v>0.1956930620453407</v>
      </c>
      <c r="OC9" s="56">
        <f t="shared" si="287"/>
        <v>3.1093736702822845</v>
      </c>
      <c r="OE9" s="52"/>
      <c r="OF9" s="53"/>
      <c r="OG9" s="13">
        <f t="shared" si="250"/>
        <v>0.97027711691279339</v>
      </c>
      <c r="OH9" s="13">
        <f t="shared" si="251"/>
        <v>1.2590552092002787</v>
      </c>
      <c r="OI9" s="13">
        <f t="shared" si="252"/>
        <v>0.5896652343403207</v>
      </c>
      <c r="OJ9" s="13">
        <f t="shared" si="253"/>
        <v>0.5396649884260476</v>
      </c>
      <c r="OK9" s="13">
        <f t="shared" si="254"/>
        <v>0.66580803673159261</v>
      </c>
      <c r="OL9" s="13">
        <f t="shared" si="255"/>
        <v>0.71654855228347758</v>
      </c>
      <c r="OM9" s="13">
        <f t="shared" si="256"/>
        <v>0.64764393923565677</v>
      </c>
      <c r="ON9" s="13">
        <f t="shared" si="257"/>
        <v>1.0214708167242377</v>
      </c>
      <c r="OO9" s="13">
        <f t="shared" si="258"/>
        <v>0.99731173995144218</v>
      </c>
      <c r="OP9" s="13">
        <f t="shared" si="259"/>
        <v>0.8388457478199991</v>
      </c>
      <c r="OQ9" s="13">
        <f t="shared" si="260"/>
        <v>1.5778551537036729</v>
      </c>
      <c r="OR9" s="13">
        <f t="shared" si="261"/>
        <v>1.3093545399136921</v>
      </c>
      <c r="OS9" s="13">
        <f t="shared" si="262"/>
        <v>0.71536669686621901</v>
      </c>
      <c r="OT9" s="13">
        <f t="shared" si="263"/>
        <v>1.2110956834375928</v>
      </c>
      <c r="OU9" s="56">
        <f t="shared" si="264"/>
        <v>1</v>
      </c>
      <c r="OV9" s="56">
        <f t="shared" si="265"/>
        <v>2.4344203517765703</v>
      </c>
      <c r="OW9" s="56">
        <f t="shared" si="266"/>
        <v>1.3612636791879988</v>
      </c>
      <c r="OX9" s="56">
        <f t="shared" si="267"/>
        <v>0.71948828048578362</v>
      </c>
      <c r="OY9" s="56">
        <f t="shared" si="268"/>
        <v>7.2614788041844777E-3</v>
      </c>
      <c r="OZ9" s="56">
        <f t="shared" si="268"/>
        <v>0.15937131186975731</v>
      </c>
      <c r="PA9" s="56">
        <f t="shared" si="268"/>
        <v>1.7718730479144244E-2</v>
      </c>
      <c r="PB9" s="56">
        <f t="shared" si="268"/>
        <v>0.23700302272179713</v>
      </c>
      <c r="PC9" s="56">
        <f t="shared" si="268"/>
        <v>3.7657490302733794</v>
      </c>
    </row>
    <row r="10" spans="2:419" x14ac:dyDescent="0.3">
      <c r="B10" s="249"/>
      <c r="C10" s="107">
        <v>353.2</v>
      </c>
      <c r="D10" s="107">
        <v>1.81</v>
      </c>
      <c r="E10" s="14" t="s">
        <v>7</v>
      </c>
      <c r="F10" s="15">
        <v>29.077286882000386</v>
      </c>
      <c r="G10" s="15">
        <v>23.409354203376854</v>
      </c>
      <c r="H10" s="15">
        <v>15.829494433640118</v>
      </c>
      <c r="I10" s="15">
        <v>16.343290087633914</v>
      </c>
      <c r="J10" s="15">
        <v>19.265452323916275</v>
      </c>
      <c r="K10" s="15">
        <v>20.02703355730678</v>
      </c>
      <c r="L10" s="15">
        <v>18.49796413178149</v>
      </c>
      <c r="M10" s="15">
        <v>29.668700178669674</v>
      </c>
      <c r="N10" s="15">
        <v>31.816424681848673</v>
      </c>
      <c r="O10" s="15">
        <v>24.059366672208572</v>
      </c>
      <c r="P10" s="15">
        <v>45.562966315799734</v>
      </c>
      <c r="Q10" s="15">
        <v>29.678717455111993</v>
      </c>
      <c r="R10" s="15">
        <v>21.569133555305754</v>
      </c>
      <c r="S10" s="15">
        <v>33.887447965035193</v>
      </c>
      <c r="T10" s="152">
        <v>42.117061763028389</v>
      </c>
      <c r="U10" s="155">
        <v>63.93259578541177</v>
      </c>
      <c r="V10" s="155">
        <v>48.536296141960818</v>
      </c>
      <c r="W10" s="165">
        <v>18.094040316134624</v>
      </c>
      <c r="X10" s="155">
        <v>0.13056757300307312</v>
      </c>
      <c r="Y10" s="155">
        <v>3.7868325881800544</v>
      </c>
      <c r="Z10" s="155">
        <v>0.4059091134265671</v>
      </c>
      <c r="AA10" s="155">
        <v>5.2848024110818734</v>
      </c>
      <c r="AB10" s="155">
        <v>93.902902458203414</v>
      </c>
      <c r="AE10" s="52"/>
      <c r="AF10" s="53"/>
      <c r="AG10" s="13">
        <f t="shared" si="1"/>
        <v>1</v>
      </c>
      <c r="AH10" s="13">
        <f t="shared" si="2"/>
        <v>0.80507353723802433</v>
      </c>
      <c r="AI10" s="13">
        <f t="shared" si="3"/>
        <v>0.54439379086083151</v>
      </c>
      <c r="AJ10" s="13">
        <f t="shared" si="4"/>
        <v>0.56206379068161427</v>
      </c>
      <c r="AK10" s="13">
        <f t="shared" si="5"/>
        <v>0.66256017633619391</v>
      </c>
      <c r="AL10" s="13">
        <f t="shared" si="6"/>
        <v>0.68875179581159773</v>
      </c>
      <c r="AM10" s="13">
        <f t="shared" si="7"/>
        <v>0.63616541002772242</v>
      </c>
      <c r="AN10" s="13">
        <f t="shared" si="8"/>
        <v>1.0203393562497534</v>
      </c>
      <c r="AO10" s="13">
        <f t="shared" si="9"/>
        <v>1.0942019732089889</v>
      </c>
      <c r="AP10" s="13">
        <f t="shared" si="10"/>
        <v>0.8274281837175792</v>
      </c>
      <c r="AQ10" s="13">
        <f t="shared" si="11"/>
        <v>1.5669607175078093</v>
      </c>
      <c r="AR10" s="13">
        <f t="shared" si="12"/>
        <v>1.0206838614466438</v>
      </c>
      <c r="AS10" s="13">
        <f t="shared" si="13"/>
        <v>0.74178631736985134</v>
      </c>
      <c r="AT10" s="13">
        <f t="shared" si="14"/>
        <v>1.1654267505271416</v>
      </c>
      <c r="AU10" s="13">
        <f t="shared" si="15"/>
        <v>1.4484522553271628</v>
      </c>
      <c r="AV10" s="13">
        <f t="shared" si="16"/>
        <v>2.1987125568096846</v>
      </c>
      <c r="AW10" s="13">
        <f t="shared" si="17"/>
        <v>1.6692168130722704</v>
      </c>
      <c r="AX10" s="56">
        <f t="shared" si="18"/>
        <v>0.62227402403679266</v>
      </c>
      <c r="AY10" s="56">
        <f t="shared" si="19"/>
        <v>4.4903629947640649E-3</v>
      </c>
      <c r="AZ10" s="56">
        <f t="shared" si="19"/>
        <v>0.13023335373577113</v>
      </c>
      <c r="BA10" s="56">
        <f t="shared" si="19"/>
        <v>1.3959662573533834E-2</v>
      </c>
      <c r="BB10" s="56">
        <f t="shared" si="19"/>
        <v>0.18175018984846578</v>
      </c>
      <c r="BC10" s="56">
        <f t="shared" si="19"/>
        <v>3.2294244933949394</v>
      </c>
      <c r="BE10" s="52"/>
      <c r="BF10" s="53"/>
      <c r="BG10" s="13">
        <f t="shared" si="20"/>
        <v>1.2421225561961859</v>
      </c>
      <c r="BH10" s="13">
        <f t="shared" si="21"/>
        <v>1</v>
      </c>
      <c r="BI10" s="13">
        <f t="shared" si="22"/>
        <v>0.67620380708138783</v>
      </c>
      <c r="BJ10" s="13">
        <f t="shared" si="23"/>
        <v>0.69815211242676467</v>
      </c>
      <c r="BK10" s="13">
        <f t="shared" si="24"/>
        <v>0.82298093986450893</v>
      </c>
      <c r="BL10" s="13">
        <f t="shared" si="25"/>
        <v>0.85551414119821523</v>
      </c>
      <c r="BM10" s="13">
        <f t="shared" si="26"/>
        <v>0.79019540526722931</v>
      </c>
      <c r="BN10" s="13">
        <f t="shared" si="27"/>
        <v>1.2673865293725144</v>
      </c>
      <c r="BO10" s="13">
        <f t="shared" si="28"/>
        <v>1.3591329519572599</v>
      </c>
      <c r="BP10" s="13">
        <f t="shared" si="29"/>
        <v>1.0277672106280469</v>
      </c>
      <c r="BQ10" s="13">
        <f t="shared" si="30"/>
        <v>1.9463572518898096</v>
      </c>
      <c r="BR10" s="13">
        <f t="shared" si="31"/>
        <v>1.2678144470482988</v>
      </c>
      <c r="BS10" s="13">
        <f t="shared" si="32"/>
        <v>0.92138951668279501</v>
      </c>
      <c r="BT10" s="13">
        <f t="shared" si="33"/>
        <v>1.4476028544241879</v>
      </c>
      <c r="BU10" s="56">
        <f t="shared" si="34"/>
        <v>1.799155217915106</v>
      </c>
      <c r="BV10" s="56">
        <f t="shared" si="35"/>
        <v>2.7310704614050971</v>
      </c>
      <c r="BW10" s="56">
        <f t="shared" si="36"/>
        <v>2.0733718546989794</v>
      </c>
      <c r="BX10" s="56">
        <f t="shared" si="37"/>
        <v>0.77294060139106768</v>
      </c>
      <c r="BY10" s="56">
        <f t="shared" si="38"/>
        <v>5.5775811613051011E-3</v>
      </c>
      <c r="BZ10" s="56">
        <f t="shared" si="38"/>
        <v>0.16176578624427815</v>
      </c>
      <c r="CA10" s="56">
        <f t="shared" si="38"/>
        <v>1.7339611759474072E-2</v>
      </c>
      <c r="CB10" s="56">
        <f t="shared" si="38"/>
        <v>0.22575601040371837</v>
      </c>
      <c r="CC10" s="56">
        <f t="shared" si="38"/>
        <v>4.0113410067782951</v>
      </c>
      <c r="CE10" s="52"/>
      <c r="CF10" s="53"/>
      <c r="CG10" s="13">
        <f t="shared" si="39"/>
        <v>1.8369055944204171</v>
      </c>
      <c r="CH10" s="13">
        <f t="shared" si="40"/>
        <v>1.4788440844723609</v>
      </c>
      <c r="CI10" s="13">
        <f t="shared" si="41"/>
        <v>1</v>
      </c>
      <c r="CJ10" s="13">
        <f t="shared" si="42"/>
        <v>1.0324581215242037</v>
      </c>
      <c r="CK10" s="13">
        <f t="shared" si="43"/>
        <v>1.2170604945521328</v>
      </c>
      <c r="CL10" s="13">
        <f t="shared" si="44"/>
        <v>1.2651720268934328</v>
      </c>
      <c r="CM10" s="13">
        <f t="shared" si="45"/>
        <v>1.168575800656682</v>
      </c>
      <c r="CN10" s="13">
        <f t="shared" si="46"/>
        <v>1.8742670717024992</v>
      </c>
      <c r="CO10" s="13">
        <f t="shared" si="47"/>
        <v>2.0099457260134512</v>
      </c>
      <c r="CP10" s="13">
        <f t="shared" si="48"/>
        <v>1.519907459651946</v>
      </c>
      <c r="CQ10" s="13">
        <f t="shared" si="49"/>
        <v>2.8783589082271259</v>
      </c>
      <c r="CR10" s="13">
        <f t="shared" si="50"/>
        <v>1.8748998952259739</v>
      </c>
      <c r="CS10" s="13">
        <f t="shared" si="51"/>
        <v>1.362591436241199</v>
      </c>
      <c r="CT10" s="13">
        <f t="shared" si="52"/>
        <v>2.1407789179305143</v>
      </c>
      <c r="CU10" s="56">
        <f t="shared" si="53"/>
        <v>2.6606700510613361</v>
      </c>
      <c r="CV10" s="56">
        <f t="shared" si="54"/>
        <v>4.0388273961261287</v>
      </c>
      <c r="CW10" s="56">
        <f t="shared" si="55"/>
        <v>3.0661937022330732</v>
      </c>
      <c r="CX10" s="56">
        <f t="shared" si="56"/>
        <v>1.1430586360156896</v>
      </c>
      <c r="CY10" s="56">
        <f t="shared" si="57"/>
        <v>8.248372906060529E-3</v>
      </c>
      <c r="CZ10" s="56">
        <f t="shared" si="57"/>
        <v>0.23922637605737115</v>
      </c>
      <c r="DA10" s="56">
        <f t="shared" si="57"/>
        <v>2.5642582277545619E-2</v>
      </c>
      <c r="DB10" s="56">
        <f t="shared" si="57"/>
        <v>0.3338579405196197</v>
      </c>
      <c r="DC10" s="56">
        <f t="shared" si="57"/>
        <v>5.9321479186754855</v>
      </c>
      <c r="DE10" s="52"/>
      <c r="DF10" s="53"/>
      <c r="DG10" s="13">
        <f t="shared" si="58"/>
        <v>1.7791574845753733</v>
      </c>
      <c r="DH10" s="13">
        <f t="shared" si="59"/>
        <v>1.4323526094106014</v>
      </c>
      <c r="DI10" s="13">
        <f t="shared" si="60"/>
        <v>0.96856228756640883</v>
      </c>
      <c r="DJ10" s="13">
        <f t="shared" si="61"/>
        <v>1</v>
      </c>
      <c r="DK10" s="13">
        <f t="shared" si="62"/>
        <v>1.1787988967101186</v>
      </c>
      <c r="DL10" s="13">
        <f t="shared" si="63"/>
        <v>1.2253979125329333</v>
      </c>
      <c r="DM10" s="13">
        <f t="shared" si="64"/>
        <v>1.1318384506787835</v>
      </c>
      <c r="DN10" s="13">
        <f t="shared" si="65"/>
        <v>1.815344402478567</v>
      </c>
      <c r="DO10" s="13">
        <f t="shared" si="66"/>
        <v>1.9467576302719147</v>
      </c>
      <c r="DP10" s="13">
        <f t="shared" si="67"/>
        <v>1.4721250460097381</v>
      </c>
      <c r="DQ10" s="13">
        <f t="shared" si="68"/>
        <v>2.7878698885896158</v>
      </c>
      <c r="DR10" s="13">
        <f t="shared" si="69"/>
        <v>1.8159573314780895</v>
      </c>
      <c r="DS10" s="13">
        <f t="shared" si="70"/>
        <v>1.3197546785041743</v>
      </c>
      <c r="DT10" s="13">
        <f t="shared" si="71"/>
        <v>2.0734777259247203</v>
      </c>
      <c r="DU10" s="56">
        <f t="shared" si="72"/>
        <v>2.5770246711154017</v>
      </c>
      <c r="DV10" s="56">
        <f t="shared" si="73"/>
        <v>3.9118559018778059</v>
      </c>
      <c r="DW10" s="56">
        <f t="shared" si="74"/>
        <v>2.9697995863565816</v>
      </c>
      <c r="DX10" s="56">
        <f t="shared" si="75"/>
        <v>1.1071234873218954</v>
      </c>
      <c r="DY10" s="56">
        <f t="shared" si="76"/>
        <v>7.9890629305947748E-3</v>
      </c>
      <c r="DZ10" s="56">
        <f t="shared" si="76"/>
        <v>0.23170564604034938</v>
      </c>
      <c r="EA10" s="56">
        <f t="shared" si="76"/>
        <v>2.4836438149849437E-2</v>
      </c>
      <c r="EB10" s="56">
        <f t="shared" si="76"/>
        <v>0.32336221059189291</v>
      </c>
      <c r="EC10" s="56">
        <f t="shared" si="76"/>
        <v>5.7456547582946396</v>
      </c>
      <c r="EE10" s="52"/>
      <c r="EF10" s="53"/>
      <c r="EG10" s="13">
        <f t="shared" si="77"/>
        <v>1.5092968695006257</v>
      </c>
      <c r="EH10" s="13">
        <f t="shared" si="78"/>
        <v>1.2150949694711455</v>
      </c>
      <c r="EI10" s="13">
        <f t="shared" si="79"/>
        <v>0.82165184432183125</v>
      </c>
      <c r="EJ10" s="13">
        <f t="shared" si="80"/>
        <v>0.84832111973541535</v>
      </c>
      <c r="EK10" s="13">
        <f t="shared" si="81"/>
        <v>1</v>
      </c>
      <c r="EL10" s="13">
        <f t="shared" si="82"/>
        <v>1.0395309292813786</v>
      </c>
      <c r="EM10" s="13">
        <f t="shared" si="83"/>
        <v>0.96016246183942333</v>
      </c>
      <c r="EN10" s="13">
        <f t="shared" si="84"/>
        <v>1.5399949962160364</v>
      </c>
      <c r="EO10" s="13">
        <f t="shared" si="85"/>
        <v>1.6514756127657344</v>
      </c>
      <c r="EP10" s="13">
        <f t="shared" si="86"/>
        <v>1.2488347674215308</v>
      </c>
      <c r="EQ10" s="13">
        <f t="shared" si="87"/>
        <v>2.3650089055649905</v>
      </c>
      <c r="ER10" s="13">
        <f t="shared" si="88"/>
        <v>1.5405149568312297</v>
      </c>
      <c r="ES10" s="13">
        <f t="shared" si="89"/>
        <v>1.1195757666447141</v>
      </c>
      <c r="ET10" s="13">
        <f t="shared" si="90"/>
        <v>1.7589749462029014</v>
      </c>
      <c r="EU10" s="56">
        <f t="shared" si="91"/>
        <v>2.1861444545864077</v>
      </c>
      <c r="EV10" s="56">
        <f t="shared" si="92"/>
        <v>3.3185099789245736</v>
      </c>
      <c r="EW10" s="56">
        <f t="shared" si="93"/>
        <v>2.5193437104877887</v>
      </c>
      <c r="EX10" s="56">
        <f t="shared" si="94"/>
        <v>0.93919623645028816</v>
      </c>
      <c r="EY10" s="56">
        <f t="shared" si="95"/>
        <v>6.7772908109188573E-3</v>
      </c>
      <c r="EZ10" s="56">
        <f t="shared" si="95"/>
        <v>0.19656079309796701</v>
      </c>
      <c r="FA10" s="56">
        <f t="shared" si="95"/>
        <v>2.1069275021519663E-2</v>
      </c>
      <c r="FB10" s="56">
        <f t="shared" si="95"/>
        <v>0.27431499256943376</v>
      </c>
      <c r="FC10" s="56">
        <f t="shared" si="95"/>
        <v>4.8741602781696258</v>
      </c>
      <c r="FE10" s="52"/>
      <c r="FF10" s="53"/>
      <c r="FG10" s="13">
        <f t="shared" si="96"/>
        <v>1.4519018405195441</v>
      </c>
      <c r="FH10" s="13">
        <f t="shared" si="97"/>
        <v>1.1688877504694672</v>
      </c>
      <c r="FI10" s="13">
        <f t="shared" si="98"/>
        <v>0.79040634691825307</v>
      </c>
      <c r="FJ10" s="13">
        <f t="shared" si="99"/>
        <v>0.81606145218002757</v>
      </c>
      <c r="FK10" s="13">
        <f t="shared" si="100"/>
        <v>0.96197233947747374</v>
      </c>
      <c r="FL10" s="13">
        <f t="shared" si="101"/>
        <v>1</v>
      </c>
      <c r="FM10" s="13">
        <f t="shared" si="102"/>
        <v>0.92364972969412062</v>
      </c>
      <c r="FN10" s="13">
        <f t="shared" si="103"/>
        <v>1.4814325892935438</v>
      </c>
      <c r="FO10" s="13">
        <f t="shared" si="104"/>
        <v>1.588673858802248</v>
      </c>
      <c r="FP10" s="13">
        <f t="shared" si="105"/>
        <v>1.2013445028372967</v>
      </c>
      <c r="FQ10" s="13">
        <f t="shared" si="106"/>
        <v>2.2750731497714138</v>
      </c>
      <c r="FR10" s="13">
        <f t="shared" si="107"/>
        <v>1.4819327770229773</v>
      </c>
      <c r="FS10" s="13">
        <f t="shared" si="108"/>
        <v>1.0770009194615018</v>
      </c>
      <c r="FT10" s="13">
        <f t="shared" si="109"/>
        <v>1.6920852440810685</v>
      </c>
      <c r="FU10" s="56">
        <f t="shared" si="110"/>
        <v>2.1030104954141926</v>
      </c>
      <c r="FV10" s="56">
        <f t="shared" si="111"/>
        <v>3.1923148080054138</v>
      </c>
      <c r="FW10" s="56">
        <f t="shared" si="112"/>
        <v>2.4235389631257971</v>
      </c>
      <c r="FX10" s="56">
        <f t="shared" si="113"/>
        <v>0.90348080080652227</v>
      </c>
      <c r="FY10" s="56">
        <f t="shared" si="114"/>
        <v>6.5195662966987984E-3</v>
      </c>
      <c r="FZ10" s="56">
        <f t="shared" si="114"/>
        <v>0.18908604598599899</v>
      </c>
      <c r="GA10" s="56">
        <f t="shared" si="114"/>
        <v>2.026805978354557E-2</v>
      </c>
      <c r="GB10" s="56">
        <f t="shared" si="114"/>
        <v>0.26388343515576401</v>
      </c>
      <c r="GC10" s="56">
        <f t="shared" si="114"/>
        <v>4.6888073657790086</v>
      </c>
      <c r="GE10" s="52"/>
      <c r="GF10" s="53"/>
      <c r="GG10" s="13">
        <f t="shared" si="115"/>
        <v>1.5719182216405363</v>
      </c>
      <c r="GH10" s="13">
        <f t="shared" si="116"/>
        <v>1.2655097629450511</v>
      </c>
      <c r="GI10" s="13">
        <f t="shared" si="117"/>
        <v>0.85574251960210834</v>
      </c>
      <c r="GJ10" s="13">
        <f t="shared" si="118"/>
        <v>0.88351831429678174</v>
      </c>
      <c r="GK10" s="13">
        <f t="shared" si="119"/>
        <v>1.04149041411623</v>
      </c>
      <c r="GL10" s="13">
        <f t="shared" si="120"/>
        <v>1.0826614980238924</v>
      </c>
      <c r="GM10" s="13">
        <f t="shared" si="121"/>
        <v>1</v>
      </c>
      <c r="GN10" s="13">
        <f t="shared" si="122"/>
        <v>1.6038900263459619</v>
      </c>
      <c r="GO10" s="13">
        <f t="shared" si="123"/>
        <v>1.7199960198422397</v>
      </c>
      <c r="GP10" s="13">
        <f t="shared" si="124"/>
        <v>1.300649439084596</v>
      </c>
      <c r="GQ10" s="13">
        <f t="shared" si="125"/>
        <v>2.4631341044454542</v>
      </c>
      <c r="GR10" s="13">
        <f t="shared" si="126"/>
        <v>1.6044315603424038</v>
      </c>
      <c r="GS10" s="13">
        <f t="shared" si="127"/>
        <v>1.1660274288372992</v>
      </c>
      <c r="GT10" s="13">
        <f t="shared" si="128"/>
        <v>1.8319555451409335</v>
      </c>
      <c r="GU10" s="56">
        <f t="shared" si="129"/>
        <v>2.2768484933250979</v>
      </c>
      <c r="GV10" s="56">
        <f t="shared" si="130"/>
        <v>3.4561963321989957</v>
      </c>
      <c r="GW10" s="56">
        <f t="shared" si="131"/>
        <v>2.6238723243370465</v>
      </c>
      <c r="GX10" s="56">
        <f t="shared" si="132"/>
        <v>0.97816387723701537</v>
      </c>
      <c r="GY10" s="56">
        <f t="shared" si="133"/>
        <v>7.0584834132500019E-3</v>
      </c>
      <c r="GZ10" s="56">
        <f t="shared" si="133"/>
        <v>0.20471618180261628</v>
      </c>
      <c r="HA10" s="56">
        <f t="shared" si="133"/>
        <v>2.1943447967291255E-2</v>
      </c>
      <c r="HB10" s="56">
        <f t="shared" si="133"/>
        <v>0.28569643520943017</v>
      </c>
      <c r="HC10" s="56">
        <f t="shared" si="133"/>
        <v>5.0763912065797632</v>
      </c>
      <c r="HE10" s="52"/>
      <c r="HF10" s="53"/>
      <c r="HG10" s="13">
        <f t="shared" si="134"/>
        <v>0.98006608671402173</v>
      </c>
      <c r="HH10" s="13">
        <f t="shared" si="135"/>
        <v>0.78902527115788579</v>
      </c>
      <c r="HI10" s="13">
        <f t="shared" si="136"/>
        <v>0.53354189224038673</v>
      </c>
      <c r="HJ10" s="13">
        <f t="shared" si="137"/>
        <v>0.55085965981697882</v>
      </c>
      <c r="HK10" s="13">
        <f t="shared" si="138"/>
        <v>0.64935275923436586</v>
      </c>
      <c r="HL10" s="13">
        <f t="shared" si="139"/>
        <v>0.67502227723832753</v>
      </c>
      <c r="HM10" s="13">
        <f t="shared" si="140"/>
        <v>0.623484143908691</v>
      </c>
      <c r="HN10" s="13">
        <f t="shared" si="141"/>
        <v>1</v>
      </c>
      <c r="HO10" s="13">
        <f t="shared" si="142"/>
        <v>1.0723902459576948</v>
      </c>
      <c r="HP10" s="13">
        <f t="shared" si="143"/>
        <v>0.81093430205297856</v>
      </c>
      <c r="HQ10" s="13">
        <f t="shared" si="144"/>
        <v>1.5357250584424744</v>
      </c>
      <c r="HR10" s="13">
        <f t="shared" si="145"/>
        <v>1.0003376378601689</v>
      </c>
      <c r="HS10" s="13">
        <f t="shared" si="146"/>
        <v>0.72699961324267559</v>
      </c>
      <c r="HT10" s="13">
        <f t="shared" si="147"/>
        <v>1.1421952347409743</v>
      </c>
      <c r="HU10" s="13">
        <f t="shared" si="148"/>
        <v>1.4195789336705917</v>
      </c>
      <c r="HV10" s="13">
        <f t="shared" si="149"/>
        <v>2.1548836113614489</v>
      </c>
      <c r="HW10" s="13">
        <f t="shared" si="150"/>
        <v>1.6359427898649908</v>
      </c>
      <c r="HX10" s="13">
        <f t="shared" si="151"/>
        <v>0.6098696676015265</v>
      </c>
      <c r="HY10" s="13">
        <f t="shared" si="152"/>
        <v>4.4008524882038725E-3</v>
      </c>
      <c r="HZ10" s="13">
        <f t="shared" si="152"/>
        <v>0.12763729335546015</v>
      </c>
      <c r="IA10" s="13">
        <f t="shared" si="152"/>
        <v>1.3681391870291494E-2</v>
      </c>
      <c r="IB10" s="13">
        <f t="shared" si="152"/>
        <v>0.17812719732431637</v>
      </c>
      <c r="IC10" s="13">
        <f t="shared" si="152"/>
        <v>3.1650494255799906</v>
      </c>
      <c r="IE10" s="52"/>
      <c r="IF10" s="53"/>
      <c r="IG10" s="13">
        <f t="shared" si="153"/>
        <v>0.91390805763882799</v>
      </c>
      <c r="IH10" s="13">
        <f t="shared" si="154"/>
        <v>0.73576319267362345</v>
      </c>
      <c r="II10" s="13">
        <f t="shared" si="155"/>
        <v>0.49752587199626086</v>
      </c>
      <c r="IJ10" s="13">
        <f t="shared" si="156"/>
        <v>0.51367462721095092</v>
      </c>
      <c r="IK10" s="13">
        <f t="shared" si="157"/>
        <v>0.60551908382425035</v>
      </c>
      <c r="IL10" s="13">
        <f t="shared" si="158"/>
        <v>0.62945581590543198</v>
      </c>
      <c r="IM10" s="13">
        <f t="shared" si="159"/>
        <v>0.58139669421544438</v>
      </c>
      <c r="IN10" s="13">
        <f t="shared" si="160"/>
        <v>0.93249635920266427</v>
      </c>
      <c r="IO10" s="13">
        <f t="shared" si="161"/>
        <v>1</v>
      </c>
      <c r="IP10" s="13">
        <f t="shared" si="162"/>
        <v>0.7561932842169562</v>
      </c>
      <c r="IQ10" s="13">
        <f t="shared" si="163"/>
        <v>1.4320580257339062</v>
      </c>
      <c r="IR10" s="13">
        <f t="shared" si="164"/>
        <v>0.93281120527800077</v>
      </c>
      <c r="IS10" s="13">
        <f t="shared" si="165"/>
        <v>0.6779244924905401</v>
      </c>
      <c r="IT10" s="13">
        <f t="shared" si="166"/>
        <v>1.0650928978945911</v>
      </c>
      <c r="IU10" s="56">
        <f t="shared" si="167"/>
        <v>1.3237521872486271</v>
      </c>
      <c r="IV10" s="56">
        <f t="shared" si="168"/>
        <v>2.00942112210004</v>
      </c>
      <c r="IW10" s="56">
        <f t="shared" si="169"/>
        <v>1.5255106954129531</v>
      </c>
      <c r="IX10" s="56">
        <f t="shared" si="170"/>
        <v>0.56870124462656257</v>
      </c>
      <c r="IY10" s="56">
        <f t="shared" si="171"/>
        <v>4.1037789226380976E-3</v>
      </c>
      <c r="IZ10" s="56">
        <f t="shared" si="171"/>
        <v>0.11902131135244901</v>
      </c>
      <c r="JA10" s="56">
        <f t="shared" si="171"/>
        <v>1.2757848107871748E-2</v>
      </c>
      <c r="JB10" s="56">
        <f t="shared" si="171"/>
        <v>0.16610296297989957</v>
      </c>
      <c r="JC10" s="56">
        <f t="shared" si="171"/>
        <v>2.9513970660498252</v>
      </c>
      <c r="JE10" s="52"/>
      <c r="JF10" s="53"/>
      <c r="JG10" s="13">
        <f t="shared" si="172"/>
        <v>1.2085641022125535</v>
      </c>
      <c r="JH10" s="13">
        <f t="shared" si="173"/>
        <v>0.97298297674715772</v>
      </c>
      <c r="JI10" s="13">
        <f t="shared" si="174"/>
        <v>0.65793479310180947</v>
      </c>
      <c r="JJ10" s="13">
        <f t="shared" si="175"/>
        <v>0.67929012057130977</v>
      </c>
      <c r="JK10" s="13">
        <f t="shared" si="176"/>
        <v>0.80074644467554346</v>
      </c>
      <c r="JL10" s="13">
        <f t="shared" si="177"/>
        <v>0.83240069575232767</v>
      </c>
      <c r="JM10" s="13">
        <f t="shared" si="178"/>
        <v>0.76884667762883541</v>
      </c>
      <c r="JN10" s="13">
        <f t="shared" si="179"/>
        <v>1.2331455180381181</v>
      </c>
      <c r="JO10" s="13">
        <f t="shared" si="180"/>
        <v>1.3224132253905263</v>
      </c>
      <c r="JP10" s="13">
        <f t="shared" si="181"/>
        <v>1</v>
      </c>
      <c r="JQ10" s="13">
        <f t="shared" si="182"/>
        <v>1.8937724727571643</v>
      </c>
      <c r="JR10" s="13">
        <f t="shared" si="183"/>
        <v>1.2335618746521053</v>
      </c>
      <c r="JS10" s="13">
        <f t="shared" si="184"/>
        <v>0.89649631468565072</v>
      </c>
      <c r="JT10" s="13">
        <f t="shared" si="185"/>
        <v>1.4084929344453285</v>
      </c>
      <c r="JU10" s="56">
        <f t="shared" si="186"/>
        <v>1.7505473995572212</v>
      </c>
      <c r="JV10" s="56">
        <f t="shared" si="187"/>
        <v>2.6572850672441648</v>
      </c>
      <c r="JW10" s="56">
        <f t="shared" si="188"/>
        <v>2.0173555190887882</v>
      </c>
      <c r="JX10" s="56">
        <f t="shared" si="189"/>
        <v>0.75205804719021929</v>
      </c>
      <c r="JY10" s="56">
        <f t="shared" si="190"/>
        <v>5.4268915213755058E-3</v>
      </c>
      <c r="JZ10" s="56">
        <f t="shared" si="190"/>
        <v>0.15739535623580217</v>
      </c>
      <c r="KA10" s="56">
        <f t="shared" si="190"/>
        <v>1.6871147065373102E-2</v>
      </c>
      <c r="KB10" s="56">
        <f t="shared" si="190"/>
        <v>0.21965675502117221</v>
      </c>
      <c r="KC10" s="56">
        <f t="shared" si="190"/>
        <v>3.9029665135230855</v>
      </c>
      <c r="KE10" s="52"/>
      <c r="KF10" s="53"/>
      <c r="KG10" s="13">
        <f t="shared" si="191"/>
        <v>0.63817809140133486</v>
      </c>
      <c r="KH10" s="13">
        <f t="shared" si="192"/>
        <v>0.51378029343228382</v>
      </c>
      <c r="KI10" s="13">
        <f t="shared" si="193"/>
        <v>0.34742019042230293</v>
      </c>
      <c r="KJ10" s="13">
        <f t="shared" si="194"/>
        <v>0.35869679718299202</v>
      </c>
      <c r="KK10" s="13">
        <f t="shared" si="195"/>
        <v>0.42283138877276416</v>
      </c>
      <c r="KL10" s="13">
        <f t="shared" si="196"/>
        <v>0.43954630650028736</v>
      </c>
      <c r="KM10" s="13">
        <f t="shared" si="197"/>
        <v>0.40598682718703955</v>
      </c>
      <c r="KN10" s="13">
        <f t="shared" si="198"/>
        <v>0.6511582229531343</v>
      </c>
      <c r="KO10" s="13">
        <f t="shared" si="199"/>
        <v>0.69829572687008712</v>
      </c>
      <c r="KP10" s="13">
        <f t="shared" si="200"/>
        <v>0.52804653905655785</v>
      </c>
      <c r="KQ10" s="13">
        <f t="shared" si="201"/>
        <v>1</v>
      </c>
      <c r="KR10" s="13">
        <f t="shared" si="202"/>
        <v>0.65137807862216368</v>
      </c>
      <c r="KS10" s="13">
        <f t="shared" si="203"/>
        <v>0.47339177624671663</v>
      </c>
      <c r="KT10" s="13">
        <f t="shared" si="204"/>
        <v>0.74374981931947093</v>
      </c>
      <c r="KU10" s="56">
        <f t="shared" si="205"/>
        <v>0.92437049579064789</v>
      </c>
      <c r="KV10" s="56">
        <f t="shared" si="206"/>
        <v>1.4031701830449537</v>
      </c>
      <c r="KW10" s="56">
        <f t="shared" si="207"/>
        <v>1.0652575999014804</v>
      </c>
      <c r="KX10" s="56">
        <f t="shared" si="208"/>
        <v>0.39712164898842872</v>
      </c>
      <c r="KY10" s="56">
        <f t="shared" si="209"/>
        <v>2.8656512856977136E-3</v>
      </c>
      <c r="KZ10" s="56">
        <f t="shared" si="209"/>
        <v>8.3112073123889338E-2</v>
      </c>
      <c r="LA10" s="56">
        <f t="shared" si="209"/>
        <v>8.9087508177844686E-3</v>
      </c>
      <c r="LB10" s="56">
        <f t="shared" si="209"/>
        <v>0.11598898926932416</v>
      </c>
      <c r="LC10" s="56">
        <f t="shared" si="209"/>
        <v>2.0609479595195053</v>
      </c>
      <c r="LE10" s="52"/>
      <c r="LF10" s="53"/>
      <c r="LG10" s="13">
        <f t="shared" si="210"/>
        <v>0.97973529098684098</v>
      </c>
      <c r="LH10" s="13">
        <f t="shared" si="211"/>
        <v>0.78875895627170112</v>
      </c>
      <c r="LI10" s="13">
        <f t="shared" si="212"/>
        <v>0.53336180910046627</v>
      </c>
      <c r="LJ10" s="13">
        <f t="shared" si="213"/>
        <v>0.55067373151661825</v>
      </c>
      <c r="LK10" s="13">
        <f t="shared" si="214"/>
        <v>0.64913358715903369</v>
      </c>
      <c r="LL10" s="13">
        <f t="shared" si="215"/>
        <v>0.674794441087185</v>
      </c>
      <c r="LM10" s="13">
        <f t="shared" si="216"/>
        <v>0.62327370310927366</v>
      </c>
      <c r="LN10" s="13">
        <f t="shared" si="217"/>
        <v>0.99966247610067815</v>
      </c>
      <c r="LO10" s="13">
        <f t="shared" si="218"/>
        <v>1.0720282886202843</v>
      </c>
      <c r="LP10" s="13">
        <f t="shared" si="219"/>
        <v>0.81066059234525578</v>
      </c>
      <c r="LQ10" s="13">
        <f t="shared" si="220"/>
        <v>1.5352067145324626</v>
      </c>
      <c r="LR10" s="13">
        <f t="shared" si="221"/>
        <v>1</v>
      </c>
      <c r="LS10" s="13">
        <f t="shared" si="222"/>
        <v>0.72675423349840851</v>
      </c>
      <c r="LT10" s="13">
        <f t="shared" si="223"/>
        <v>1.1418097165515577</v>
      </c>
      <c r="LU10" s="56">
        <f t="shared" si="224"/>
        <v>1.4190997918535042</v>
      </c>
      <c r="LV10" s="56">
        <f t="shared" si="225"/>
        <v>2.1541562866423574</v>
      </c>
      <c r="LW10" s="56">
        <f t="shared" si="226"/>
        <v>1.6353906200754882</v>
      </c>
      <c r="LX10" s="56">
        <f t="shared" si="227"/>
        <v>0.60966382201323954</v>
      </c>
      <c r="LY10" s="56">
        <f t="shared" si="228"/>
        <v>4.3993670953117138E-3</v>
      </c>
      <c r="LZ10" s="56">
        <f t="shared" si="228"/>
        <v>0.12759421271850793</v>
      </c>
      <c r="MA10" s="56">
        <f t="shared" si="228"/>
        <v>1.3676774073559285E-2</v>
      </c>
      <c r="MB10" s="56">
        <f t="shared" si="228"/>
        <v>0.17806707513810022</v>
      </c>
      <c r="MC10" s="56">
        <f t="shared" si="228"/>
        <v>3.1639811457563227</v>
      </c>
      <c r="ME10" s="52"/>
      <c r="MF10" s="53"/>
      <c r="MG10" s="13">
        <f t="shared" si="229"/>
        <v>1.3480971225590892</v>
      </c>
      <c r="MH10" s="13">
        <f t="shared" si="230"/>
        <v>1.0853173189990484</v>
      </c>
      <c r="MI10" s="13">
        <f t="shared" si="231"/>
        <v>0.73389570299852158</v>
      </c>
      <c r="MJ10" s="13">
        <f t="shared" si="232"/>
        <v>0.75771657891253852</v>
      </c>
      <c r="MK10" s="13">
        <f t="shared" si="233"/>
        <v>0.8931954672410658</v>
      </c>
      <c r="ML10" s="13">
        <f t="shared" si="234"/>
        <v>0.9285043140910203</v>
      </c>
      <c r="MM10" s="13">
        <f t="shared" si="235"/>
        <v>0.85761275872999576</v>
      </c>
      <c r="MN10" s="13">
        <f t="shared" si="236"/>
        <v>1.375516550194086</v>
      </c>
      <c r="MO10" s="13">
        <f t="shared" si="237"/>
        <v>1.4750905315815157</v>
      </c>
      <c r="MP10" s="13">
        <f t="shared" si="238"/>
        <v>1.115453553593962</v>
      </c>
      <c r="MQ10" s="13">
        <f t="shared" si="239"/>
        <v>2.1124152344354035</v>
      </c>
      <c r="MR10" s="13">
        <f t="shared" si="240"/>
        <v>1.3759809766587205</v>
      </c>
      <c r="MS10" s="13">
        <f t="shared" si="241"/>
        <v>1</v>
      </c>
      <c r="MT10" s="13">
        <f t="shared" si="242"/>
        <v>1.5711084489390292</v>
      </c>
      <c r="MU10" s="56">
        <f t="shared" si="243"/>
        <v>1.9526543175707716</v>
      </c>
      <c r="MV10" s="56">
        <f t="shared" si="244"/>
        <v>2.9640780711696739</v>
      </c>
      <c r="MW10" s="56">
        <f t="shared" si="245"/>
        <v>2.2502663826299809</v>
      </c>
      <c r="MX10" s="56">
        <f t="shared" si="246"/>
        <v>0.83888582124726574</v>
      </c>
      <c r="MY10" s="56">
        <f t="shared" si="247"/>
        <v>6.0534454324872511E-3</v>
      </c>
      <c r="MZ10" s="56">
        <f t="shared" si="247"/>
        <v>0.17556720943241311</v>
      </c>
      <c r="NA10" s="56">
        <f t="shared" si="247"/>
        <v>1.8818980947276773E-2</v>
      </c>
      <c r="NB10" s="56">
        <f t="shared" si="247"/>
        <v>0.24501690795928491</v>
      </c>
      <c r="NC10" s="56">
        <f t="shared" si="247"/>
        <v>4.3535778670675622</v>
      </c>
      <c r="NE10" s="52"/>
      <c r="NF10" s="53"/>
      <c r="NG10" s="13">
        <f t="shared" si="269"/>
        <v>0.85805478512286049</v>
      </c>
      <c r="NH10" s="13">
        <f t="shared" si="270"/>
        <v>0.69079720100287412</v>
      </c>
      <c r="NI10" s="13">
        <f t="shared" si="271"/>
        <v>0.46711969723931018</v>
      </c>
      <c r="NJ10" s="13">
        <f t="shared" si="272"/>
        <v>0.48228152513865297</v>
      </c>
      <c r="NK10" s="13">
        <f t="shared" si="273"/>
        <v>0.56851292973711742</v>
      </c>
      <c r="NL10" s="13">
        <f t="shared" si="274"/>
        <v>0.59098677415810474</v>
      </c>
      <c r="NM10" s="13">
        <f t="shared" si="275"/>
        <v>0.54586477420393376</v>
      </c>
      <c r="NN10" s="13">
        <f t="shared" si="276"/>
        <v>0.87550706707927994</v>
      </c>
      <c r="NO10" s="13">
        <f t="shared" si="277"/>
        <v>0.93888523900284893</v>
      </c>
      <c r="NP10" s="13">
        <f t="shared" si="278"/>
        <v>0.70997871238438615</v>
      </c>
      <c r="NQ10" s="13">
        <f t="shared" si="279"/>
        <v>1.3445381417571265</v>
      </c>
      <c r="NR10" s="13">
        <f t="shared" si="280"/>
        <v>0.87580267141197132</v>
      </c>
      <c r="NS10" s="13">
        <f t="shared" si="281"/>
        <v>0.63649329915786579</v>
      </c>
      <c r="NT10" s="13">
        <f t="shared" si="282"/>
        <v>1</v>
      </c>
      <c r="NU10" s="56">
        <f t="shared" si="283"/>
        <v>1.2428513887054713</v>
      </c>
      <c r="NV10" s="56">
        <f t="shared" si="284"/>
        <v>1.8866158304802689</v>
      </c>
      <c r="NW10" s="56">
        <f t="shared" si="285"/>
        <v>1.4322794738641929</v>
      </c>
      <c r="NX10" s="56">
        <f t="shared" si="286"/>
        <v>0.53394520398242784</v>
      </c>
      <c r="NY10" s="56">
        <f t="shared" si="287"/>
        <v>3.8529774545959239E-3</v>
      </c>
      <c r="NZ10" s="56">
        <f t="shared" si="287"/>
        <v>0.11174735235557659</v>
      </c>
      <c r="OA10" s="56">
        <f t="shared" si="287"/>
        <v>1.1978155269921211E-2</v>
      </c>
      <c r="OB10" s="56">
        <f t="shared" si="287"/>
        <v>0.15595162009646438</v>
      </c>
      <c r="OC10" s="56">
        <f t="shared" si="287"/>
        <v>2.771023139750497</v>
      </c>
      <c r="OE10" s="52"/>
      <c r="OF10" s="53"/>
      <c r="OG10" s="13">
        <f t="shared" si="250"/>
        <v>0.69039210393174422</v>
      </c>
      <c r="OH10" s="13">
        <f t="shared" si="251"/>
        <v>0.55581641319353103</v>
      </c>
      <c r="OI10" s="13">
        <f t="shared" si="252"/>
        <v>0.37584517463978745</v>
      </c>
      <c r="OJ10" s="13">
        <f t="shared" si="253"/>
        <v>0.38804440299253118</v>
      </c>
      <c r="OK10" s="13">
        <f t="shared" si="254"/>
        <v>0.45742631412213242</v>
      </c>
      <c r="OL10" s="13">
        <f t="shared" si="255"/>
        <v>0.47550880139713608</v>
      </c>
      <c r="OM10" s="13">
        <f t="shared" si="256"/>
        <v>0.43920357587764003</v>
      </c>
      <c r="ON10" s="13">
        <f t="shared" si="257"/>
        <v>0.70443423488562873</v>
      </c>
      <c r="OO10" s="13">
        <f t="shared" si="258"/>
        <v>0.75542840241001996</v>
      </c>
      <c r="OP10" s="13">
        <f t="shared" si="259"/>
        <v>0.57124988460920134</v>
      </c>
      <c r="OQ10" s="13">
        <f t="shared" si="260"/>
        <v>1.0818173065386119</v>
      </c>
      <c r="OR10" s="13">
        <f t="shared" si="261"/>
        <v>0.70467207855332525</v>
      </c>
      <c r="OS10" s="13">
        <f t="shared" si="262"/>
        <v>0.51212341631675218</v>
      </c>
      <c r="OT10" s="13">
        <f t="shared" si="263"/>
        <v>0.80460142627476938</v>
      </c>
      <c r="OU10" s="56">
        <f t="shared" si="264"/>
        <v>1</v>
      </c>
      <c r="OV10" s="56">
        <f t="shared" si="265"/>
        <v>1.5179737880369828</v>
      </c>
      <c r="OW10" s="56">
        <f t="shared" si="266"/>
        <v>1.1524141074952057</v>
      </c>
      <c r="OX10" s="56">
        <f t="shared" si="267"/>
        <v>0.42961307267683407</v>
      </c>
      <c r="OY10" s="56">
        <f t="shared" si="268"/>
        <v>3.1001111553724107E-3</v>
      </c>
      <c r="OZ10" s="56">
        <f t="shared" si="268"/>
        <v>8.9912079087726124E-2</v>
      </c>
      <c r="PA10" s="56">
        <f t="shared" si="268"/>
        <v>9.6376408143192503E-3</v>
      </c>
      <c r="PB10" s="56">
        <f t="shared" si="268"/>
        <v>0.12547889595947623</v>
      </c>
      <c r="PC10" s="56">
        <f t="shared" si="268"/>
        <v>2.2295691704836393</v>
      </c>
    </row>
    <row r="11" spans="2:419" x14ac:dyDescent="0.3">
      <c r="B11" s="246" t="s">
        <v>8</v>
      </c>
      <c r="C11" s="106">
        <v>317.60000000000002</v>
      </c>
      <c r="D11" s="106">
        <v>1.81</v>
      </c>
      <c r="E11" s="12" t="s">
        <v>9</v>
      </c>
      <c r="F11" s="13">
        <v>21.827752987506233</v>
      </c>
      <c r="G11" s="13">
        <v>44.905515207432991</v>
      </c>
      <c r="H11" s="13">
        <v>30.901918396688409</v>
      </c>
      <c r="I11" s="13">
        <v>19.206178126476384</v>
      </c>
      <c r="J11" s="13">
        <v>24.941906359308462</v>
      </c>
      <c r="K11" s="13">
        <v>22.47267373607157</v>
      </c>
      <c r="L11" s="13">
        <v>21.218172091555189</v>
      </c>
      <c r="M11" s="13">
        <v>30.353794385274945</v>
      </c>
      <c r="N11" s="13">
        <v>32.716492678394978</v>
      </c>
      <c r="O11" s="13">
        <v>23.900803330696359</v>
      </c>
      <c r="P11" s="13">
        <v>38.594329465822874</v>
      </c>
      <c r="Q11" s="13">
        <v>29.85582812440715</v>
      </c>
      <c r="R11" s="13">
        <v>20.835673773869726</v>
      </c>
      <c r="S11" s="13">
        <v>31.179632313542367</v>
      </c>
      <c r="T11" s="151">
        <v>26.933930249242202</v>
      </c>
      <c r="U11" s="154">
        <v>105.67289706004371</v>
      </c>
      <c r="V11" s="154">
        <v>45.181208658159875</v>
      </c>
      <c r="W11" s="164">
        <v>20.971680835633357</v>
      </c>
      <c r="X11" s="154">
        <v>0.19878341692707058</v>
      </c>
      <c r="Y11" s="154">
        <v>4.6361770470635166</v>
      </c>
      <c r="Z11" s="154">
        <v>0.50583534628084748</v>
      </c>
      <c r="AA11" s="154">
        <v>6.1142227249692676</v>
      </c>
      <c r="AB11" s="154">
        <v>100.62661961222622</v>
      </c>
      <c r="AE11" s="52"/>
      <c r="AF11" s="53"/>
      <c r="AG11" s="13">
        <f t="shared" si="1"/>
        <v>1</v>
      </c>
      <c r="AH11" s="13">
        <f t="shared" si="2"/>
        <v>2.0572669680262554</v>
      </c>
      <c r="AI11" s="13">
        <f t="shared" si="3"/>
        <v>1.4157168818236143</v>
      </c>
      <c r="AJ11" s="13">
        <f t="shared" si="4"/>
        <v>0.87989717207582541</v>
      </c>
      <c r="AK11" s="13">
        <f t="shared" si="5"/>
        <v>1.1426694435100446</v>
      </c>
      <c r="AL11" s="13">
        <f t="shared" si="6"/>
        <v>1.0295459064858612</v>
      </c>
      <c r="AM11" s="13">
        <f t="shared" si="7"/>
        <v>0.97207312652383615</v>
      </c>
      <c r="AN11" s="13">
        <f t="shared" si="8"/>
        <v>1.3906055471055059</v>
      </c>
      <c r="AO11" s="13">
        <f t="shared" si="9"/>
        <v>1.4988484017168986</v>
      </c>
      <c r="AP11" s="13">
        <f t="shared" si="10"/>
        <v>1.0949731447106212</v>
      </c>
      <c r="AQ11" s="13">
        <f t="shared" si="11"/>
        <v>1.7681311259071646</v>
      </c>
      <c r="AR11" s="13">
        <f t="shared" si="12"/>
        <v>1.3677921012527503</v>
      </c>
      <c r="AS11" s="13">
        <f t="shared" si="13"/>
        <v>0.95454964080799554</v>
      </c>
      <c r="AT11" s="13">
        <f t="shared" si="14"/>
        <v>1.4284398550500805</v>
      </c>
      <c r="AU11" s="13">
        <f t="shared" si="15"/>
        <v>1.2339305041915511</v>
      </c>
      <c r="AV11" s="13">
        <f t="shared" si="16"/>
        <v>4.8412173768197189</v>
      </c>
      <c r="AW11" s="13">
        <f t="shared" si="17"/>
        <v>2.0698973771611162</v>
      </c>
      <c r="AX11" s="56">
        <f t="shared" si="18"/>
        <v>0.96078056443268001</v>
      </c>
      <c r="AY11" s="56">
        <f t="shared" si="19"/>
        <v>9.106911601979838E-3</v>
      </c>
      <c r="AZ11" s="56">
        <f t="shared" si="19"/>
        <v>0.21239827341445411</v>
      </c>
      <c r="BA11" s="56">
        <f t="shared" si="19"/>
        <v>2.3173954120260451E-2</v>
      </c>
      <c r="BB11" s="56">
        <f t="shared" si="19"/>
        <v>0.28011232894512439</v>
      </c>
      <c r="BC11" s="56">
        <f t="shared" si="19"/>
        <v>4.6100310769424082</v>
      </c>
      <c r="BE11" s="52"/>
      <c r="BF11" s="53"/>
      <c r="BG11" s="13">
        <f t="shared" si="20"/>
        <v>0.486081784980683</v>
      </c>
      <c r="BH11" s="13">
        <f t="shared" si="21"/>
        <v>1</v>
      </c>
      <c r="BI11" s="13">
        <f t="shared" si="22"/>
        <v>0.68815418894410918</v>
      </c>
      <c r="BJ11" s="13">
        <f t="shared" si="23"/>
        <v>0.42770198800207238</v>
      </c>
      <c r="BK11" s="13">
        <f t="shared" si="24"/>
        <v>0.55543080274424617</v>
      </c>
      <c r="BL11" s="13">
        <f t="shared" si="25"/>
        <v>0.50044351194420278</v>
      </c>
      <c r="BM11" s="13">
        <f t="shared" si="26"/>
        <v>0.47250704047245956</v>
      </c>
      <c r="BN11" s="13">
        <f t="shared" si="27"/>
        <v>0.67594802654108355</v>
      </c>
      <c r="BO11" s="13">
        <f t="shared" si="28"/>
        <v>0.72856290652199396</v>
      </c>
      <c r="BP11" s="13">
        <f t="shared" si="29"/>
        <v>0.53224650068685053</v>
      </c>
      <c r="BQ11" s="13">
        <f t="shared" si="30"/>
        <v>0.85945633376085939</v>
      </c>
      <c r="BR11" s="13">
        <f t="shared" si="31"/>
        <v>0.66485882605941593</v>
      </c>
      <c r="BS11" s="13">
        <f t="shared" si="32"/>
        <v>0.46398919325662025</v>
      </c>
      <c r="BT11" s="13">
        <f t="shared" si="33"/>
        <v>0.69433859448029123</v>
      </c>
      <c r="BU11" s="56">
        <f t="shared" si="34"/>
        <v>0.59979114201954331</v>
      </c>
      <c r="BV11" s="56">
        <f t="shared" si="35"/>
        <v>2.3532275840040286</v>
      </c>
      <c r="BW11" s="56">
        <f t="shared" si="36"/>
        <v>1.0061394118173095</v>
      </c>
      <c r="BX11" s="56">
        <f t="shared" si="37"/>
        <v>0.46701793173418521</v>
      </c>
      <c r="BY11" s="56">
        <f t="shared" si="38"/>
        <v>4.4267038471516506E-3</v>
      </c>
      <c r="BZ11" s="56">
        <f t="shared" si="38"/>
        <v>0.10324293186811301</v>
      </c>
      <c r="CA11" s="56">
        <f t="shared" si="38"/>
        <v>1.1264436983836654E-2</v>
      </c>
      <c r="CB11" s="56">
        <f t="shared" si="38"/>
        <v>0.13615750084874229</v>
      </c>
      <c r="CC11" s="56">
        <f t="shared" si="38"/>
        <v>2.2408521346965857</v>
      </c>
      <c r="CE11" s="52"/>
      <c r="CF11" s="53"/>
      <c r="CG11" s="13">
        <f t="shared" si="39"/>
        <v>0.70635591963265931</v>
      </c>
      <c r="CH11" s="13">
        <f t="shared" si="40"/>
        <v>1.4531627011300785</v>
      </c>
      <c r="CI11" s="13">
        <f t="shared" si="41"/>
        <v>1</v>
      </c>
      <c r="CJ11" s="13">
        <f t="shared" si="42"/>
        <v>0.62152057616379597</v>
      </c>
      <c r="CK11" s="13">
        <f t="shared" si="43"/>
        <v>0.80713132560667655</v>
      </c>
      <c r="CL11" s="13">
        <f t="shared" si="44"/>
        <v>0.72722584557986036</v>
      </c>
      <c r="CM11" s="13">
        <f t="shared" si="45"/>
        <v>0.68662960723593869</v>
      </c>
      <c r="CN11" s="13">
        <f t="shared" si="46"/>
        <v>0.98226246007198692</v>
      </c>
      <c r="CO11" s="13">
        <f t="shared" si="47"/>
        <v>1.0587204411846816</v>
      </c>
      <c r="CP11" s="13">
        <f t="shared" si="48"/>
        <v>0.77344076260513583</v>
      </c>
      <c r="CQ11" s="13">
        <f t="shared" si="49"/>
        <v>1.2489298874712846</v>
      </c>
      <c r="CR11" s="13">
        <f t="shared" si="50"/>
        <v>0.96614804754667394</v>
      </c>
      <c r="CS11" s="13">
        <f t="shared" si="51"/>
        <v>0.67425178936795627</v>
      </c>
      <c r="CT11" s="13">
        <f t="shared" si="52"/>
        <v>1.0089869474538422</v>
      </c>
      <c r="CU11" s="56">
        <f t="shared" si="53"/>
        <v>0.871594116051014</v>
      </c>
      <c r="CV11" s="56">
        <f t="shared" si="54"/>
        <v>3.4196225523451029</v>
      </c>
      <c r="CW11" s="56">
        <f t="shared" si="55"/>
        <v>1.4620842653898698</v>
      </c>
      <c r="CX11" s="56">
        <f t="shared" si="56"/>
        <v>0.67865303915503117</v>
      </c>
      <c r="CY11" s="56">
        <f t="shared" si="57"/>
        <v>6.4327209196298023E-3</v>
      </c>
      <c r="CZ11" s="56">
        <f t="shared" si="57"/>
        <v>0.15002877774605575</v>
      </c>
      <c r="DA11" s="56">
        <f t="shared" si="57"/>
        <v>1.6369059674141626E-2</v>
      </c>
      <c r="DB11" s="56">
        <f t="shared" si="57"/>
        <v>0.1978590017124793</v>
      </c>
      <c r="DC11" s="56">
        <f t="shared" si="57"/>
        <v>3.2563227408887934</v>
      </c>
      <c r="DE11" s="52"/>
      <c r="DF11" s="53"/>
      <c r="DG11" s="13">
        <f t="shared" si="58"/>
        <v>1.1364964358742418</v>
      </c>
      <c r="DH11" s="13">
        <f t="shared" si="59"/>
        <v>2.3380765768036471</v>
      </c>
      <c r="DI11" s="13">
        <f t="shared" si="60"/>
        <v>1.608957190399533</v>
      </c>
      <c r="DJ11" s="13">
        <f t="shared" si="61"/>
        <v>1</v>
      </c>
      <c r="DK11" s="13">
        <f t="shared" si="62"/>
        <v>1.2986397499315689</v>
      </c>
      <c r="DL11" s="13">
        <f t="shared" si="63"/>
        <v>1.1700752532900967</v>
      </c>
      <c r="DM11" s="13">
        <f t="shared" si="64"/>
        <v>1.1047576437034707</v>
      </c>
      <c r="DN11" s="13">
        <f t="shared" si="65"/>
        <v>1.5804182479923574</v>
      </c>
      <c r="DO11" s="13">
        <f t="shared" si="66"/>
        <v>1.703435866467059</v>
      </c>
      <c r="DP11" s="13">
        <f t="shared" si="67"/>
        <v>1.2444330763416314</v>
      </c>
      <c r="DQ11" s="13">
        <f t="shared" si="68"/>
        <v>2.0094747227518028</v>
      </c>
      <c r="DR11" s="13">
        <f t="shared" si="69"/>
        <v>1.5544908480906907</v>
      </c>
      <c r="DS11" s="13">
        <f t="shared" si="70"/>
        <v>1.0848422646433247</v>
      </c>
      <c r="DT11" s="13">
        <f t="shared" si="71"/>
        <v>1.6234168041251351</v>
      </c>
      <c r="DU11" s="56">
        <f t="shared" si="72"/>
        <v>1.4023576201302039</v>
      </c>
      <c r="DV11" s="56">
        <f t="shared" si="73"/>
        <v>5.5020262940480569</v>
      </c>
      <c r="DW11" s="56">
        <f t="shared" si="74"/>
        <v>2.35243099176905</v>
      </c>
      <c r="DX11" s="56">
        <f t="shared" si="75"/>
        <v>1.0919236871349831</v>
      </c>
      <c r="DY11" s="56">
        <f t="shared" si="76"/>
        <v>1.0349972577471866E-2</v>
      </c>
      <c r="DZ11" s="56">
        <f t="shared" si="76"/>
        <v>0.24138988072136983</v>
      </c>
      <c r="EA11" s="56">
        <f t="shared" si="76"/>
        <v>2.6337116262789204E-2</v>
      </c>
      <c r="EB11" s="56">
        <f t="shared" si="76"/>
        <v>0.31834666349056706</v>
      </c>
      <c r="EC11" s="56">
        <f t="shared" si="76"/>
        <v>5.2392838882145387</v>
      </c>
      <c r="EE11" s="52"/>
      <c r="EF11" s="53"/>
      <c r="EG11" s="13">
        <f t="shared" si="77"/>
        <v>0.87514373091854669</v>
      </c>
      <c r="EH11" s="13">
        <f t="shared" si="78"/>
        <v>1.8004042898939838</v>
      </c>
      <c r="EI11" s="13">
        <f t="shared" si="79"/>
        <v>1.2389557538834892</v>
      </c>
      <c r="EJ11" s="13">
        <f t="shared" si="80"/>
        <v>0.77003649399511631</v>
      </c>
      <c r="EK11" s="13">
        <f t="shared" si="81"/>
        <v>1</v>
      </c>
      <c r="EL11" s="13">
        <f t="shared" si="82"/>
        <v>0.90100064575395378</v>
      </c>
      <c r="EM11" s="13">
        <f t="shared" si="83"/>
        <v>0.85070370267172646</v>
      </c>
      <c r="EN11" s="13">
        <f t="shared" si="84"/>
        <v>1.2169797267299391</v>
      </c>
      <c r="EO11" s="13">
        <f t="shared" si="85"/>
        <v>1.3117077823598273</v>
      </c>
      <c r="EP11" s="13">
        <f t="shared" si="86"/>
        <v>0.95825888311766683</v>
      </c>
      <c r="EQ11" s="13">
        <f t="shared" si="87"/>
        <v>1.5473688702796067</v>
      </c>
      <c r="ER11" s="13">
        <f t="shared" si="88"/>
        <v>1.1970146826112507</v>
      </c>
      <c r="ES11" s="13">
        <f t="shared" si="89"/>
        <v>0.83536813400366783</v>
      </c>
      <c r="ET11" s="13">
        <f t="shared" si="90"/>
        <v>1.2500901841412755</v>
      </c>
      <c r="EU11" s="56">
        <f t="shared" si="91"/>
        <v>1.0798665451323974</v>
      </c>
      <c r="EV11" s="56">
        <f t="shared" si="92"/>
        <v>4.2367610373377085</v>
      </c>
      <c r="EW11" s="56">
        <f t="shared" si="93"/>
        <v>1.8114577132672935</v>
      </c>
      <c r="EX11" s="56">
        <f t="shared" si="94"/>
        <v>0.84082108775164277</v>
      </c>
      <c r="EY11" s="56">
        <f t="shared" si="95"/>
        <v>7.9698565965020344E-3</v>
      </c>
      <c r="EZ11" s="56">
        <f t="shared" si="95"/>
        <v>0.18587901743658294</v>
      </c>
      <c r="FA11" s="56">
        <f t="shared" si="95"/>
        <v>2.0280540668939959E-2</v>
      </c>
      <c r="FB11" s="56">
        <f t="shared" si="95"/>
        <v>0.24513854862931939</v>
      </c>
      <c r="FC11" s="56">
        <f t="shared" si="95"/>
        <v>4.0344397963258247</v>
      </c>
      <c r="FE11" s="52"/>
      <c r="FF11" s="53"/>
      <c r="FG11" s="13">
        <f t="shared" si="96"/>
        <v>0.97130200188283988</v>
      </c>
      <c r="FH11" s="13">
        <f t="shared" si="97"/>
        <v>1.9982275244513423</v>
      </c>
      <c r="FI11" s="13">
        <f t="shared" si="98"/>
        <v>1.3750886414146084</v>
      </c>
      <c r="FJ11" s="13">
        <f t="shared" si="99"/>
        <v>0.85464588468829883</v>
      </c>
      <c r="FK11" s="13">
        <f t="shared" si="100"/>
        <v>1.1098771179716569</v>
      </c>
      <c r="FL11" s="13">
        <f t="shared" si="101"/>
        <v>1</v>
      </c>
      <c r="FM11" s="13">
        <f t="shared" si="102"/>
        <v>0.94417657376911313</v>
      </c>
      <c r="FN11" s="13">
        <f t="shared" si="103"/>
        <v>1.3506979517329596</v>
      </c>
      <c r="FO11" s="13">
        <f t="shared" si="104"/>
        <v>1.4558344531065186</v>
      </c>
      <c r="FP11" s="13">
        <f t="shared" si="105"/>
        <v>1.063549607465375</v>
      </c>
      <c r="FQ11" s="13">
        <f t="shared" si="106"/>
        <v>1.7173893021849886</v>
      </c>
      <c r="FR11" s="13">
        <f t="shared" si="107"/>
        <v>1.3285392061063324</v>
      </c>
      <c r="FS11" s="13">
        <f t="shared" si="108"/>
        <v>0.92715597701335173</v>
      </c>
      <c r="FT11" s="13">
        <f t="shared" si="109"/>
        <v>1.3874464907793769</v>
      </c>
      <c r="FU11" s="56">
        <f t="shared" si="110"/>
        <v>1.1985191689055554</v>
      </c>
      <c r="FV11" s="56">
        <f t="shared" si="111"/>
        <v>4.7022841296549833</v>
      </c>
      <c r="FW11" s="56">
        <f t="shared" si="112"/>
        <v>2.0104954661286318</v>
      </c>
      <c r="FX11" s="56">
        <f t="shared" si="113"/>
        <v>0.93320808560358692</v>
      </c>
      <c r="FY11" s="56">
        <f t="shared" si="114"/>
        <v>8.8455614699730761E-3</v>
      </c>
      <c r="FZ11" s="56">
        <f t="shared" si="114"/>
        <v>0.20630286816391805</v>
      </c>
      <c r="GA11" s="56">
        <f t="shared" si="114"/>
        <v>2.2508908028550063E-2</v>
      </c>
      <c r="GB11" s="56">
        <f t="shared" si="114"/>
        <v>0.27207366585646386</v>
      </c>
      <c r="GC11" s="56">
        <f t="shared" si="114"/>
        <v>4.4777324137762644</v>
      </c>
      <c r="GE11" s="52"/>
      <c r="GF11" s="53"/>
      <c r="GG11" s="13">
        <f t="shared" si="115"/>
        <v>1.0287291899283659</v>
      </c>
      <c r="GH11" s="13">
        <f t="shared" si="116"/>
        <v>2.1163705814840355</v>
      </c>
      <c r="GI11" s="13">
        <f t="shared" si="117"/>
        <v>1.456389281006319</v>
      </c>
      <c r="GJ11" s="13">
        <f t="shared" si="118"/>
        <v>0.90517590504982393</v>
      </c>
      <c r="GK11" s="13">
        <f t="shared" si="119"/>
        <v>1.175497410977985</v>
      </c>
      <c r="GL11" s="13">
        <f t="shared" si="120"/>
        <v>1.0591239263732652</v>
      </c>
      <c r="GM11" s="13">
        <f t="shared" si="121"/>
        <v>1</v>
      </c>
      <c r="GN11" s="13">
        <f t="shared" si="122"/>
        <v>1.4305565179837392</v>
      </c>
      <c r="GO11" s="13">
        <f t="shared" si="123"/>
        <v>1.5419091021236513</v>
      </c>
      <c r="GP11" s="13">
        <f t="shared" si="124"/>
        <v>1.126430836151473</v>
      </c>
      <c r="GQ11" s="13">
        <f t="shared" si="125"/>
        <v>1.8189281008416072</v>
      </c>
      <c r="GR11" s="13">
        <f t="shared" si="126"/>
        <v>1.4070876603121594</v>
      </c>
      <c r="GS11" s="13">
        <f t="shared" si="127"/>
        <v>0.98197307873482198</v>
      </c>
      <c r="GT11" s="13">
        <f t="shared" si="128"/>
        <v>1.469477774947062</v>
      </c>
      <c r="GU11" s="56">
        <f t="shared" si="129"/>
        <v>1.2693803280048745</v>
      </c>
      <c r="GV11" s="56">
        <f t="shared" si="130"/>
        <v>4.9803016303228782</v>
      </c>
      <c r="GW11" s="56">
        <f t="shared" si="131"/>
        <v>2.1293638520418048</v>
      </c>
      <c r="GX11" s="56">
        <f t="shared" si="132"/>
        <v>0.98838301174774923</v>
      </c>
      <c r="GY11" s="56">
        <f t="shared" si="133"/>
        <v>9.3685457950539557E-3</v>
      </c>
      <c r="GZ11" s="56">
        <f t="shared" si="133"/>
        <v>0.21850030375183499</v>
      </c>
      <c r="HA11" s="56">
        <f t="shared" si="133"/>
        <v>2.3839723049572655E-2</v>
      </c>
      <c r="HB11" s="56">
        <f t="shared" si="133"/>
        <v>0.28815972924466582</v>
      </c>
      <c r="HC11" s="56">
        <f t="shared" si="133"/>
        <v>4.742473535327556</v>
      </c>
      <c r="HE11" s="52"/>
      <c r="HF11" s="53"/>
      <c r="HG11" s="13">
        <f t="shared" si="134"/>
        <v>0.71911118295296828</v>
      </c>
      <c r="HH11" s="13">
        <f t="shared" si="135"/>
        <v>1.4794036830274271</v>
      </c>
      <c r="HI11" s="13">
        <f t="shared" si="136"/>
        <v>1.0180578416146671</v>
      </c>
      <c r="HJ11" s="13">
        <f t="shared" si="137"/>
        <v>0.63274389628841832</v>
      </c>
      <c r="HK11" s="13">
        <f t="shared" si="138"/>
        <v>0.82170637524671819</v>
      </c>
      <c r="HL11" s="13">
        <f t="shared" si="139"/>
        <v>0.7403579747174337</v>
      </c>
      <c r="HM11" s="13">
        <f t="shared" si="140"/>
        <v>0.69902865593134622</v>
      </c>
      <c r="HN11" s="13">
        <f t="shared" si="141"/>
        <v>1</v>
      </c>
      <c r="HO11" s="13">
        <f t="shared" si="142"/>
        <v>1.0778386472258048</v>
      </c>
      <c r="HP11" s="13">
        <f t="shared" si="143"/>
        <v>0.78740743339458663</v>
      </c>
      <c r="HQ11" s="13">
        <f t="shared" si="144"/>
        <v>1.2714828655670649</v>
      </c>
      <c r="HR11" s="13">
        <f t="shared" si="145"/>
        <v>0.98359459596559151</v>
      </c>
      <c r="HS11" s="13">
        <f t="shared" si="146"/>
        <v>0.68642732138876861</v>
      </c>
      <c r="HT11" s="13">
        <f t="shared" si="147"/>
        <v>1.0272070739422301</v>
      </c>
      <c r="HU11" s="13">
        <f t="shared" si="148"/>
        <v>0.88733322455093888</v>
      </c>
      <c r="HV11" s="13">
        <f t="shared" si="149"/>
        <v>3.4813735547772944</v>
      </c>
      <c r="HW11" s="13">
        <f t="shared" si="150"/>
        <v>1.4884863514815769</v>
      </c>
      <c r="HX11" s="13">
        <f t="shared" si="151"/>
        <v>0.69090804824740515</v>
      </c>
      <c r="HY11" s="13">
        <f t="shared" si="152"/>
        <v>6.5488819751478326E-3</v>
      </c>
      <c r="HZ11" s="13">
        <f t="shared" si="152"/>
        <v>0.1527379736522361</v>
      </c>
      <c r="IA11" s="13">
        <f t="shared" si="152"/>
        <v>1.6664649561118308E-2</v>
      </c>
      <c r="IB11" s="13">
        <f t="shared" si="152"/>
        <v>0.20143190822743939</v>
      </c>
      <c r="IC11" s="13">
        <f t="shared" si="152"/>
        <v>3.3151249011900012</v>
      </c>
      <c r="IE11" s="52"/>
      <c r="IF11" s="53"/>
      <c r="IG11" s="13">
        <f t="shared" si="153"/>
        <v>0.66717888136953774</v>
      </c>
      <c r="IH11" s="13">
        <f t="shared" si="154"/>
        <v>1.3725650744062579</v>
      </c>
      <c r="II11" s="13">
        <f t="shared" si="155"/>
        <v>0.94453640555104912</v>
      </c>
      <c r="IJ11" s="13">
        <f t="shared" si="156"/>
        <v>0.58704881098576889</v>
      </c>
      <c r="IK11" s="13">
        <f t="shared" si="157"/>
        <v>0.76236492109618381</v>
      </c>
      <c r="IL11" s="13">
        <f t="shared" si="158"/>
        <v>0.68689128620782358</v>
      </c>
      <c r="IM11" s="13">
        <f t="shared" si="159"/>
        <v>0.64854666116356219</v>
      </c>
      <c r="IN11" s="13">
        <f t="shared" si="160"/>
        <v>0.92778265334412546</v>
      </c>
      <c r="IO11" s="13">
        <f t="shared" si="161"/>
        <v>1</v>
      </c>
      <c r="IP11" s="13">
        <f t="shared" si="162"/>
        <v>0.73054295781771728</v>
      </c>
      <c r="IQ11" s="13">
        <f t="shared" si="163"/>
        <v>1.1796597466974035</v>
      </c>
      <c r="IR11" s="13">
        <f t="shared" si="164"/>
        <v>0.91256200405989951</v>
      </c>
      <c r="IS11" s="13">
        <f t="shared" si="165"/>
        <v>0.63685536156597244</v>
      </c>
      <c r="IT11" s="13">
        <f t="shared" si="166"/>
        <v>0.95302490459597744</v>
      </c>
      <c r="IU11" s="56">
        <f t="shared" si="167"/>
        <v>0.82325237347426872</v>
      </c>
      <c r="IV11" s="56">
        <f t="shared" si="168"/>
        <v>3.2299579939333478</v>
      </c>
      <c r="IW11" s="56">
        <f t="shared" si="169"/>
        <v>1.3809918166440938</v>
      </c>
      <c r="IX11" s="56">
        <f t="shared" si="170"/>
        <v>0.64101250221978856</v>
      </c>
      <c r="IY11" s="56">
        <f t="shared" si="171"/>
        <v>6.0759390953401731E-3</v>
      </c>
      <c r="IZ11" s="56">
        <f t="shared" si="171"/>
        <v>0.14170764246147671</v>
      </c>
      <c r="JA11" s="56">
        <f t="shared" si="171"/>
        <v>1.5461172786864359E-2</v>
      </c>
      <c r="JB11" s="56">
        <f t="shared" si="171"/>
        <v>0.18688503028342407</v>
      </c>
      <c r="JC11" s="56">
        <f t="shared" si="171"/>
        <v>3.0757153769932413</v>
      </c>
      <c r="JE11" s="52"/>
      <c r="JF11" s="53"/>
      <c r="JG11" s="13">
        <f t="shared" si="172"/>
        <v>0.91326440728761371</v>
      </c>
      <c r="JH11" s="13">
        <f t="shared" si="173"/>
        <v>1.8788286981868845</v>
      </c>
      <c r="JI11" s="13">
        <f t="shared" si="174"/>
        <v>1.2929238389657118</v>
      </c>
      <c r="JJ11" s="13">
        <f t="shared" si="175"/>
        <v>0.80357876932987615</v>
      </c>
      <c r="JK11" s="13">
        <f t="shared" si="176"/>
        <v>1.0435593320528682</v>
      </c>
      <c r="JL11" s="13">
        <f t="shared" si="177"/>
        <v>0.94024763206219897</v>
      </c>
      <c r="JM11" s="13">
        <f t="shared" si="178"/>
        <v>0.88775978773500874</v>
      </c>
      <c r="JN11" s="13">
        <f t="shared" si="179"/>
        <v>1.2699905507481775</v>
      </c>
      <c r="JO11" s="13">
        <f t="shared" si="180"/>
        <v>1.3688448972079705</v>
      </c>
      <c r="JP11" s="13">
        <f t="shared" si="181"/>
        <v>1</v>
      </c>
      <c r="JQ11" s="13">
        <f t="shared" si="182"/>
        <v>1.6147712247083879</v>
      </c>
      <c r="JR11" s="13">
        <f t="shared" si="183"/>
        <v>1.2491558426432727</v>
      </c>
      <c r="JS11" s="13">
        <f t="shared" si="184"/>
        <v>0.87175621193911856</v>
      </c>
      <c r="JT11" s="13">
        <f t="shared" si="185"/>
        <v>1.3045432775683166</v>
      </c>
      <c r="JU11" s="56">
        <f t="shared" si="186"/>
        <v>1.1269048105446031</v>
      </c>
      <c r="JV11" s="56">
        <f t="shared" si="187"/>
        <v>4.4213115181917564</v>
      </c>
      <c r="JW11" s="56">
        <f t="shared" si="188"/>
        <v>1.8903636012992331</v>
      </c>
      <c r="JX11" s="56">
        <f t="shared" si="189"/>
        <v>0.87744669271007047</v>
      </c>
      <c r="JY11" s="56">
        <f t="shared" si="190"/>
        <v>8.3170182264028086E-3</v>
      </c>
      <c r="JZ11" s="56">
        <f t="shared" si="190"/>
        <v>0.19397578327876394</v>
      </c>
      <c r="KA11" s="56">
        <f t="shared" si="190"/>
        <v>2.1163947474150017E-2</v>
      </c>
      <c r="KB11" s="56">
        <f t="shared" si="190"/>
        <v>0.25581662006802208</v>
      </c>
      <c r="KC11" s="56">
        <f t="shared" si="190"/>
        <v>4.2101772990612876</v>
      </c>
      <c r="KE11" s="52"/>
      <c r="KF11" s="53"/>
      <c r="KG11" s="13">
        <f t="shared" si="191"/>
        <v>0.56556891361037254</v>
      </c>
      <c r="KH11" s="13">
        <f t="shared" si="192"/>
        <v>1.1635262441131144</v>
      </c>
      <c r="KI11" s="13">
        <f t="shared" si="193"/>
        <v>0.80068545883284581</v>
      </c>
      <c r="KJ11" s="13">
        <f t="shared" si="194"/>
        <v>0.4976424876997636</v>
      </c>
      <c r="KK11" s="13">
        <f t="shared" si="195"/>
        <v>0.64625831578174497</v>
      </c>
      <c r="KL11" s="13">
        <f t="shared" si="196"/>
        <v>0.58227915984321477</v>
      </c>
      <c r="KM11" s="13">
        <f t="shared" si="197"/>
        <v>0.5497743421179242</v>
      </c>
      <c r="KN11" s="13">
        <f t="shared" si="198"/>
        <v>0.78648326853701866</v>
      </c>
      <c r="KO11" s="13">
        <f t="shared" si="199"/>
        <v>0.84770206222566968</v>
      </c>
      <c r="KP11" s="13">
        <f t="shared" si="200"/>
        <v>0.61928277188651937</v>
      </c>
      <c r="KQ11" s="13">
        <f t="shared" si="201"/>
        <v>1</v>
      </c>
      <c r="KR11" s="13">
        <f t="shared" si="202"/>
        <v>0.77358069275036678</v>
      </c>
      <c r="KS11" s="13">
        <f t="shared" si="203"/>
        <v>0.53986360333894934</v>
      </c>
      <c r="KT11" s="13">
        <f t="shared" si="204"/>
        <v>0.80788117697843209</v>
      </c>
      <c r="KU11" s="56">
        <f t="shared" si="205"/>
        <v>0.69787273472631484</v>
      </c>
      <c r="KV11" s="56">
        <f t="shared" si="206"/>
        <v>2.7380420523595861</v>
      </c>
      <c r="KW11" s="56">
        <f t="shared" si="207"/>
        <v>1.1706696108859722</v>
      </c>
      <c r="KX11" s="56">
        <f t="shared" si="208"/>
        <v>0.54338762004415142</v>
      </c>
      <c r="KY11" s="56">
        <f t="shared" si="209"/>
        <v>5.1505861010774341E-3</v>
      </c>
      <c r="KZ11" s="56">
        <f t="shared" si="209"/>
        <v>0.1201258607477317</v>
      </c>
      <c r="LA11" s="56">
        <f t="shared" si="209"/>
        <v>1.3106468055852321E-2</v>
      </c>
      <c r="LB11" s="56">
        <f t="shared" si="209"/>
        <v>0.15842282557036533</v>
      </c>
      <c r="LC11" s="56">
        <f t="shared" si="209"/>
        <v>2.6072902678963734</v>
      </c>
      <c r="LE11" s="52"/>
      <c r="LF11" s="53"/>
      <c r="LG11" s="13">
        <f t="shared" si="210"/>
        <v>0.73110526013720045</v>
      </c>
      <c r="LH11" s="13">
        <f t="shared" si="211"/>
        <v>1.5040787018305051</v>
      </c>
      <c r="LI11" s="13">
        <f t="shared" si="212"/>
        <v>1.0350380591662798</v>
      </c>
      <c r="LJ11" s="13">
        <f t="shared" si="213"/>
        <v>0.64329745088448331</v>
      </c>
      <c r="LK11" s="13">
        <f t="shared" si="214"/>
        <v>0.83541164074824115</v>
      </c>
      <c r="LL11" s="13">
        <f t="shared" si="215"/>
        <v>0.75270642778453534</v>
      </c>
      <c r="LM11" s="13">
        <f t="shared" si="216"/>
        <v>0.71068777603959099</v>
      </c>
      <c r="LN11" s="13">
        <f t="shared" si="217"/>
        <v>1.0166790302648048</v>
      </c>
      <c r="LO11" s="13">
        <f t="shared" si="218"/>
        <v>1.0958159506434602</v>
      </c>
      <c r="LP11" s="13">
        <f t="shared" si="219"/>
        <v>0.8005406258069071</v>
      </c>
      <c r="LQ11" s="13">
        <f t="shared" si="220"/>
        <v>1.2926899667630387</v>
      </c>
      <c r="LR11" s="13">
        <f t="shared" si="221"/>
        <v>1</v>
      </c>
      <c r="LS11" s="13">
        <f t="shared" si="222"/>
        <v>0.69787626345680076</v>
      </c>
      <c r="LT11" s="13">
        <f t="shared" si="223"/>
        <v>1.0443398918167339</v>
      </c>
      <c r="LU11" s="56">
        <f t="shared" si="224"/>
        <v>0.90213308225819078</v>
      </c>
      <c r="LV11" s="56">
        <f t="shared" si="225"/>
        <v>3.5394394896605155</v>
      </c>
      <c r="LW11" s="56">
        <f t="shared" si="226"/>
        <v>1.5133128603866868</v>
      </c>
      <c r="LX11" s="56">
        <f t="shared" si="227"/>
        <v>0.70243172449432079</v>
      </c>
      <c r="LY11" s="56">
        <f t="shared" si="228"/>
        <v>6.6581109758119573E-3</v>
      </c>
      <c r="LZ11" s="56">
        <f t="shared" si="228"/>
        <v>0.15528549493736668</v>
      </c>
      <c r="MA11" s="56">
        <f t="shared" si="228"/>
        <v>1.6942599755500564E-2</v>
      </c>
      <c r="MB11" s="56">
        <f t="shared" si="228"/>
        <v>0.20479159712106221</v>
      </c>
      <c r="MC11" s="56">
        <f t="shared" si="228"/>
        <v>3.3704179697485572</v>
      </c>
      <c r="ME11" s="52"/>
      <c r="MF11" s="53"/>
      <c r="MG11" s="13">
        <f t="shared" si="229"/>
        <v>1.0476144531923266</v>
      </c>
      <c r="MH11" s="13">
        <f t="shared" si="230"/>
        <v>2.1552226097794613</v>
      </c>
      <c r="MI11" s="13">
        <f t="shared" si="231"/>
        <v>1.4831254670267915</v>
      </c>
      <c r="MJ11" s="13">
        <f t="shared" si="232"/>
        <v>0.92179299478969035</v>
      </c>
      <c r="MK11" s="13">
        <f t="shared" si="233"/>
        <v>1.1970770242423556</v>
      </c>
      <c r="ML11" s="13">
        <f t="shared" si="234"/>
        <v>1.0785671718595837</v>
      </c>
      <c r="MM11" s="13">
        <f t="shared" si="235"/>
        <v>1.0183578569062239</v>
      </c>
      <c r="MN11" s="13">
        <f t="shared" si="236"/>
        <v>1.4568184698371507</v>
      </c>
      <c r="MO11" s="13">
        <f t="shared" si="237"/>
        <v>1.5702152487828416</v>
      </c>
      <c r="MP11" s="13">
        <f t="shared" si="238"/>
        <v>1.1471096922562998</v>
      </c>
      <c r="MQ11" s="13">
        <f t="shared" si="239"/>
        <v>1.8523197226395671</v>
      </c>
      <c r="MR11" s="13">
        <f t="shared" si="240"/>
        <v>1.4329187742346836</v>
      </c>
      <c r="MS11" s="13">
        <f t="shared" si="241"/>
        <v>1</v>
      </c>
      <c r="MT11" s="13">
        <f t="shared" si="242"/>
        <v>1.4964542376664165</v>
      </c>
      <c r="MU11" s="56">
        <f t="shared" si="243"/>
        <v>1.2926834304259638</v>
      </c>
      <c r="MV11" s="56">
        <f t="shared" si="244"/>
        <v>5.0717292950021795</v>
      </c>
      <c r="MW11" s="56">
        <f t="shared" si="245"/>
        <v>2.168454408938874</v>
      </c>
      <c r="MX11" s="56">
        <f t="shared" si="246"/>
        <v>1.0065276056459571</v>
      </c>
      <c r="MY11" s="56">
        <f t="shared" si="247"/>
        <v>9.5405322181789636E-3</v>
      </c>
      <c r="MZ11" s="56">
        <f t="shared" si="247"/>
        <v>0.22251150106207765</v>
      </c>
      <c r="NA11" s="56">
        <f t="shared" si="247"/>
        <v>2.4277369274000718E-2</v>
      </c>
      <c r="NB11" s="56">
        <f t="shared" si="247"/>
        <v>0.29344972432027561</v>
      </c>
      <c r="NC11" s="56">
        <f t="shared" si="247"/>
        <v>4.829535185870653</v>
      </c>
      <c r="NE11" s="52"/>
      <c r="NF11" s="53"/>
      <c r="NG11" s="13">
        <f t="shared" si="269"/>
        <v>0.70006447696388341</v>
      </c>
      <c r="NH11" s="13">
        <f t="shared" si="270"/>
        <v>1.4402195239463746</v>
      </c>
      <c r="NI11" s="13">
        <f t="shared" si="271"/>
        <v>0.99109309840278847</v>
      </c>
      <c r="NJ11" s="13">
        <f t="shared" si="272"/>
        <v>0.61598475355126281</v>
      </c>
      <c r="NK11" s="13">
        <f t="shared" si="273"/>
        <v>0.79994228631347108</v>
      </c>
      <c r="NL11" s="13">
        <f t="shared" si="274"/>
        <v>0.72074851653433158</v>
      </c>
      <c r="NM11" s="13">
        <f t="shared" si="275"/>
        <v>0.68051386489055621</v>
      </c>
      <c r="NN11" s="13">
        <f t="shared" si="276"/>
        <v>0.97351354499749077</v>
      </c>
      <c r="NO11" s="13">
        <f t="shared" si="277"/>
        <v>1.0492905223960931</v>
      </c>
      <c r="NP11" s="13">
        <f t="shared" si="278"/>
        <v>0.76655180184133964</v>
      </c>
      <c r="NQ11" s="13">
        <f t="shared" si="279"/>
        <v>1.2378057918617613</v>
      </c>
      <c r="NR11" s="13">
        <f t="shared" si="280"/>
        <v>0.95754266195883764</v>
      </c>
      <c r="NS11" s="13">
        <f t="shared" si="281"/>
        <v>0.66824629502831212</v>
      </c>
      <c r="NT11" s="13">
        <f t="shared" si="282"/>
        <v>1</v>
      </c>
      <c r="NU11" s="56">
        <f t="shared" si="283"/>
        <v>0.86383091302663906</v>
      </c>
      <c r="NV11" s="56">
        <f t="shared" si="284"/>
        <v>3.3891643107717599</v>
      </c>
      <c r="NW11" s="56">
        <f t="shared" si="285"/>
        <v>1.4490616247112109</v>
      </c>
      <c r="NX11" s="56">
        <f t="shared" si="286"/>
        <v>0.67260834331662878</v>
      </c>
      <c r="NY11" s="56">
        <f t="shared" si="287"/>
        <v>6.3754253073963364E-3</v>
      </c>
      <c r="NZ11" s="56">
        <f t="shared" si="287"/>
        <v>0.14869248618592171</v>
      </c>
      <c r="OA11" s="56">
        <f t="shared" si="287"/>
        <v>1.6223262070385162E-2</v>
      </c>
      <c r="OB11" s="56">
        <f t="shared" si="287"/>
        <v>0.19609669105410374</v>
      </c>
      <c r="OC11" s="56">
        <f t="shared" si="287"/>
        <v>3.2273189946669345</v>
      </c>
      <c r="OE11" s="52"/>
      <c r="OF11" s="53"/>
      <c r="OG11" s="13">
        <f t="shared" si="250"/>
        <v>0.81041841222264122</v>
      </c>
      <c r="OH11" s="13">
        <f t="shared" si="251"/>
        <v>1.6672470297459252</v>
      </c>
      <c r="OI11" s="13">
        <f t="shared" si="252"/>
        <v>1.1473230275242823</v>
      </c>
      <c r="OJ11" s="13">
        <f t="shared" si="253"/>
        <v>0.7130848691128826</v>
      </c>
      <c r="OK11" s="13">
        <f t="shared" si="254"/>
        <v>0.92604035610473945</v>
      </c>
      <c r="OL11" s="13">
        <f t="shared" si="255"/>
        <v>0.83436295884459155</v>
      </c>
      <c r="OM11" s="13">
        <f t="shared" si="256"/>
        <v>0.78778595976174592</v>
      </c>
      <c r="ON11" s="13">
        <f t="shared" si="257"/>
        <v>1.1269723395132414</v>
      </c>
      <c r="OO11" s="13">
        <f t="shared" si="258"/>
        <v>1.2146943418818525</v>
      </c>
      <c r="OP11" s="13">
        <f t="shared" si="259"/>
        <v>0.88738639736281411</v>
      </c>
      <c r="OQ11" s="13">
        <f t="shared" si="260"/>
        <v>1.4329260196591154</v>
      </c>
      <c r="OR11" s="13">
        <f t="shared" si="261"/>
        <v>1.1084839029479241</v>
      </c>
      <c r="OS11" s="13">
        <f t="shared" si="262"/>
        <v>0.77358460429130826</v>
      </c>
      <c r="OT11" s="13">
        <f t="shared" si="263"/>
        <v>1.1576339592852261</v>
      </c>
      <c r="OU11" s="56">
        <f t="shared" si="264"/>
        <v>1</v>
      </c>
      <c r="OV11" s="56">
        <f t="shared" si="265"/>
        <v>3.9234116997468966</v>
      </c>
      <c r="OW11" s="56">
        <f t="shared" si="266"/>
        <v>1.6774829458627216</v>
      </c>
      <c r="OX11" s="56">
        <f t="shared" si="267"/>
        <v>0.77863425952190568</v>
      </c>
      <c r="OY11" s="56">
        <f t="shared" si="268"/>
        <v>7.3804088407284502E-3</v>
      </c>
      <c r="OZ11" s="56">
        <f t="shared" si="268"/>
        <v>0.17213147149937233</v>
      </c>
      <c r="PA11" s="56">
        <f t="shared" si="268"/>
        <v>1.8780599103061811E-2</v>
      </c>
      <c r="PB11" s="56">
        <f t="shared" si="268"/>
        <v>0.22700818886769389</v>
      </c>
      <c r="PC11" s="56">
        <f t="shared" si="268"/>
        <v>3.736054065672699</v>
      </c>
    </row>
    <row r="12" spans="2:419" x14ac:dyDescent="0.3">
      <c r="B12" s="246"/>
      <c r="C12" s="106">
        <v>336.8</v>
      </c>
      <c r="D12" s="106">
        <v>1.84</v>
      </c>
      <c r="E12" s="12" t="s">
        <v>10</v>
      </c>
      <c r="F12" s="13">
        <v>24.583831942530505</v>
      </c>
      <c r="G12" s="13">
        <v>36.648183166236173</v>
      </c>
      <c r="H12" s="13">
        <v>20.225281549736465</v>
      </c>
      <c r="I12" s="13">
        <v>19.729883895023406</v>
      </c>
      <c r="J12" s="13">
        <v>26.008553638492788</v>
      </c>
      <c r="K12" s="13">
        <v>22.47267373607157</v>
      </c>
      <c r="L12" s="13">
        <v>25.233181468447981</v>
      </c>
      <c r="M12" s="13">
        <v>34.283894607805451</v>
      </c>
      <c r="N12" s="13">
        <v>36.072024397501316</v>
      </c>
      <c r="O12" s="13">
        <v>22.971129071076778</v>
      </c>
      <c r="P12" s="13">
        <v>41.518574668717342</v>
      </c>
      <c r="Q12" s="13">
        <v>34.234260593086546</v>
      </c>
      <c r="R12" s="13">
        <v>22.955035598800887</v>
      </c>
      <c r="S12" s="13">
        <v>36.830425645661023</v>
      </c>
      <c r="T12" s="151">
        <v>34.699465678224016</v>
      </c>
      <c r="U12" s="154">
        <v>133.53965060302897</v>
      </c>
      <c r="V12" s="154">
        <v>48.189869816008084</v>
      </c>
      <c r="W12" s="164">
        <v>23.799844160671888</v>
      </c>
      <c r="X12" s="154">
        <v>0.24862288638491542</v>
      </c>
      <c r="Y12" s="154">
        <v>4.8932310282754772</v>
      </c>
      <c r="Z12" s="154">
        <v>0.65779258123412754</v>
      </c>
      <c r="AA12" s="154">
        <v>8.8672332147615549</v>
      </c>
      <c r="AB12" s="154">
        <v>139.53757322326436</v>
      </c>
      <c r="AE12" s="52"/>
      <c r="AF12" s="53"/>
      <c r="AG12" s="13">
        <f t="shared" si="1"/>
        <v>1</v>
      </c>
      <c r="AH12" s="13">
        <f t="shared" si="2"/>
        <v>1.490743316660659</v>
      </c>
      <c r="AI12" s="13">
        <f t="shared" si="3"/>
        <v>0.82270663080584827</v>
      </c>
      <c r="AJ12" s="13">
        <f t="shared" si="4"/>
        <v>0.80255527051868281</v>
      </c>
      <c r="AK12" s="13">
        <f t="shared" si="5"/>
        <v>1.0579536054140317</v>
      </c>
      <c r="AL12" s="13">
        <f t="shared" si="6"/>
        <v>0.91412411981198949</v>
      </c>
      <c r="AM12" s="13">
        <f t="shared" si="7"/>
        <v>1.0264136822703416</v>
      </c>
      <c r="AN12" s="13">
        <f t="shared" si="8"/>
        <v>1.3945708174360585</v>
      </c>
      <c r="AO12" s="13">
        <f t="shared" si="9"/>
        <v>1.4673068251453516</v>
      </c>
      <c r="AP12" s="13">
        <f t="shared" si="10"/>
        <v>0.93439985779174972</v>
      </c>
      <c r="AQ12" s="13">
        <f t="shared" si="11"/>
        <v>1.6888569188796563</v>
      </c>
      <c r="AR12" s="13">
        <f t="shared" si="12"/>
        <v>1.3925518476174015</v>
      </c>
      <c r="AS12" s="13">
        <f t="shared" si="13"/>
        <v>0.93374522134965587</v>
      </c>
      <c r="AT12" s="13">
        <f t="shared" si="14"/>
        <v>1.4981564197054111</v>
      </c>
      <c r="AU12" s="13">
        <f t="shared" si="15"/>
        <v>1.4114750604926349</v>
      </c>
      <c r="AV12" s="13">
        <f t="shared" si="16"/>
        <v>5.4320112061945389</v>
      </c>
      <c r="AW12" s="13">
        <f t="shared" si="17"/>
        <v>1.9602261327144315</v>
      </c>
      <c r="AX12" s="56">
        <f t="shared" si="18"/>
        <v>0.96810961839914378</v>
      </c>
      <c r="AY12" s="56">
        <f t="shared" si="19"/>
        <v>1.0113268223038615E-2</v>
      </c>
      <c r="AZ12" s="56">
        <f t="shared" si="19"/>
        <v>0.19904264883173453</v>
      </c>
      <c r="BA12" s="56">
        <f t="shared" si="19"/>
        <v>2.6757121622530036E-2</v>
      </c>
      <c r="BB12" s="56">
        <f t="shared" si="19"/>
        <v>0.36069369638917315</v>
      </c>
      <c r="BC12" s="56">
        <f t="shared" si="19"/>
        <v>5.6759895507527309</v>
      </c>
      <c r="BE12" s="52"/>
      <c r="BF12" s="53"/>
      <c r="BG12" s="13">
        <f t="shared" si="20"/>
        <v>0.67080629429890792</v>
      </c>
      <c r="BH12" s="13">
        <f t="shared" si="21"/>
        <v>1</v>
      </c>
      <c r="BI12" s="13">
        <f t="shared" si="22"/>
        <v>0.55187678630601089</v>
      </c>
      <c r="BJ12" s="13">
        <f t="shared" si="23"/>
        <v>0.53835912698669519</v>
      </c>
      <c r="BK12" s="13">
        <f t="shared" si="24"/>
        <v>0.70968193758795572</v>
      </c>
      <c r="BL12" s="13">
        <f t="shared" si="25"/>
        <v>0.61320021334033159</v>
      </c>
      <c r="BM12" s="13">
        <f t="shared" si="26"/>
        <v>0.68852475862146456</v>
      </c>
      <c r="BN12" s="13">
        <f t="shared" si="27"/>
        <v>0.93548688218168119</v>
      </c>
      <c r="BO12" s="13">
        <f t="shared" si="28"/>
        <v>0.98427865397524894</v>
      </c>
      <c r="BP12" s="13">
        <f t="shared" si="29"/>
        <v>0.6268013059987102</v>
      </c>
      <c r="BQ12" s="13">
        <f t="shared" si="30"/>
        <v>1.1328958513547336</v>
      </c>
      <c r="BR12" s="13">
        <f t="shared" si="31"/>
        <v>0.93413254451932659</v>
      </c>
      <c r="BS12" s="13">
        <f t="shared" si="32"/>
        <v>0.62636217175287612</v>
      </c>
      <c r="BT12" s="13">
        <f t="shared" si="33"/>
        <v>1.0049727561827062</v>
      </c>
      <c r="BU12" s="56">
        <f t="shared" si="34"/>
        <v>0.94682635482439137</v>
      </c>
      <c r="BV12" s="56">
        <f t="shared" si="35"/>
        <v>3.6438273078174999</v>
      </c>
      <c r="BW12" s="56">
        <f t="shared" si="36"/>
        <v>1.3149320280740471</v>
      </c>
      <c r="BX12" s="56">
        <f t="shared" si="37"/>
        <v>0.64941402559345951</v>
      </c>
      <c r="BY12" s="56">
        <f t="shared" si="38"/>
        <v>6.7840439799474348E-3</v>
      </c>
      <c r="BZ12" s="56">
        <f t="shared" si="38"/>
        <v>0.13351906167025468</v>
      </c>
      <c r="CA12" s="56">
        <f t="shared" si="38"/>
        <v>1.7948845601714555E-2</v>
      </c>
      <c r="CB12" s="56">
        <f t="shared" si="38"/>
        <v>0.24195560185179663</v>
      </c>
      <c r="CC12" s="56">
        <f t="shared" si="38"/>
        <v>3.8074895170197625</v>
      </c>
      <c r="CE12" s="52"/>
      <c r="CF12" s="53"/>
      <c r="CG12" s="13">
        <f t="shared" si="39"/>
        <v>1.2155001097055598</v>
      </c>
      <c r="CH12" s="13">
        <f t="shared" si="40"/>
        <v>1.8119986649438606</v>
      </c>
      <c r="CI12" s="13">
        <f t="shared" si="41"/>
        <v>1</v>
      </c>
      <c r="CJ12" s="13">
        <f t="shared" si="42"/>
        <v>0.97550601936023407</v>
      </c>
      <c r="CK12" s="13">
        <f t="shared" si="43"/>
        <v>1.2859427234441481</v>
      </c>
      <c r="CL12" s="13">
        <f t="shared" si="44"/>
        <v>1.1111179679159715</v>
      </c>
      <c r="CM12" s="13">
        <f t="shared" si="45"/>
        <v>1.2476059434028877</v>
      </c>
      <c r="CN12" s="13">
        <f t="shared" si="46"/>
        <v>1.695100981585701</v>
      </c>
      <c r="CO12" s="13">
        <f t="shared" si="47"/>
        <v>1.7835116069358912</v>
      </c>
      <c r="CP12" s="13">
        <f t="shared" si="48"/>
        <v>1.135763129654731</v>
      </c>
      <c r="CQ12" s="13">
        <f t="shared" si="49"/>
        <v>2.0528057701752154</v>
      </c>
      <c r="CR12" s="13">
        <f t="shared" si="50"/>
        <v>1.6926469235496313</v>
      </c>
      <c r="CS12" s="13">
        <f t="shared" si="51"/>
        <v>1.1349674189875487</v>
      </c>
      <c r="CT12" s="13">
        <f t="shared" si="52"/>
        <v>1.8210092925080157</v>
      </c>
      <c r="CU12" s="56">
        <f t="shared" si="53"/>
        <v>1.7156480908754592</v>
      </c>
      <c r="CV12" s="56">
        <f t="shared" si="54"/>
        <v>6.6026102170512919</v>
      </c>
      <c r="CW12" s="56">
        <f t="shared" si="55"/>
        <v>2.3826550793620966</v>
      </c>
      <c r="CX12" s="56">
        <f t="shared" si="56"/>
        <v>1.1767373473711666</v>
      </c>
      <c r="CY12" s="56">
        <f t="shared" si="57"/>
        <v>1.2292678634585186E-2</v>
      </c>
      <c r="CZ12" s="56">
        <f t="shared" si="57"/>
        <v>0.24193636149105849</v>
      </c>
      <c r="DA12" s="56">
        <f t="shared" si="57"/>
        <v>3.2523284267590262E-2</v>
      </c>
      <c r="DB12" s="56">
        <f t="shared" si="57"/>
        <v>0.43842322753114382</v>
      </c>
      <c r="DC12" s="56">
        <f t="shared" si="57"/>
        <v>6.8991659216275547</v>
      </c>
      <c r="DE12" s="52"/>
      <c r="DF12" s="53"/>
      <c r="DG12" s="13">
        <f t="shared" si="58"/>
        <v>1.2460201019597201</v>
      </c>
      <c r="DH12" s="13">
        <f t="shared" si="59"/>
        <v>1.8574961394212857</v>
      </c>
      <c r="DI12" s="13">
        <f t="shared" si="60"/>
        <v>1.025108999999641</v>
      </c>
      <c r="DJ12" s="13">
        <f t="shared" si="61"/>
        <v>1</v>
      </c>
      <c r="DK12" s="13">
        <f t="shared" si="62"/>
        <v>1.3182314592866455</v>
      </c>
      <c r="DL12" s="13">
        <f t="shared" si="63"/>
        <v>1.1390170289719745</v>
      </c>
      <c r="DM12" s="13">
        <f t="shared" si="64"/>
        <v>1.2789320810353428</v>
      </c>
      <c r="DN12" s="13">
        <f t="shared" si="65"/>
        <v>1.7376632721317278</v>
      </c>
      <c r="DO12" s="13">
        <f t="shared" si="66"/>
        <v>1.8282937998738042</v>
      </c>
      <c r="DP12" s="13">
        <f t="shared" si="67"/>
        <v>1.1642810060768241</v>
      </c>
      <c r="DQ12" s="13">
        <f t="shared" si="68"/>
        <v>2.1043496702578079</v>
      </c>
      <c r="DR12" s="13">
        <f t="shared" si="69"/>
        <v>1.7351475951524313</v>
      </c>
      <c r="DS12" s="13">
        <f t="shared" si="70"/>
        <v>1.1634653159104997</v>
      </c>
      <c r="DT12" s="13">
        <f t="shared" si="71"/>
        <v>1.8667330148329457</v>
      </c>
      <c r="DU12" s="56">
        <f t="shared" si="72"/>
        <v>1.7587262987886352</v>
      </c>
      <c r="DV12" s="56">
        <f t="shared" si="73"/>
        <v>6.7683951569888627</v>
      </c>
      <c r="DW12" s="56">
        <f t="shared" si="74"/>
        <v>2.4424811657489438</v>
      </c>
      <c r="DX12" s="56">
        <f t="shared" si="75"/>
        <v>1.206284045425887</v>
      </c>
      <c r="DY12" s="56">
        <f t="shared" si="76"/>
        <v>1.2601335502416574E-2</v>
      </c>
      <c r="DZ12" s="56">
        <f t="shared" si="76"/>
        <v>0.24801114159165064</v>
      </c>
      <c r="EA12" s="56">
        <f t="shared" si="76"/>
        <v>3.3339911412253509E-2</v>
      </c>
      <c r="EB12" s="56">
        <f t="shared" si="76"/>
        <v>0.44943159635106589</v>
      </c>
      <c r="EC12" s="56">
        <f t="shared" si="76"/>
        <v>7.0723970787512238</v>
      </c>
      <c r="EE12" s="52"/>
      <c r="EF12" s="53"/>
      <c r="EG12" s="13">
        <f t="shared" si="77"/>
        <v>0.94522103321217799</v>
      </c>
      <c r="EH12" s="13">
        <f t="shared" si="78"/>
        <v>1.409081938028137</v>
      </c>
      <c r="EI12" s="13">
        <f t="shared" si="79"/>
        <v>0.77763961160081385</v>
      </c>
      <c r="EJ12" s="13">
        <f t="shared" si="80"/>
        <v>0.7585921220095484</v>
      </c>
      <c r="EK12" s="13">
        <f t="shared" si="81"/>
        <v>1</v>
      </c>
      <c r="EL12" s="13">
        <f t="shared" si="82"/>
        <v>0.86404934501286157</v>
      </c>
      <c r="EM12" s="13">
        <f t="shared" si="83"/>
        <v>0.97018780125868853</v>
      </c>
      <c r="EN12" s="13">
        <f t="shared" si="84"/>
        <v>1.3181776689444629</v>
      </c>
      <c r="EO12" s="13">
        <f t="shared" si="85"/>
        <v>1.3869292733031697</v>
      </c>
      <c r="EP12" s="13">
        <f t="shared" si="86"/>
        <v>0.8832143990152298</v>
      </c>
      <c r="EQ12" s="13">
        <f t="shared" si="87"/>
        <v>1.5963430818109641</v>
      </c>
      <c r="ER12" s="13">
        <f t="shared" si="88"/>
        <v>1.3162692962064477</v>
      </c>
      <c r="ES12" s="13">
        <f t="shared" si="89"/>
        <v>0.88259562288105553</v>
      </c>
      <c r="ET12" s="13">
        <f t="shared" si="90"/>
        <v>1.4160889589474062</v>
      </c>
      <c r="EU12" s="56">
        <f t="shared" si="91"/>
        <v>1.3341559150320699</v>
      </c>
      <c r="EV12" s="56">
        <f t="shared" si="92"/>
        <v>5.1344512447393313</v>
      </c>
      <c r="EW12" s="56">
        <f t="shared" si="93"/>
        <v>1.8528469704938471</v>
      </c>
      <c r="EX12" s="56">
        <f t="shared" si="94"/>
        <v>0.91507757376588605</v>
      </c>
      <c r="EY12" s="56">
        <f t="shared" si="95"/>
        <v>9.5592738389324462E-3</v>
      </c>
      <c r="EZ12" s="56">
        <f t="shared" si="95"/>
        <v>0.18813929818202083</v>
      </c>
      <c r="FA12" s="56">
        <f t="shared" si="95"/>
        <v>2.5291394145831748E-2</v>
      </c>
      <c r="FB12" s="56">
        <f t="shared" si="95"/>
        <v>0.34093526837409388</v>
      </c>
      <c r="FC12" s="56">
        <f t="shared" si="95"/>
        <v>5.3650647076640228</v>
      </c>
      <c r="FE12" s="52"/>
      <c r="FF12" s="53"/>
      <c r="FG12" s="13">
        <f t="shared" si="96"/>
        <v>1.0939433478745455</v>
      </c>
      <c r="FH12" s="13">
        <f t="shared" si="97"/>
        <v>1.630788734649365</v>
      </c>
      <c r="FI12" s="13">
        <f t="shared" si="98"/>
        <v>0.89999444602233747</v>
      </c>
      <c r="FJ12" s="13">
        <f t="shared" si="99"/>
        <v>0.87794999948556951</v>
      </c>
      <c r="FK12" s="13">
        <f t="shared" si="100"/>
        <v>1.1573413090025719</v>
      </c>
      <c r="FL12" s="13">
        <f t="shared" si="101"/>
        <v>1</v>
      </c>
      <c r="FM12" s="13">
        <f t="shared" si="102"/>
        <v>1.1228384198870576</v>
      </c>
      <c r="FN12" s="13">
        <f t="shared" si="103"/>
        <v>1.5255814688741434</v>
      </c>
      <c r="FO12" s="13">
        <f t="shared" si="104"/>
        <v>1.6051505406586764</v>
      </c>
      <c r="FP12" s="13">
        <f t="shared" si="105"/>
        <v>1.0221805086862059</v>
      </c>
      <c r="FQ12" s="13">
        <f t="shared" si="106"/>
        <v>1.8475137919203009</v>
      </c>
      <c r="FR12" s="13">
        <f t="shared" si="107"/>
        <v>1.5233728302714642</v>
      </c>
      <c r="FS12" s="13">
        <f t="shared" si="108"/>
        <v>1.0214643735051012</v>
      </c>
      <c r="FT12" s="13">
        <f t="shared" si="109"/>
        <v>1.6388982494122801</v>
      </c>
      <c r="FU12" s="56">
        <f t="shared" si="110"/>
        <v>1.5440737531167397</v>
      </c>
      <c r="FV12" s="56">
        <f t="shared" si="111"/>
        <v>5.9423125245965025</v>
      </c>
      <c r="FW12" s="56">
        <f t="shared" si="112"/>
        <v>2.1443763382127985</v>
      </c>
      <c r="FX12" s="56">
        <f t="shared" si="113"/>
        <v>1.0590570770611081</v>
      </c>
      <c r="FY12" s="56">
        <f t="shared" si="114"/>
        <v>1.1063342497864118E-2</v>
      </c>
      <c r="FZ12" s="56">
        <f t="shared" si="114"/>
        <v>0.21774138163280515</v>
      </c>
      <c r="GA12" s="56">
        <f t="shared" si="114"/>
        <v>2.92707752072369E-2</v>
      </c>
      <c r="GB12" s="56">
        <f t="shared" si="114"/>
        <v>0.39457846978521699</v>
      </c>
      <c r="GC12" s="56">
        <f t="shared" si="114"/>
        <v>6.2092110116513801</v>
      </c>
      <c r="GE12" s="52"/>
      <c r="GF12" s="53"/>
      <c r="GG12" s="13">
        <f t="shared" si="115"/>
        <v>0.97426604620866242</v>
      </c>
      <c r="GH12" s="13">
        <f t="shared" si="116"/>
        <v>1.4523805970349681</v>
      </c>
      <c r="GI12" s="13">
        <f t="shared" si="117"/>
        <v>0.80153513638486362</v>
      </c>
      <c r="GJ12" s="13">
        <f t="shared" si="118"/>
        <v>0.7819023502721606</v>
      </c>
      <c r="GK12" s="13">
        <f t="shared" si="119"/>
        <v>1.030728276218928</v>
      </c>
      <c r="GL12" s="13">
        <f t="shared" si="120"/>
        <v>0.89060009195320067</v>
      </c>
      <c r="GM12" s="13">
        <f t="shared" si="121"/>
        <v>1</v>
      </c>
      <c r="GN12" s="13">
        <f t="shared" si="122"/>
        <v>1.3586829964614111</v>
      </c>
      <c r="GO12" s="13">
        <f t="shared" si="123"/>
        <v>1.4295472191093468</v>
      </c>
      <c r="GP12" s="13">
        <f t="shared" si="124"/>
        <v>0.91035405502870437</v>
      </c>
      <c r="GQ12" s="13">
        <f t="shared" si="125"/>
        <v>1.6453959529690263</v>
      </c>
      <c r="GR12" s="13">
        <f t="shared" si="126"/>
        <v>1.3567159827187736</v>
      </c>
      <c r="GS12" s="13">
        <f t="shared" si="127"/>
        <v>0.90971626497056157</v>
      </c>
      <c r="GT12" s="13">
        <f t="shared" si="128"/>
        <v>1.4596029316285164</v>
      </c>
      <c r="GU12" s="56">
        <f t="shared" si="129"/>
        <v>1.3751522265082921</v>
      </c>
      <c r="GV12" s="56">
        <f t="shared" si="130"/>
        <v>5.2922240808203016</v>
      </c>
      <c r="GW12" s="56">
        <f t="shared" si="131"/>
        <v>1.909781763994586</v>
      </c>
      <c r="GX12" s="56">
        <f t="shared" si="132"/>
        <v>0.94319633021431071</v>
      </c>
      <c r="GY12" s="56">
        <f t="shared" si="133"/>
        <v>9.8530138459075357E-3</v>
      </c>
      <c r="GZ12" s="56">
        <f t="shared" si="133"/>
        <v>0.19392049450419324</v>
      </c>
      <c r="HA12" s="56">
        <f t="shared" si="133"/>
        <v>2.6068555091106647E-2</v>
      </c>
      <c r="HB12" s="56">
        <f t="shared" si="133"/>
        <v>0.35141162147346744</v>
      </c>
      <c r="HC12" s="56">
        <f t="shared" si="133"/>
        <v>5.5299238979335454</v>
      </c>
      <c r="HE12" s="52"/>
      <c r="HF12" s="53"/>
      <c r="HG12" s="13">
        <f t="shared" si="134"/>
        <v>0.71706648920025196</v>
      </c>
      <c r="HH12" s="13">
        <f t="shared" si="135"/>
        <v>1.0689620763765981</v>
      </c>
      <c r="HI12" s="13">
        <f t="shared" si="136"/>
        <v>0.58993535539371755</v>
      </c>
      <c r="HJ12" s="13">
        <f t="shared" si="137"/>
        <v>0.5754854902199904</v>
      </c>
      <c r="HK12" s="13">
        <f t="shared" si="138"/>
        <v>0.75862307757098846</v>
      </c>
      <c r="HL12" s="13">
        <f t="shared" si="139"/>
        <v>0.65548777328685381</v>
      </c>
      <c r="HM12" s="13">
        <f t="shared" si="140"/>
        <v>0.73600685561269685</v>
      </c>
      <c r="HN12" s="13">
        <f t="shared" si="141"/>
        <v>1</v>
      </c>
      <c r="HO12" s="13">
        <f t="shared" si="142"/>
        <v>1.0521565536865454</v>
      </c>
      <c r="HP12" s="13">
        <f t="shared" si="143"/>
        <v>0.67002682553594473</v>
      </c>
      <c r="HQ12" s="13">
        <f t="shared" si="144"/>
        <v>1.2110227015825898</v>
      </c>
      <c r="HR12" s="13">
        <f t="shared" si="145"/>
        <v>0.9985522644003344</v>
      </c>
      <c r="HS12" s="13">
        <f t="shared" si="146"/>
        <v>0.66955740768070993</v>
      </c>
      <c r="HT12" s="13">
        <f t="shared" si="147"/>
        <v>1.0742777641509784</v>
      </c>
      <c r="HU12" s="13">
        <f t="shared" si="148"/>
        <v>1.0121214662211671</v>
      </c>
      <c r="HV12" s="13">
        <f t="shared" si="149"/>
        <v>3.8951132049223447</v>
      </c>
      <c r="HW12" s="13">
        <f t="shared" si="150"/>
        <v>1.4056124710241247</v>
      </c>
      <c r="HX12" s="13">
        <f t="shared" si="151"/>
        <v>0.69419896522646973</v>
      </c>
      <c r="HY12" s="13">
        <f t="shared" si="152"/>
        <v>7.2518857390347705E-3</v>
      </c>
      <c r="HZ12" s="13">
        <f t="shared" si="152"/>
        <v>0.14272681339889051</v>
      </c>
      <c r="IA12" s="13">
        <f t="shared" si="152"/>
        <v>1.9186635262971763E-2</v>
      </c>
      <c r="IB12" s="13">
        <f t="shared" si="152"/>
        <v>0.25864136254644599</v>
      </c>
      <c r="IC12" s="13">
        <f t="shared" si="152"/>
        <v>4.0700618998955767</v>
      </c>
      <c r="IE12" s="52"/>
      <c r="IF12" s="53"/>
      <c r="IG12" s="13">
        <f t="shared" si="153"/>
        <v>0.68152071731891517</v>
      </c>
      <c r="IH12" s="13">
        <f t="shared" si="154"/>
        <v>1.0159724545089508</v>
      </c>
      <c r="II12" s="13">
        <f t="shared" si="155"/>
        <v>0.56069161316982963</v>
      </c>
      <c r="IJ12" s="13">
        <f t="shared" si="156"/>
        <v>0.54695804365196876</v>
      </c>
      <c r="IK12" s="13">
        <f t="shared" si="157"/>
        <v>0.72101730005190345</v>
      </c>
      <c r="IL12" s="13">
        <f t="shared" si="158"/>
        <v>0.62299452585278903</v>
      </c>
      <c r="IM12" s="13">
        <f t="shared" si="159"/>
        <v>0.69952218900683227</v>
      </c>
      <c r="IN12" s="13">
        <f t="shared" si="160"/>
        <v>0.95042890385104839</v>
      </c>
      <c r="IO12" s="13">
        <f t="shared" si="161"/>
        <v>1</v>
      </c>
      <c r="IP12" s="13">
        <f t="shared" si="162"/>
        <v>0.63681286134492554</v>
      </c>
      <c r="IQ12" s="13">
        <f t="shared" si="163"/>
        <v>1.1509909788038761</v>
      </c>
      <c r="IR12" s="13">
        <f t="shared" si="164"/>
        <v>0.9490529340919921</v>
      </c>
      <c r="IS12" s="13">
        <f t="shared" si="165"/>
        <v>0.63636671304732662</v>
      </c>
      <c r="IT12" s="13">
        <f t="shared" si="166"/>
        <v>1.0210246378135694</v>
      </c>
      <c r="IU12" s="56">
        <f t="shared" si="167"/>
        <v>0.96194949570469968</v>
      </c>
      <c r="IV12" s="56">
        <f t="shared" si="168"/>
        <v>3.702028173730088</v>
      </c>
      <c r="IW12" s="56">
        <f t="shared" si="169"/>
        <v>1.3359347200748224</v>
      </c>
      <c r="IX12" s="56">
        <f t="shared" si="170"/>
        <v>0.65978676157472571</v>
      </c>
      <c r="IY12" s="56">
        <f t="shared" si="171"/>
        <v>6.8924018138038674E-3</v>
      </c>
      <c r="IZ12" s="56">
        <f t="shared" si="171"/>
        <v>0.13565168880886064</v>
      </c>
      <c r="JA12" s="56">
        <f t="shared" si="171"/>
        <v>1.8235532721576124E-2</v>
      </c>
      <c r="JB12" s="56">
        <f t="shared" si="171"/>
        <v>0.24582022669556028</v>
      </c>
      <c r="JC12" s="56">
        <f t="shared" si="171"/>
        <v>3.8683044701236682</v>
      </c>
      <c r="JE12" s="52"/>
      <c r="JF12" s="53"/>
      <c r="JG12" s="13">
        <f t="shared" si="172"/>
        <v>1.070205642328844</v>
      </c>
      <c r="JH12" s="13">
        <f t="shared" si="173"/>
        <v>1.5954019087542517</v>
      </c>
      <c r="JI12" s="13">
        <f t="shared" si="174"/>
        <v>0.88046527826977206</v>
      </c>
      <c r="JJ12" s="13">
        <f t="shared" si="175"/>
        <v>0.85889917878984612</v>
      </c>
      <c r="JK12" s="13">
        <f t="shared" si="176"/>
        <v>1.1322279178362402</v>
      </c>
      <c r="JL12" s="13">
        <f t="shared" si="177"/>
        <v>0.97830079081167942</v>
      </c>
      <c r="JM12" s="13">
        <f t="shared" si="178"/>
        <v>1.0984737141292449</v>
      </c>
      <c r="JN12" s="13">
        <f t="shared" si="179"/>
        <v>1.492477557447218</v>
      </c>
      <c r="JO12" s="13">
        <f t="shared" si="180"/>
        <v>1.5703200432981779</v>
      </c>
      <c r="JP12" s="13">
        <f t="shared" si="181"/>
        <v>1</v>
      </c>
      <c r="JQ12" s="13">
        <f t="shared" si="182"/>
        <v>1.8074242036711148</v>
      </c>
      <c r="JR12" s="13">
        <f t="shared" si="183"/>
        <v>1.4903168445555997</v>
      </c>
      <c r="JS12" s="13">
        <f t="shared" si="184"/>
        <v>0.99929940438599707</v>
      </c>
      <c r="JT12" s="13">
        <f t="shared" si="185"/>
        <v>1.6033354534599107</v>
      </c>
      <c r="JU12" s="56">
        <f t="shared" si="186"/>
        <v>1.5105685737456644</v>
      </c>
      <c r="JV12" s="56">
        <f t="shared" si="187"/>
        <v>5.8133690420629058</v>
      </c>
      <c r="JW12" s="56">
        <f t="shared" si="188"/>
        <v>2.0978450674714342</v>
      </c>
      <c r="JX12" s="56">
        <f t="shared" si="189"/>
        <v>1.0360763760035878</v>
      </c>
      <c r="JY12" s="56">
        <f t="shared" si="190"/>
        <v>1.0823276714680927E-2</v>
      </c>
      <c r="JZ12" s="56">
        <f t="shared" si="190"/>
        <v>0.21301656584380096</v>
      </c>
      <c r="KA12" s="56">
        <f t="shared" si="190"/>
        <v>2.8635622532910757E-2</v>
      </c>
      <c r="KB12" s="56">
        <f t="shared" si="190"/>
        <v>0.3860164290281401</v>
      </c>
      <c r="KC12" s="56">
        <f t="shared" si="190"/>
        <v>6.0744760430151334</v>
      </c>
      <c r="KE12" s="52"/>
      <c r="KF12" s="53"/>
      <c r="KG12" s="13">
        <f t="shared" si="191"/>
        <v>0.5921164716922106</v>
      </c>
      <c r="KH12" s="13">
        <f t="shared" si="192"/>
        <v>0.88269367285985323</v>
      </c>
      <c r="KI12" s="13">
        <f t="shared" si="193"/>
        <v>0.48713814747054507</v>
      </c>
      <c r="KJ12" s="13">
        <f t="shared" si="194"/>
        <v>0.47520619511751011</v>
      </c>
      <c r="KK12" s="13">
        <f t="shared" si="195"/>
        <v>0.62643175605180967</v>
      </c>
      <c r="KL12" s="13">
        <f t="shared" si="196"/>
        <v>0.54126794851182281</v>
      </c>
      <c r="KM12" s="13">
        <f t="shared" si="197"/>
        <v>0.60775644804252438</v>
      </c>
      <c r="KN12" s="13">
        <f t="shared" si="198"/>
        <v>0.82574835194516094</v>
      </c>
      <c r="KO12" s="13">
        <f t="shared" si="199"/>
        <v>0.86881654019496501</v>
      </c>
      <c r="KP12" s="13">
        <f t="shared" si="200"/>
        <v>0.55327354694535424</v>
      </c>
      <c r="KQ12" s="13">
        <f t="shared" si="201"/>
        <v>1</v>
      </c>
      <c r="KR12" s="13">
        <f t="shared" si="202"/>
        <v>0.82455288665968474</v>
      </c>
      <c r="KS12" s="13">
        <f t="shared" si="203"/>
        <v>0.55288592592502039</v>
      </c>
      <c r="KT12" s="13">
        <f t="shared" si="204"/>
        <v>0.8870830932790027</v>
      </c>
      <c r="KU12" s="56">
        <f t="shared" si="205"/>
        <v>0.83575763270044856</v>
      </c>
      <c r="KV12" s="56">
        <f t="shared" si="206"/>
        <v>3.2163833096044598</v>
      </c>
      <c r="KW12" s="56">
        <f t="shared" si="207"/>
        <v>1.1606821814217363</v>
      </c>
      <c r="KX12" s="56">
        <f t="shared" si="208"/>
        <v>0.57323365145779348</v>
      </c>
      <c r="KY12" s="56">
        <f t="shared" si="209"/>
        <v>5.988232697502577E-3</v>
      </c>
      <c r="KZ12" s="56">
        <f t="shared" si="209"/>
        <v>0.11785643094251835</v>
      </c>
      <c r="LA12" s="56">
        <f t="shared" si="209"/>
        <v>1.5843332447771842E-2</v>
      </c>
      <c r="LB12" s="56">
        <f t="shared" si="209"/>
        <v>0.21357267886757866</v>
      </c>
      <c r="LC12" s="56">
        <f t="shared" si="209"/>
        <v>3.3608469061535629</v>
      </c>
      <c r="LE12" s="52"/>
      <c r="LF12" s="53"/>
      <c r="LG12" s="13">
        <f t="shared" si="210"/>
        <v>0.71810611699015636</v>
      </c>
      <c r="LH12" s="13">
        <f t="shared" si="211"/>
        <v>1.0705118945562127</v>
      </c>
      <c r="LI12" s="13">
        <f t="shared" si="212"/>
        <v>0.59079066407004188</v>
      </c>
      <c r="LJ12" s="13">
        <f t="shared" si="213"/>
        <v>0.57631984898215582</v>
      </c>
      <c r="LK12" s="13">
        <f t="shared" si="214"/>
        <v>0.75972295553960634</v>
      </c>
      <c r="LL12" s="13">
        <f t="shared" si="215"/>
        <v>0.65643812212523223</v>
      </c>
      <c r="LM12" s="13">
        <f t="shared" si="216"/>
        <v>0.73707394380072311</v>
      </c>
      <c r="LN12" s="13">
        <f t="shared" si="217"/>
        <v>1.0014498345767961</v>
      </c>
      <c r="LO12" s="13">
        <f t="shared" si="218"/>
        <v>1.0536820066382826</v>
      </c>
      <c r="LP12" s="13">
        <f t="shared" si="219"/>
        <v>0.67099825359498766</v>
      </c>
      <c r="LQ12" s="13">
        <f t="shared" si="220"/>
        <v>1.2127784841686293</v>
      </c>
      <c r="LR12" s="13">
        <f t="shared" si="221"/>
        <v>1</v>
      </c>
      <c r="LS12" s="13">
        <f t="shared" si="222"/>
        <v>0.67052815516151532</v>
      </c>
      <c r="LT12" s="13">
        <f t="shared" si="223"/>
        <v>1.0758352891985277</v>
      </c>
      <c r="LU12" s="56">
        <f t="shared" si="224"/>
        <v>1.013588874918812</v>
      </c>
      <c r="LV12" s="56">
        <f t="shared" si="225"/>
        <v>3.9007604747273761</v>
      </c>
      <c r="LW12" s="56">
        <f t="shared" si="226"/>
        <v>1.4076503765861912</v>
      </c>
      <c r="LX12" s="56">
        <f t="shared" si="227"/>
        <v>0.69520543888943109</v>
      </c>
      <c r="LY12" s="56">
        <f t="shared" si="228"/>
        <v>7.2623997737261978E-3</v>
      </c>
      <c r="LZ12" s="56">
        <f t="shared" si="228"/>
        <v>0.14293374366799214</v>
      </c>
      <c r="MA12" s="56">
        <f t="shared" si="228"/>
        <v>1.9214452710188394E-2</v>
      </c>
      <c r="MB12" s="56">
        <f t="shared" si="228"/>
        <v>0.2590163497368555</v>
      </c>
      <c r="MC12" s="56">
        <f t="shared" si="228"/>
        <v>4.0759628163677455</v>
      </c>
      <c r="ME12" s="52"/>
      <c r="MF12" s="53"/>
      <c r="MG12" s="13">
        <f t="shared" si="229"/>
        <v>1.0709559493697629</v>
      </c>
      <c r="MH12" s="13">
        <f t="shared" si="230"/>
        <v>1.5965204239609447</v>
      </c>
      <c r="MI12" s="13">
        <f t="shared" si="231"/>
        <v>0.88108256084747627</v>
      </c>
      <c r="MJ12" s="13">
        <f t="shared" si="232"/>
        <v>0.85950134166004277</v>
      </c>
      <c r="MK12" s="13">
        <f t="shared" si="233"/>
        <v>1.1330217078753477</v>
      </c>
      <c r="ML12" s="13">
        <f t="shared" si="234"/>
        <v>0.97898666457504802</v>
      </c>
      <c r="MM12" s="13">
        <f t="shared" si="235"/>
        <v>1.0992438395419477</v>
      </c>
      <c r="MN12" s="13">
        <f t="shared" si="236"/>
        <v>1.4935239137506</v>
      </c>
      <c r="MO12" s="13">
        <f t="shared" si="237"/>
        <v>1.5714209739402725</v>
      </c>
      <c r="MP12" s="13">
        <f t="shared" si="238"/>
        <v>1.0007010867923347</v>
      </c>
      <c r="MQ12" s="13">
        <f t="shared" si="239"/>
        <v>1.8086913649084546</v>
      </c>
      <c r="MR12" s="13">
        <f t="shared" si="240"/>
        <v>1.4913616860117114</v>
      </c>
      <c r="MS12" s="13">
        <f t="shared" si="241"/>
        <v>1</v>
      </c>
      <c r="MT12" s="13">
        <f t="shared" si="242"/>
        <v>1.6044595307700134</v>
      </c>
      <c r="MU12" s="56">
        <f t="shared" si="243"/>
        <v>1.5116276134216333</v>
      </c>
      <c r="MV12" s="56">
        <f t="shared" si="244"/>
        <v>5.8174447183172635</v>
      </c>
      <c r="MW12" s="56">
        <f t="shared" si="245"/>
        <v>2.0993158389406026</v>
      </c>
      <c r="MX12" s="56">
        <f t="shared" si="246"/>
        <v>1.0368027554666539</v>
      </c>
      <c r="MY12" s="56">
        <f t="shared" si="247"/>
        <v>1.0830864771035374E-2</v>
      </c>
      <c r="MZ12" s="56">
        <f t="shared" si="247"/>
        <v>0.21316590894466256</v>
      </c>
      <c r="NA12" s="56">
        <f t="shared" si="247"/>
        <v>2.865569858965886E-2</v>
      </c>
      <c r="NB12" s="56">
        <f t="shared" si="247"/>
        <v>0.38628706004815594</v>
      </c>
      <c r="NC12" s="56">
        <f t="shared" si="247"/>
        <v>6.0787347779392444</v>
      </c>
      <c r="NE12" s="52"/>
      <c r="NF12" s="53"/>
      <c r="NG12" s="13">
        <f t="shared" si="269"/>
        <v>0.66748704397410941</v>
      </c>
      <c r="NH12" s="13">
        <f t="shared" si="270"/>
        <v>0.9950518497619828</v>
      </c>
      <c r="NI12" s="13">
        <f t="shared" si="271"/>
        <v>0.54914601705449462</v>
      </c>
      <c r="NJ12" s="13">
        <f t="shared" si="272"/>
        <v>0.53569524514435729</v>
      </c>
      <c r="NK12" s="13">
        <f t="shared" si="273"/>
        <v>0.70617032473956343</v>
      </c>
      <c r="NL12" s="13">
        <f t="shared" si="274"/>
        <v>0.61016600655873943</v>
      </c>
      <c r="NM12" s="13">
        <f t="shared" si="275"/>
        <v>0.68511783467321108</v>
      </c>
      <c r="NN12" s="13">
        <f t="shared" si="276"/>
        <v>0.93085795254295201</v>
      </c>
      <c r="NO12" s="13">
        <f t="shared" si="277"/>
        <v>0.97940829531930607</v>
      </c>
      <c r="NP12" s="13">
        <f t="shared" si="278"/>
        <v>0.62369979896724315</v>
      </c>
      <c r="NQ12" s="13">
        <f t="shared" si="279"/>
        <v>1.127290112478204</v>
      </c>
      <c r="NR12" s="13">
        <f t="shared" si="280"/>
        <v>0.92951031634682368</v>
      </c>
      <c r="NS12" s="13">
        <f t="shared" si="281"/>
        <v>0.62326283762363222</v>
      </c>
      <c r="NT12" s="13">
        <f t="shared" si="282"/>
        <v>1</v>
      </c>
      <c r="NU12" s="56">
        <f t="shared" si="283"/>
        <v>0.94214131577140614</v>
      </c>
      <c r="NV12" s="56">
        <f t="shared" si="284"/>
        <v>3.6257971028570295</v>
      </c>
      <c r="NW12" s="56">
        <f t="shared" si="285"/>
        <v>1.3084255468463561</v>
      </c>
      <c r="NX12" s="56">
        <f t="shared" si="286"/>
        <v>0.64620062742814754</v>
      </c>
      <c r="NY12" s="56">
        <f t="shared" si="287"/>
        <v>6.7504755111133389E-3</v>
      </c>
      <c r="NZ12" s="56">
        <f t="shared" si="287"/>
        <v>0.13285838929347119</v>
      </c>
      <c r="OA12" s="56">
        <f t="shared" si="287"/>
        <v>1.7860032017078298E-2</v>
      </c>
      <c r="OB12" s="56">
        <f t="shared" si="287"/>
        <v>0.24075836918290408</v>
      </c>
      <c r="OC12" s="56">
        <f t="shared" si="287"/>
        <v>3.7886494868598737</v>
      </c>
      <c r="OE12" s="52"/>
      <c r="OF12" s="53"/>
      <c r="OG12" s="13">
        <f t="shared" si="250"/>
        <v>0.7084786887066773</v>
      </c>
      <c r="OH12" s="13">
        <f t="shared" si="251"/>
        <v>1.0561598701859867</v>
      </c>
      <c r="OI12" s="13">
        <f t="shared" si="252"/>
        <v>0.58287011498361585</v>
      </c>
      <c r="OJ12" s="13">
        <f t="shared" si="253"/>
        <v>0.56859330567170907</v>
      </c>
      <c r="OK12" s="13">
        <f t="shared" si="254"/>
        <v>0.74953758307623475</v>
      </c>
      <c r="OL12" s="13">
        <f t="shared" si="255"/>
        <v>0.64763745771954384</v>
      </c>
      <c r="OM12" s="13">
        <f t="shared" si="256"/>
        <v>0.72719221968548375</v>
      </c>
      <c r="ON12" s="13">
        <f t="shared" si="257"/>
        <v>0.98802370404569773</v>
      </c>
      <c r="OO12" s="13">
        <f t="shared" si="258"/>
        <v>1.0395556154093364</v>
      </c>
      <c r="OP12" s="13">
        <f t="shared" si="259"/>
        <v>0.66200238597600458</v>
      </c>
      <c r="OQ12" s="13">
        <f t="shared" si="260"/>
        <v>1.196519135301058</v>
      </c>
      <c r="OR12" s="13">
        <f t="shared" si="261"/>
        <v>0.98659330695603731</v>
      </c>
      <c r="OS12" s="13">
        <f t="shared" si="262"/>
        <v>0.66153859000793036</v>
      </c>
      <c r="OT12" s="13">
        <f t="shared" si="263"/>
        <v>1.0614118957103802</v>
      </c>
      <c r="OU12" s="56">
        <f t="shared" si="264"/>
        <v>1</v>
      </c>
      <c r="OV12" s="56">
        <f t="shared" si="265"/>
        <v>3.8484641764046836</v>
      </c>
      <c r="OW12" s="56">
        <f t="shared" si="266"/>
        <v>1.3887784400740817</v>
      </c>
      <c r="OX12" s="56">
        <f t="shared" si="267"/>
        <v>0.68588503296774717</v>
      </c>
      <c r="OY12" s="56">
        <f t="shared" si="268"/>
        <v>7.1650350091973063E-3</v>
      </c>
      <c r="OZ12" s="56">
        <f t="shared" si="268"/>
        <v>0.14101747484101093</v>
      </c>
      <c r="PA12" s="56">
        <f t="shared" si="268"/>
        <v>1.8956850440695162E-2</v>
      </c>
      <c r="PB12" s="56">
        <f t="shared" si="268"/>
        <v>0.2555437970425658</v>
      </c>
      <c r="PC12" s="56">
        <f t="shared" si="268"/>
        <v>4.0213176340300976</v>
      </c>
    </row>
    <row r="13" spans="2:419" x14ac:dyDescent="0.3">
      <c r="B13" s="246"/>
      <c r="C13" s="106">
        <v>362.2</v>
      </c>
      <c r="D13" s="106">
        <v>1.86</v>
      </c>
      <c r="E13" s="12" t="s">
        <v>11</v>
      </c>
      <c r="F13" s="13">
        <v>19.65367821345707</v>
      </c>
      <c r="G13" s="13">
        <v>67.420838849798983</v>
      </c>
      <c r="H13" s="13">
        <v>28.730608475593503</v>
      </c>
      <c r="I13" s="13">
        <v>25.134874673423305</v>
      </c>
      <c r="J13" s="13">
        <v>21.391714924462747</v>
      </c>
      <c r="K13" s="13">
        <v>31.297838473452245</v>
      </c>
      <c r="L13" s="13">
        <v>33.440755593296565</v>
      </c>
      <c r="M13" s="13">
        <v>40.841442600369859</v>
      </c>
      <c r="N13" s="13">
        <v>58.366084149572927</v>
      </c>
      <c r="O13" s="13">
        <v>31.551760151671157</v>
      </c>
      <c r="P13" s="13">
        <v>39.370789051132789</v>
      </c>
      <c r="Q13" s="13">
        <v>27.144712106842125</v>
      </c>
      <c r="R13" s="13">
        <v>25.115588686459041</v>
      </c>
      <c r="S13" s="13">
        <v>61.723075602856447</v>
      </c>
      <c r="T13" s="151">
        <v>27.748762514292835</v>
      </c>
      <c r="U13" s="154">
        <v>136.32611397226151</v>
      </c>
      <c r="V13" s="154">
        <v>50.306143498585605</v>
      </c>
      <c r="W13" s="164">
        <v>19.275515009700211</v>
      </c>
      <c r="X13" s="154">
        <v>0.1771444456306033</v>
      </c>
      <c r="Y13" s="154">
        <v>4.6675553430841026</v>
      </c>
      <c r="Z13" s="154">
        <v>0.42357296092366103</v>
      </c>
      <c r="AA13" s="154">
        <v>7.9488400056131674</v>
      </c>
      <c r="AB13" s="154">
        <v>181.7046041917356</v>
      </c>
      <c r="AE13" s="52"/>
      <c r="AF13" s="53"/>
      <c r="AG13" s="13">
        <f t="shared" si="1"/>
        <v>1</v>
      </c>
      <c r="AH13" s="13">
        <f t="shared" si="2"/>
        <v>3.4304438140050171</v>
      </c>
      <c r="AI13" s="13">
        <f t="shared" si="3"/>
        <v>1.4618438423359026</v>
      </c>
      <c r="AJ13" s="13">
        <f t="shared" si="4"/>
        <v>1.2788890914176667</v>
      </c>
      <c r="AK13" s="13">
        <f t="shared" si="5"/>
        <v>1.0884331519082076</v>
      </c>
      <c r="AL13" s="13">
        <f t="shared" si="6"/>
        <v>1.5924672284510235</v>
      </c>
      <c r="AM13" s="13">
        <f t="shared" si="7"/>
        <v>1.7015011251379575</v>
      </c>
      <c r="AN13" s="13">
        <f t="shared" si="8"/>
        <v>2.078055932166698</v>
      </c>
      <c r="AO13" s="13">
        <f t="shared" si="9"/>
        <v>2.9697282877873254</v>
      </c>
      <c r="AP13" s="13">
        <f t="shared" si="10"/>
        <v>1.6053870328490141</v>
      </c>
      <c r="AQ13" s="13">
        <f t="shared" si="11"/>
        <v>2.003227519222087</v>
      </c>
      <c r="AR13" s="13">
        <f t="shared" si="12"/>
        <v>1.3811517524620847</v>
      </c>
      <c r="AS13" s="13">
        <f t="shared" si="13"/>
        <v>1.2779077999385451</v>
      </c>
      <c r="AT13" s="13">
        <f t="shared" si="14"/>
        <v>3.1405355746892223</v>
      </c>
      <c r="AU13" s="13">
        <f t="shared" si="15"/>
        <v>1.4118864780890215</v>
      </c>
      <c r="AV13" s="13">
        <f t="shared" si="16"/>
        <v>6.9364173205460169</v>
      </c>
      <c r="AW13" s="13">
        <f t="shared" si="17"/>
        <v>2.55962995588991</v>
      </c>
      <c r="AX13" s="56">
        <f t="shared" si="18"/>
        <v>0.98075865496271697</v>
      </c>
      <c r="AY13" s="56">
        <f t="shared" si="19"/>
        <v>9.0132973434616792E-3</v>
      </c>
      <c r="AZ13" s="56">
        <f t="shared" si="19"/>
        <v>0.23749016811968462</v>
      </c>
      <c r="BA13" s="56">
        <f t="shared" si="19"/>
        <v>2.1551841661559126E-2</v>
      </c>
      <c r="BB13" s="56">
        <f t="shared" si="19"/>
        <v>0.40444541318329497</v>
      </c>
      <c r="BC13" s="56">
        <f t="shared" si="19"/>
        <v>9.2453230493679612</v>
      </c>
      <c r="BE13" s="52"/>
      <c r="BF13" s="53"/>
      <c r="BG13" s="13">
        <f t="shared" si="20"/>
        <v>0.29150747081687589</v>
      </c>
      <c r="BH13" s="13">
        <f t="shared" si="21"/>
        <v>1</v>
      </c>
      <c r="BI13" s="13">
        <f t="shared" si="22"/>
        <v>0.42613840120856289</v>
      </c>
      <c r="BJ13" s="13">
        <f t="shared" si="23"/>
        <v>0.37280572449445643</v>
      </c>
      <c r="BK13" s="13">
        <f t="shared" si="24"/>
        <v>0.31728639526600205</v>
      </c>
      <c r="BL13" s="13">
        <f t="shared" si="25"/>
        <v>0.46421609412451803</v>
      </c>
      <c r="BM13" s="13">
        <f t="shared" si="26"/>
        <v>0.49600028958103465</v>
      </c>
      <c r="BN13" s="13">
        <f t="shared" si="27"/>
        <v>0.60576882900191964</v>
      </c>
      <c r="BO13" s="13">
        <f t="shared" si="28"/>
        <v>0.86569798218621463</v>
      </c>
      <c r="BP13" s="13">
        <f t="shared" si="29"/>
        <v>0.46798231362802495</v>
      </c>
      <c r="BQ13" s="13">
        <f t="shared" si="30"/>
        <v>0.58395578759919531</v>
      </c>
      <c r="BR13" s="13">
        <f t="shared" si="31"/>
        <v>0.40261605417451812</v>
      </c>
      <c r="BS13" s="13">
        <f t="shared" si="32"/>
        <v>0.37251967069724357</v>
      </c>
      <c r="BT13" s="13">
        <f t="shared" si="33"/>
        <v>0.91548958238807909</v>
      </c>
      <c r="BU13" s="56">
        <f t="shared" si="34"/>
        <v>0.41157545630827713</v>
      </c>
      <c r="BV13" s="56">
        <f t="shared" si="35"/>
        <v>2.0220174696427407</v>
      </c>
      <c r="BW13" s="56">
        <f t="shared" si="36"/>
        <v>0.74615125466857923</v>
      </c>
      <c r="BX13" s="56">
        <f t="shared" si="37"/>
        <v>0.2858984749899427</v>
      </c>
      <c r="BY13" s="56">
        <f t="shared" si="38"/>
        <v>2.6274435123129808E-3</v>
      </c>
      <c r="BZ13" s="56">
        <f t="shared" si="38"/>
        <v>6.9230158252443913E-2</v>
      </c>
      <c r="CA13" s="56">
        <f t="shared" si="38"/>
        <v>6.2825228542068776E-3</v>
      </c>
      <c r="CB13" s="56">
        <f t="shared" si="38"/>
        <v>0.11789885948054868</v>
      </c>
      <c r="CC13" s="56">
        <f t="shared" si="38"/>
        <v>2.6950807390062215</v>
      </c>
      <c r="CE13" s="52"/>
      <c r="CF13" s="53"/>
      <c r="CG13" s="13">
        <f t="shared" si="39"/>
        <v>0.68406759397917949</v>
      </c>
      <c r="CH13" s="13">
        <f t="shared" si="40"/>
        <v>2.3466554461271723</v>
      </c>
      <c r="CI13" s="13">
        <f t="shared" si="41"/>
        <v>1</v>
      </c>
      <c r="CJ13" s="13">
        <f t="shared" si="42"/>
        <v>0.87484658373230229</v>
      </c>
      <c r="CK13" s="13">
        <f t="shared" si="43"/>
        <v>0.74456184743302234</v>
      </c>
      <c r="CL13" s="13">
        <f t="shared" si="44"/>
        <v>1.0893552254571841</v>
      </c>
      <c r="CM13" s="13">
        <f t="shared" si="45"/>
        <v>1.1639417808259893</v>
      </c>
      <c r="CN13" s="13">
        <f t="shared" si="46"/>
        <v>1.4215307216714343</v>
      </c>
      <c r="CO13" s="13">
        <f t="shared" si="47"/>
        <v>2.0314948845985841</v>
      </c>
      <c r="CP13" s="13">
        <f t="shared" si="48"/>
        <v>1.0981932449663991</v>
      </c>
      <c r="CQ13" s="13">
        <f t="shared" si="49"/>
        <v>1.3703430292671337</v>
      </c>
      <c r="CR13" s="13">
        <f t="shared" si="50"/>
        <v>0.94480115622686556</v>
      </c>
      <c r="CS13" s="13">
        <f t="shared" si="51"/>
        <v>0.87417531403118731</v>
      </c>
      <c r="CT13" s="13">
        <f t="shared" si="52"/>
        <v>2.1483386143836762</v>
      </c>
      <c r="CU13" s="56">
        <f t="shared" si="53"/>
        <v>0.96582578603809455</v>
      </c>
      <c r="CV13" s="56">
        <f t="shared" si="54"/>
        <v>4.7449783073014205</v>
      </c>
      <c r="CW13" s="56">
        <f t="shared" si="55"/>
        <v>1.7509599054026441</v>
      </c>
      <c r="CX13" s="56">
        <f t="shared" si="56"/>
        <v>0.67090521337460207</v>
      </c>
      <c r="CY13" s="56">
        <f t="shared" si="57"/>
        <v>6.1657046275607622E-3</v>
      </c>
      <c r="CZ13" s="56">
        <f t="shared" si="57"/>
        <v>0.1624593278993435</v>
      </c>
      <c r="DA13" s="56">
        <f t="shared" si="57"/>
        <v>1.4742916471242994E-2</v>
      </c>
      <c r="DB13" s="56">
        <f t="shared" si="57"/>
        <v>0.27666800069221176</v>
      </c>
      <c r="DC13" s="56">
        <f t="shared" si="57"/>
        <v>6.3244258939413927</v>
      </c>
      <c r="DE13" s="52"/>
      <c r="DF13" s="53"/>
      <c r="DG13" s="13">
        <f t="shared" si="58"/>
        <v>0.78192863377346178</v>
      </c>
      <c r="DH13" s="13">
        <f t="shared" si="59"/>
        <v>2.6823622447215665</v>
      </c>
      <c r="DI13" s="13">
        <f t="shared" si="60"/>
        <v>1.1430575584278602</v>
      </c>
      <c r="DJ13" s="13">
        <f t="shared" si="61"/>
        <v>1</v>
      </c>
      <c r="DK13" s="13">
        <f t="shared" si="62"/>
        <v>0.85107704742532742</v>
      </c>
      <c r="DL13" s="13">
        <f t="shared" si="63"/>
        <v>1.24519572427172</v>
      </c>
      <c r="DM13" s="13">
        <f t="shared" si="64"/>
        <v>1.330452450143131</v>
      </c>
      <c r="DN13" s="13">
        <f t="shared" si="65"/>
        <v>1.6248914359439439</v>
      </c>
      <c r="DO13" s="13">
        <f t="shared" si="66"/>
        <v>2.3221155827479452</v>
      </c>
      <c r="DP13" s="13">
        <f t="shared" si="67"/>
        <v>1.255298089273261</v>
      </c>
      <c r="DQ13" s="13">
        <f t="shared" si="68"/>
        <v>1.5663809572427276</v>
      </c>
      <c r="DR13" s="13">
        <f t="shared" si="69"/>
        <v>1.0799621028365003</v>
      </c>
      <c r="DS13" s="13">
        <f t="shared" si="70"/>
        <v>0.99923270009439691</v>
      </c>
      <c r="DT13" s="13">
        <f t="shared" si="71"/>
        <v>2.4556746912336971</v>
      </c>
      <c r="DU13" s="56">
        <f t="shared" si="72"/>
        <v>1.1039944648553732</v>
      </c>
      <c r="DV13" s="56">
        <f t="shared" si="73"/>
        <v>5.4237833187371232</v>
      </c>
      <c r="DW13" s="56">
        <f t="shared" si="74"/>
        <v>2.0014479543746235</v>
      </c>
      <c r="DX13" s="56">
        <f t="shared" si="75"/>
        <v>0.76688327513649523</v>
      </c>
      <c r="DY13" s="56">
        <f t="shared" si="76"/>
        <v>7.0477552775669635E-3</v>
      </c>
      <c r="DZ13" s="56">
        <f t="shared" si="76"/>
        <v>0.18570036269245474</v>
      </c>
      <c r="EA13" s="56">
        <f t="shared" si="76"/>
        <v>1.6852002105724902E-2</v>
      </c>
      <c r="EB13" s="56">
        <f t="shared" si="76"/>
        <v>0.31624744936635707</v>
      </c>
      <c r="EC13" s="56">
        <f t="shared" si="76"/>
        <v>7.229182820786586</v>
      </c>
      <c r="EE13" s="52"/>
      <c r="EF13" s="53"/>
      <c r="EG13" s="13">
        <f t="shared" si="77"/>
        <v>0.91875187580131201</v>
      </c>
      <c r="EH13" s="13">
        <f t="shared" si="78"/>
        <v>3.1517266889481168</v>
      </c>
      <c r="EI13" s="13">
        <f t="shared" si="79"/>
        <v>1.3430717722747081</v>
      </c>
      <c r="EJ13" s="13">
        <f t="shared" si="80"/>
        <v>1.1749817516818168</v>
      </c>
      <c r="EK13" s="13">
        <f t="shared" si="81"/>
        <v>1</v>
      </c>
      <c r="EL13" s="13">
        <f t="shared" si="82"/>
        <v>1.4630822532914944</v>
      </c>
      <c r="EM13" s="13">
        <f t="shared" si="83"/>
        <v>1.5632573503985412</v>
      </c>
      <c r="EN13" s="13">
        <f t="shared" si="84"/>
        <v>1.909217785698198</v>
      </c>
      <c r="EO13" s="13">
        <f t="shared" si="85"/>
        <v>2.7284434350248237</v>
      </c>
      <c r="EP13" s="13">
        <f t="shared" si="86"/>
        <v>1.4749523478171342</v>
      </c>
      <c r="EQ13" s="13">
        <f t="shared" si="87"/>
        <v>1.8404690409421014</v>
      </c>
      <c r="ER13" s="13">
        <f t="shared" si="88"/>
        <v>1.2689357633408096</v>
      </c>
      <c r="ES13" s="13">
        <f t="shared" si="89"/>
        <v>1.1740801882946661</v>
      </c>
      <c r="ET13" s="13">
        <f t="shared" si="90"/>
        <v>2.8853729502664742</v>
      </c>
      <c r="EU13" s="56">
        <f t="shared" si="91"/>
        <v>1.2971733501627964</v>
      </c>
      <c r="EV13" s="56">
        <f t="shared" si="92"/>
        <v>6.3728464245923631</v>
      </c>
      <c r="EW13" s="56">
        <f t="shared" si="93"/>
        <v>2.3516648233310842</v>
      </c>
      <c r="EX13" s="56">
        <f t="shared" si="94"/>
        <v>0.90107385395536799</v>
      </c>
      <c r="EY13" s="56">
        <f t="shared" si="95"/>
        <v>8.2809838414604001E-3</v>
      </c>
      <c r="EZ13" s="56">
        <f t="shared" si="95"/>
        <v>0.21819453744432921</v>
      </c>
      <c r="FA13" s="56">
        <f t="shared" si="95"/>
        <v>1.9800794953530314E-2</v>
      </c>
      <c r="FB13" s="56">
        <f t="shared" si="95"/>
        <v>0.37158498202138895</v>
      </c>
      <c r="FC13" s="56">
        <f t="shared" si="95"/>
        <v>8.4941578939959204</v>
      </c>
      <c r="FE13" s="52"/>
      <c r="FF13" s="53"/>
      <c r="FG13" s="13">
        <f t="shared" si="96"/>
        <v>0.62795640760073268</v>
      </c>
      <c r="FH13" s="13">
        <f t="shared" si="97"/>
        <v>2.1541691739187465</v>
      </c>
      <c r="FI13" s="13">
        <f t="shared" si="98"/>
        <v>0.91797420770650529</v>
      </c>
      <c r="FJ13" s="13">
        <f t="shared" si="99"/>
        <v>0.80308659956640305</v>
      </c>
      <c r="FK13" s="13">
        <f t="shared" si="100"/>
        <v>0.68348857198582047</v>
      </c>
      <c r="FL13" s="13">
        <f t="shared" si="101"/>
        <v>1</v>
      </c>
      <c r="FM13" s="13">
        <f t="shared" si="102"/>
        <v>1.0684685340702365</v>
      </c>
      <c r="FN13" s="13">
        <f t="shared" si="103"/>
        <v>1.3049285379567916</v>
      </c>
      <c r="FO13" s="13">
        <f t="shared" si="104"/>
        <v>1.8648599071492036</v>
      </c>
      <c r="FP13" s="13">
        <f t="shared" si="105"/>
        <v>1.0081130739566662</v>
      </c>
      <c r="FQ13" s="13">
        <f t="shared" si="106"/>
        <v>1.2579395565776295</v>
      </c>
      <c r="FR13" s="13">
        <f t="shared" si="107"/>
        <v>0.86730309282754703</v>
      </c>
      <c r="FS13" s="13">
        <f t="shared" si="108"/>
        <v>0.80247039129436459</v>
      </c>
      <c r="FT13" s="13">
        <f t="shared" si="109"/>
        <v>1.9721194374241464</v>
      </c>
      <c r="FU13" s="56">
        <f t="shared" si="110"/>
        <v>0.88660316072083245</v>
      </c>
      <c r="FV13" s="56">
        <f t="shared" si="111"/>
        <v>4.355767702229576</v>
      </c>
      <c r="FW13" s="56">
        <f t="shared" si="112"/>
        <v>1.6073360318878496</v>
      </c>
      <c r="FX13" s="56">
        <f t="shared" si="113"/>
        <v>0.61587368169371426</v>
      </c>
      <c r="FY13" s="56">
        <f t="shared" si="114"/>
        <v>5.659957820437423E-3</v>
      </c>
      <c r="FZ13" s="56">
        <f t="shared" si="114"/>
        <v>0.14913347281293121</v>
      </c>
      <c r="GA13" s="56">
        <f t="shared" si="114"/>
        <v>1.3533617066972474E-2</v>
      </c>
      <c r="GB13" s="56">
        <f t="shared" si="114"/>
        <v>0.2539740887331759</v>
      </c>
      <c r="GC13" s="56">
        <f t="shared" si="114"/>
        <v>5.8056598491893565</v>
      </c>
      <c r="GE13" s="52"/>
      <c r="GF13" s="53"/>
      <c r="GG13" s="13">
        <f t="shared" si="115"/>
        <v>0.58771633190599282</v>
      </c>
      <c r="GH13" s="13">
        <f t="shared" si="116"/>
        <v>2.0161278551766326</v>
      </c>
      <c r="GI13" s="13">
        <f t="shared" si="117"/>
        <v>0.85914950083701924</v>
      </c>
      <c r="GJ13" s="13">
        <f t="shared" si="118"/>
        <v>0.75162400572257904</v>
      </c>
      <c r="GK13" s="13">
        <f t="shared" si="119"/>
        <v>0.63968993956436992</v>
      </c>
      <c r="GL13" s="13">
        <f t="shared" si="120"/>
        <v>0.93591899818573832</v>
      </c>
      <c r="GM13" s="13">
        <f t="shared" si="121"/>
        <v>1</v>
      </c>
      <c r="GN13" s="13">
        <f t="shared" si="122"/>
        <v>1.2213074099485006</v>
      </c>
      <c r="GO13" s="13">
        <f t="shared" si="123"/>
        <v>1.7453578160558316</v>
      </c>
      <c r="GP13" s="13">
        <f t="shared" si="124"/>
        <v>0.94351217823546818</v>
      </c>
      <c r="GQ13" s="13">
        <f t="shared" si="125"/>
        <v>1.1773295295703468</v>
      </c>
      <c r="GR13" s="13">
        <f t="shared" si="126"/>
        <v>0.81172544176255013</v>
      </c>
      <c r="GS13" s="13">
        <f t="shared" si="127"/>
        <v>0.75104728469393911</v>
      </c>
      <c r="GT13" s="13">
        <f t="shared" si="128"/>
        <v>1.845744048176629</v>
      </c>
      <c r="GU13" s="56">
        <f t="shared" si="129"/>
        <v>0.82978874197015062</v>
      </c>
      <c r="GV13" s="56">
        <f t="shared" si="130"/>
        <v>4.0766457442005004</v>
      </c>
      <c r="GW13" s="56">
        <f t="shared" si="131"/>
        <v>1.5043363287123162</v>
      </c>
      <c r="GX13" s="56">
        <f t="shared" si="132"/>
        <v>0.57640787917974323</v>
      </c>
      <c r="GY13" s="56">
        <f t="shared" si="133"/>
        <v>5.2972620530773278E-3</v>
      </c>
      <c r="GZ13" s="56">
        <f t="shared" si="133"/>
        <v>0.1395768504710386</v>
      </c>
      <c r="HA13" s="56">
        <f t="shared" si="133"/>
        <v>1.2666369327150288E-2</v>
      </c>
      <c r="HB13" s="56">
        <f t="shared" si="133"/>
        <v>0.23769917469228979</v>
      </c>
      <c r="HC13" s="56">
        <f t="shared" si="133"/>
        <v>5.4336273498604672</v>
      </c>
      <c r="HE13" s="52"/>
      <c r="HF13" s="53"/>
      <c r="HG13" s="13">
        <f t="shared" si="134"/>
        <v>0.48121900114466298</v>
      </c>
      <c r="HH13" s="13">
        <f t="shared" si="135"/>
        <v>1.6507947456583822</v>
      </c>
      <c r="HI13" s="13">
        <f t="shared" si="136"/>
        <v>0.70346703363835927</v>
      </c>
      <c r="HJ13" s="13">
        <f t="shared" si="137"/>
        <v>0.6154257311468152</v>
      </c>
      <c r="HK13" s="13">
        <f t="shared" si="138"/>
        <v>0.52377471417400479</v>
      </c>
      <c r="HL13" s="13">
        <f t="shared" si="139"/>
        <v>0.76632548903081132</v>
      </c>
      <c r="HM13" s="13">
        <f t="shared" si="140"/>
        <v>0.818794671885408</v>
      </c>
      <c r="HN13" s="13">
        <f t="shared" si="141"/>
        <v>1</v>
      </c>
      <c r="HO13" s="13">
        <f t="shared" si="142"/>
        <v>1.429089680320067</v>
      </c>
      <c r="HP13" s="13">
        <f t="shared" si="143"/>
        <v>0.77254274439819681</v>
      </c>
      <c r="HQ13" s="13">
        <f t="shared" si="144"/>
        <v>0.9639911458655539</v>
      </c>
      <c r="HR13" s="13">
        <f t="shared" si="145"/>
        <v>0.66463646674900512</v>
      </c>
      <c r="HS13" s="13">
        <f t="shared" si="146"/>
        <v>0.6149535150414005</v>
      </c>
      <c r="HT13" s="13">
        <f t="shared" si="147"/>
        <v>1.5112853923112277</v>
      </c>
      <c r="HU13" s="13">
        <f t="shared" si="148"/>
        <v>0.67942660071565497</v>
      </c>
      <c r="HV13" s="13">
        <f t="shared" si="149"/>
        <v>3.3379358145156934</v>
      </c>
      <c r="HW13" s="13">
        <f t="shared" si="150"/>
        <v>1.2317425706733003</v>
      </c>
      <c r="HX13" s="13">
        <f t="shared" si="151"/>
        <v>0.47195970030514184</v>
      </c>
      <c r="HY13" s="13">
        <f t="shared" si="152"/>
        <v>4.3373699446404741E-3</v>
      </c>
      <c r="HZ13" s="13">
        <f t="shared" si="152"/>
        <v>0.11428478148423271</v>
      </c>
      <c r="IA13" s="13">
        <f t="shared" si="152"/>
        <v>1.0371155717203416E-2</v>
      </c>
      <c r="IB13" s="13">
        <f t="shared" si="152"/>
        <v>0.19462681774960572</v>
      </c>
      <c r="IC13" s="13">
        <f t="shared" si="152"/>
        <v>4.4490251230765798</v>
      </c>
      <c r="IE13" s="52"/>
      <c r="IF13" s="53"/>
      <c r="IG13" s="13">
        <f t="shared" si="153"/>
        <v>0.33673114274877869</v>
      </c>
      <c r="IH13" s="13">
        <f t="shared" si="154"/>
        <v>1.1551372656253882</v>
      </c>
      <c r="II13" s="13">
        <f t="shared" si="155"/>
        <v>0.49224834755003394</v>
      </c>
      <c r="IJ13" s="13">
        <f t="shared" si="156"/>
        <v>0.43064178520201823</v>
      </c>
      <c r="IK13" s="13">
        <f t="shared" si="157"/>
        <v>0.36650933904770572</v>
      </c>
      <c r="IL13" s="13">
        <f t="shared" si="158"/>
        <v>0.53623330962629356</v>
      </c>
      <c r="IM13" s="13">
        <f t="shared" si="159"/>
        <v>0.57294841825603704</v>
      </c>
      <c r="IN13" s="13">
        <f t="shared" si="160"/>
        <v>0.6997461487343708</v>
      </c>
      <c r="IO13" s="13">
        <f t="shared" si="161"/>
        <v>1</v>
      </c>
      <c r="IP13" s="13">
        <f t="shared" si="162"/>
        <v>0.54058381012531964</v>
      </c>
      <c r="IQ13" s="13">
        <f t="shared" si="163"/>
        <v>0.67454909173345445</v>
      </c>
      <c r="IR13" s="13">
        <f t="shared" si="164"/>
        <v>0.46507680791603606</v>
      </c>
      <c r="IS13" s="13">
        <f t="shared" si="165"/>
        <v>0.43031135380088398</v>
      </c>
      <c r="IT13" s="13">
        <f t="shared" si="166"/>
        <v>1.0575161329082943</v>
      </c>
      <c r="IU13" s="56">
        <f t="shared" si="167"/>
        <v>0.47542614719846471</v>
      </c>
      <c r="IV13" s="56">
        <f t="shared" si="168"/>
        <v>2.3357077309298817</v>
      </c>
      <c r="IW13" s="56">
        <f t="shared" si="169"/>
        <v>0.86190712006081538</v>
      </c>
      <c r="IX13" s="56">
        <f t="shared" si="170"/>
        <v>0.33025198264635086</v>
      </c>
      <c r="IY13" s="56">
        <f t="shared" si="171"/>
        <v>3.0350579143983824E-3</v>
      </c>
      <c r="IZ13" s="56">
        <f t="shared" si="171"/>
        <v>7.9970335702540973E-2</v>
      </c>
      <c r="JA13" s="56">
        <f t="shared" si="171"/>
        <v>7.257176271037542E-3</v>
      </c>
      <c r="JB13" s="56">
        <f t="shared" si="171"/>
        <v>0.13618936616071287</v>
      </c>
      <c r="JC13" s="56">
        <f t="shared" si="171"/>
        <v>3.1131881954952969</v>
      </c>
      <c r="JE13" s="52"/>
      <c r="JF13" s="53"/>
      <c r="JG13" s="13">
        <f t="shared" si="172"/>
        <v>0.6229027515099218</v>
      </c>
      <c r="JH13" s="13">
        <f t="shared" si="173"/>
        <v>2.1368328906439156</v>
      </c>
      <c r="JI13" s="13">
        <f t="shared" si="174"/>
        <v>0.91058655166887004</v>
      </c>
      <c r="JJ13" s="13">
        <f t="shared" si="175"/>
        <v>0.79662353392008844</v>
      </c>
      <c r="JK13" s="13">
        <f t="shared" si="176"/>
        <v>0.67798800515823909</v>
      </c>
      <c r="JL13" s="13">
        <f t="shared" si="177"/>
        <v>0.99195221829152169</v>
      </c>
      <c r="JM13" s="13">
        <f t="shared" si="178"/>
        <v>1.0598697325456614</v>
      </c>
      <c r="JN13" s="13">
        <f t="shared" si="179"/>
        <v>1.2944267579381517</v>
      </c>
      <c r="JO13" s="13">
        <f t="shared" si="180"/>
        <v>1.8498519216995739</v>
      </c>
      <c r="JP13" s="13">
        <f t="shared" si="181"/>
        <v>1</v>
      </c>
      <c r="JQ13" s="13">
        <f t="shared" si="182"/>
        <v>1.2478159336238328</v>
      </c>
      <c r="JR13" s="13">
        <f t="shared" si="183"/>
        <v>0.86032322686138285</v>
      </c>
      <c r="JS13" s="13">
        <f t="shared" si="184"/>
        <v>0.79601228475771046</v>
      </c>
      <c r="JT13" s="13">
        <f t="shared" si="185"/>
        <v>1.95624825068871</v>
      </c>
      <c r="JU13" s="56">
        <f t="shared" si="186"/>
        <v>0.87946797202130433</v>
      </c>
      <c r="JV13" s="56">
        <f t="shared" si="187"/>
        <v>4.3207134345891927</v>
      </c>
      <c r="JW13" s="56">
        <f t="shared" si="188"/>
        <v>1.5944005423710446</v>
      </c>
      <c r="JX13" s="56">
        <f t="shared" si="189"/>
        <v>0.61091726474344643</v>
      </c>
      <c r="JY13" s="56">
        <f t="shared" si="190"/>
        <v>5.6144077154193488E-3</v>
      </c>
      <c r="JZ13" s="56">
        <f t="shared" si="190"/>
        <v>0.14793327917830545</v>
      </c>
      <c r="KA13" s="56">
        <f t="shared" si="190"/>
        <v>1.3424701471091344E-2</v>
      </c>
      <c r="KB13" s="56">
        <f t="shared" si="190"/>
        <v>0.25193016070744162</v>
      </c>
      <c r="KC13" s="56">
        <f t="shared" si="190"/>
        <v>5.758937166049404</v>
      </c>
      <c r="KE13" s="52"/>
      <c r="KF13" s="53"/>
      <c r="KG13" s="13">
        <f t="shared" si="191"/>
        <v>0.49919442020661225</v>
      </c>
      <c r="KH13" s="13">
        <f t="shared" si="192"/>
        <v>1.7124584107835941</v>
      </c>
      <c r="KI13" s="13">
        <f t="shared" si="193"/>
        <v>0.72974428930747726</v>
      </c>
      <c r="KJ13" s="13">
        <f t="shared" si="194"/>
        <v>0.63841429849880327</v>
      </c>
      <c r="KK13" s="13">
        <f t="shared" si="195"/>
        <v>0.54333975620047315</v>
      </c>
      <c r="KL13" s="13">
        <f t="shared" si="196"/>
        <v>0.79495075480463939</v>
      </c>
      <c r="KM13" s="13">
        <f t="shared" si="197"/>
        <v>0.84937986764414097</v>
      </c>
      <c r="KN13" s="13">
        <f t="shared" si="198"/>
        <v>1.0373539262148661</v>
      </c>
      <c r="KO13" s="13">
        <f t="shared" si="199"/>
        <v>1.4824717907931693</v>
      </c>
      <c r="KP13" s="13">
        <f t="shared" si="200"/>
        <v>0.80140024907027718</v>
      </c>
      <c r="KQ13" s="13">
        <f t="shared" si="201"/>
        <v>1</v>
      </c>
      <c r="KR13" s="13">
        <f t="shared" si="202"/>
        <v>0.68946324828765682</v>
      </c>
      <c r="KS13" s="13">
        <f t="shared" si="203"/>
        <v>0.63792444326782949</v>
      </c>
      <c r="KT13" s="13">
        <f t="shared" si="204"/>
        <v>1.567737835345226</v>
      </c>
      <c r="KU13" s="56">
        <f t="shared" si="205"/>
        <v>0.70480585182720479</v>
      </c>
      <c r="KV13" s="56">
        <f t="shared" si="206"/>
        <v>3.4626208226410715</v>
      </c>
      <c r="KW13" s="56">
        <f t="shared" si="207"/>
        <v>1.2777529917739401</v>
      </c>
      <c r="KX13" s="56">
        <f t="shared" si="208"/>
        <v>0.48958924812673038</v>
      </c>
      <c r="KY13" s="56">
        <f t="shared" si="209"/>
        <v>4.4993877415191513E-3</v>
      </c>
      <c r="KZ13" s="56">
        <f t="shared" si="209"/>
        <v>0.11855376677927683</v>
      </c>
      <c r="LA13" s="56">
        <f t="shared" si="209"/>
        <v>1.0758559102626719E-2</v>
      </c>
      <c r="LB13" s="56">
        <f t="shared" si="209"/>
        <v>0.20189689353925866</v>
      </c>
      <c r="LC13" s="56">
        <f t="shared" si="209"/>
        <v>4.6152136792520677</v>
      </c>
      <c r="LE13" s="52"/>
      <c r="LF13" s="53"/>
      <c r="LG13" s="13">
        <f t="shared" si="210"/>
        <v>0.72403340054224197</v>
      </c>
      <c r="LH13" s="13">
        <f t="shared" si="211"/>
        <v>2.4837559000231511</v>
      </c>
      <c r="LI13" s="13">
        <f t="shared" si="212"/>
        <v>1.0584237682282007</v>
      </c>
      <c r="LJ13" s="13">
        <f t="shared" si="213"/>
        <v>0.92595841777551147</v>
      </c>
      <c r="LK13" s="13">
        <f t="shared" si="214"/>
        <v>0.7880619562390101</v>
      </c>
      <c r="LL13" s="13">
        <f t="shared" si="215"/>
        <v>1.152999462667474</v>
      </c>
      <c r="LM13" s="13">
        <f t="shared" si="216"/>
        <v>1.2319436456600861</v>
      </c>
      <c r="LN13" s="13">
        <f t="shared" si="217"/>
        <v>1.5045819030836332</v>
      </c>
      <c r="LO13" s="13">
        <f t="shared" si="218"/>
        <v>2.1501824708931472</v>
      </c>
      <c r="LP13" s="13">
        <f t="shared" si="219"/>
        <v>1.1623538325800917</v>
      </c>
      <c r="LQ13" s="13">
        <f t="shared" si="220"/>
        <v>1.4504036328021672</v>
      </c>
      <c r="LR13" s="13">
        <f t="shared" si="221"/>
        <v>1</v>
      </c>
      <c r="LS13" s="13">
        <f t="shared" si="222"/>
        <v>0.92524792996895999</v>
      </c>
      <c r="LT13" s="13">
        <f t="shared" si="223"/>
        <v>2.2738526516661217</v>
      </c>
      <c r="LU13" s="56">
        <f t="shared" si="224"/>
        <v>1.022252967910404</v>
      </c>
      <c r="LV13" s="56">
        <f t="shared" si="225"/>
        <v>5.0221978201750392</v>
      </c>
      <c r="LW13" s="56">
        <f t="shared" si="226"/>
        <v>1.8532575810927605</v>
      </c>
      <c r="LX13" s="56">
        <f t="shared" si="227"/>
        <v>0.71010202406389145</v>
      </c>
      <c r="LY13" s="56">
        <f t="shared" si="228"/>
        <v>6.525928325684916E-3</v>
      </c>
      <c r="LZ13" s="56">
        <f t="shared" si="228"/>
        <v>0.17195081401904402</v>
      </c>
      <c r="MA13" s="56">
        <f t="shared" si="228"/>
        <v>1.5604253206166619E-2</v>
      </c>
      <c r="MB13" s="56">
        <f t="shared" si="228"/>
        <v>0.29283198784081316</v>
      </c>
      <c r="MC13" s="56">
        <f t="shared" si="228"/>
        <v>6.6939226865454557</v>
      </c>
      <c r="ME13" s="52"/>
      <c r="MF13" s="53"/>
      <c r="MG13" s="13">
        <f t="shared" si="229"/>
        <v>0.78252906825366442</v>
      </c>
      <c r="MH13" s="13">
        <f t="shared" si="230"/>
        <v>2.6844220014698932</v>
      </c>
      <c r="MI13" s="13">
        <f t="shared" si="231"/>
        <v>1.1439352998754706</v>
      </c>
      <c r="MJ13" s="13">
        <f t="shared" si="232"/>
        <v>1.0007678891068423</v>
      </c>
      <c r="MK13" s="13">
        <f t="shared" si="233"/>
        <v>0.85173058021912884</v>
      </c>
      <c r="ML13" s="13">
        <f t="shared" si="234"/>
        <v>1.2461518965042748</v>
      </c>
      <c r="MM13" s="13">
        <f t="shared" si="235"/>
        <v>1.3314740900867674</v>
      </c>
      <c r="MN13" s="13">
        <f t="shared" si="236"/>
        <v>1.6261391723774066</v>
      </c>
      <c r="MO13" s="13">
        <f t="shared" si="237"/>
        <v>2.3238987100087662</v>
      </c>
      <c r="MP13" s="13">
        <f t="shared" si="238"/>
        <v>1.2562620190018541</v>
      </c>
      <c r="MQ13" s="13">
        <f t="shared" si="239"/>
        <v>1.5675837641169597</v>
      </c>
      <c r="MR13" s="13">
        <f t="shared" si="240"/>
        <v>1.0807913939710709</v>
      </c>
      <c r="MS13" s="13">
        <f t="shared" si="241"/>
        <v>1</v>
      </c>
      <c r="MT13" s="13">
        <f t="shared" si="242"/>
        <v>2.457560377079044</v>
      </c>
      <c r="MU13" s="56">
        <f t="shared" si="243"/>
        <v>1.1048422101789499</v>
      </c>
      <c r="MV13" s="56">
        <f t="shared" si="244"/>
        <v>5.4279481828654541</v>
      </c>
      <c r="MW13" s="56">
        <f t="shared" si="245"/>
        <v>2.0029848444566993</v>
      </c>
      <c r="MX13" s="56">
        <f t="shared" si="246"/>
        <v>0.76747215644969213</v>
      </c>
      <c r="MY13" s="56">
        <f t="shared" si="247"/>
        <v>7.0531671720722973E-3</v>
      </c>
      <c r="MZ13" s="56">
        <f t="shared" si="247"/>
        <v>0.18584295997810293</v>
      </c>
      <c r="NA13" s="56">
        <f t="shared" si="247"/>
        <v>1.6864942574570371E-2</v>
      </c>
      <c r="NB13" s="56">
        <f t="shared" si="247"/>
        <v>0.31649029233779213</v>
      </c>
      <c r="NC13" s="56">
        <f t="shared" si="247"/>
        <v>7.2347340315260391</v>
      </c>
      <c r="NE13" s="52"/>
      <c r="NF13" s="53"/>
      <c r="NG13" s="13">
        <f t="shared" si="269"/>
        <v>0.31841702671970429</v>
      </c>
      <c r="NH13" s="13">
        <f t="shared" si="270"/>
        <v>1.0923117195844798</v>
      </c>
      <c r="NI13" s="13">
        <f t="shared" si="271"/>
        <v>0.4654759698051063</v>
      </c>
      <c r="NJ13" s="13">
        <f t="shared" si="272"/>
        <v>0.40722006199347754</v>
      </c>
      <c r="NK13" s="13">
        <f t="shared" si="273"/>
        <v>0.34657564801376767</v>
      </c>
      <c r="NL13" s="13">
        <f t="shared" si="274"/>
        <v>0.50706868003194305</v>
      </c>
      <c r="NM13" s="13">
        <f t="shared" si="275"/>
        <v>0.54178692922665994</v>
      </c>
      <c r="NN13" s="13">
        <f t="shared" si="276"/>
        <v>0.66168839127776358</v>
      </c>
      <c r="NO13" s="13">
        <f t="shared" si="277"/>
        <v>0.9456120515626385</v>
      </c>
      <c r="NP13" s="13">
        <f t="shared" si="278"/>
        <v>0.51118256573415133</v>
      </c>
      <c r="NQ13" s="13">
        <f t="shared" si="279"/>
        <v>0.63786175051378635</v>
      </c>
      <c r="NR13" s="13">
        <f t="shared" si="280"/>
        <v>0.439782234467686</v>
      </c>
      <c r="NS13" s="13">
        <f t="shared" si="281"/>
        <v>0.40690760207835031</v>
      </c>
      <c r="NT13" s="13">
        <f t="shared" si="282"/>
        <v>1</v>
      </c>
      <c r="NU13" s="56">
        <f t="shared" si="283"/>
        <v>0.44956869441886116</v>
      </c>
      <c r="NV13" s="56">
        <f t="shared" si="284"/>
        <v>2.2086733792953206</v>
      </c>
      <c r="NW13" s="56">
        <f t="shared" si="285"/>
        <v>0.815029760057153</v>
      </c>
      <c r="NX13" s="56">
        <f t="shared" si="286"/>
        <v>0.31229025484284473</v>
      </c>
      <c r="NY13" s="56">
        <f t="shared" si="287"/>
        <v>2.8699873410456774E-3</v>
      </c>
      <c r="NZ13" s="56">
        <f t="shared" si="287"/>
        <v>7.5620913207832693E-2</v>
      </c>
      <c r="OA13" s="56">
        <f t="shared" si="287"/>
        <v>6.8624733422075089E-3</v>
      </c>
      <c r="OB13" s="56">
        <f t="shared" si="287"/>
        <v>0.12878230593624709</v>
      </c>
      <c r="OC13" s="56">
        <f t="shared" si="287"/>
        <v>2.9438682764428963</v>
      </c>
      <c r="OE13" s="52"/>
      <c r="OF13" s="53"/>
      <c r="OG13" s="13">
        <f t="shared" si="250"/>
        <v>0.70827224108944864</v>
      </c>
      <c r="OH13" s="13">
        <f t="shared" si="251"/>
        <v>2.4296881280767693</v>
      </c>
      <c r="OI13" s="13">
        <f t="shared" si="252"/>
        <v>1.0353834143340603</v>
      </c>
      <c r="OJ13" s="13">
        <f t="shared" si="253"/>
        <v>0.90580164288323961</v>
      </c>
      <c r="OK13" s="13">
        <f t="shared" si="254"/>
        <v>0.77090698777807842</v>
      </c>
      <c r="OL13" s="13">
        <f t="shared" si="255"/>
        <v>1.1279003327565094</v>
      </c>
      <c r="OM13" s="13">
        <f t="shared" si="256"/>
        <v>1.2051260151176795</v>
      </c>
      <c r="ON13" s="13">
        <f t="shared" si="257"/>
        <v>1.4718293321849305</v>
      </c>
      <c r="OO13" s="13">
        <f t="shared" si="258"/>
        <v>2.1033761098178601</v>
      </c>
      <c r="OP13" s="13">
        <f t="shared" si="259"/>
        <v>1.1370510715719115</v>
      </c>
      <c r="OQ13" s="13">
        <f t="shared" si="260"/>
        <v>1.4188304444514843</v>
      </c>
      <c r="OR13" s="13">
        <f t="shared" si="261"/>
        <v>0.97823144700094011</v>
      </c>
      <c r="OS13" s="13">
        <f t="shared" si="262"/>
        <v>0.90510662136816022</v>
      </c>
      <c r="OT13" s="13">
        <f t="shared" si="263"/>
        <v>2.2243541697062752</v>
      </c>
      <c r="OU13" s="56">
        <f t="shared" si="264"/>
        <v>1</v>
      </c>
      <c r="OV13" s="56">
        <f t="shared" si="265"/>
        <v>4.9128718407547955</v>
      </c>
      <c r="OW13" s="56">
        <f t="shared" si="266"/>
        <v>1.8129148452178332</v>
      </c>
      <c r="OX13" s="56">
        <f t="shared" si="267"/>
        <v>0.69464413051831686</v>
      </c>
      <c r="OY13" s="56">
        <f t="shared" si="268"/>
        <v>6.3838683090591776E-3</v>
      </c>
      <c r="OZ13" s="56">
        <f t="shared" si="268"/>
        <v>0.16820769361083895</v>
      </c>
      <c r="PA13" s="56">
        <f t="shared" si="268"/>
        <v>1.5264571193237429E-2</v>
      </c>
      <c r="PB13" s="56">
        <f t="shared" si="268"/>
        <v>0.28645745919368037</v>
      </c>
      <c r="PC13" s="56">
        <f t="shared" si="268"/>
        <v>6.5482056757717819</v>
      </c>
    </row>
    <row r="14" spans="2:419" x14ac:dyDescent="0.3">
      <c r="B14" s="249" t="s">
        <v>12</v>
      </c>
      <c r="C14" s="107">
        <v>330</v>
      </c>
      <c r="D14" s="107">
        <v>1.83</v>
      </c>
      <c r="E14" s="14" t="s">
        <v>13</v>
      </c>
      <c r="F14" s="15">
        <v>24.756386689872425</v>
      </c>
      <c r="G14" s="15">
        <v>5.0389977366769036</v>
      </c>
      <c r="H14" s="15">
        <v>2.7185628974182738</v>
      </c>
      <c r="I14" s="15">
        <v>9.47866231843342</v>
      </c>
      <c r="J14" s="15">
        <v>13.124087128893509</v>
      </c>
      <c r="K14" s="15">
        <v>20.911294624086022</v>
      </c>
      <c r="L14" s="15">
        <v>14.681548865624945</v>
      </c>
      <c r="M14" s="15">
        <v>19.671527898933356</v>
      </c>
      <c r="N14" s="15">
        <v>22.449636650225344</v>
      </c>
      <c r="O14" s="15">
        <v>20.802089064343534</v>
      </c>
      <c r="P14" s="15">
        <v>44.075200071479571</v>
      </c>
      <c r="Q14" s="15">
        <v>25.576747363773407</v>
      </c>
      <c r="R14" s="15">
        <v>21.869696687521337</v>
      </c>
      <c r="S14" s="15">
        <v>35.623746221149517</v>
      </c>
      <c r="T14" s="152">
        <v>81.137873805248489</v>
      </c>
      <c r="U14" s="155">
        <v>11.437226135668261</v>
      </c>
      <c r="V14" s="155">
        <v>40.00118956584938</v>
      </c>
      <c r="W14" s="165">
        <v>22.341054936493556</v>
      </c>
      <c r="X14" s="155">
        <v>0.1655330917438281</v>
      </c>
      <c r="Y14" s="155">
        <v>6.5840347957556622</v>
      </c>
      <c r="Z14" s="155">
        <v>0.49870382328853363</v>
      </c>
      <c r="AA14" s="155">
        <v>6.1142227249692676</v>
      </c>
      <c r="AB14" s="155">
        <v>126.9801664294444</v>
      </c>
      <c r="AE14" s="52"/>
      <c r="AF14" s="53"/>
      <c r="AG14" s="13">
        <f t="shared" si="1"/>
        <v>1</v>
      </c>
      <c r="AH14" s="13">
        <f t="shared" si="2"/>
        <v>0.20354334418028397</v>
      </c>
      <c r="AI14" s="13">
        <f t="shared" si="3"/>
        <v>0.10981258822114008</v>
      </c>
      <c r="AJ14" s="13">
        <f t="shared" si="4"/>
        <v>0.38287745449989435</v>
      </c>
      <c r="AK14" s="13">
        <f t="shared" si="5"/>
        <v>0.53012934776392195</v>
      </c>
      <c r="AL14" s="13">
        <f t="shared" si="6"/>
        <v>0.84468282411506401</v>
      </c>
      <c r="AM14" s="13">
        <f t="shared" si="7"/>
        <v>0.59304086050776594</v>
      </c>
      <c r="AN14" s="13">
        <f t="shared" si="8"/>
        <v>0.79460416196281058</v>
      </c>
      <c r="AO14" s="13">
        <f t="shared" si="9"/>
        <v>0.90682202259384048</v>
      </c>
      <c r="AP14" s="13">
        <f t="shared" si="10"/>
        <v>0.84027161657050087</v>
      </c>
      <c r="AQ14" s="13">
        <f t="shared" si="11"/>
        <v>1.7803567468717181</v>
      </c>
      <c r="AR14" s="13">
        <f t="shared" si="12"/>
        <v>1.0331373347887065</v>
      </c>
      <c r="AS14" s="13">
        <f t="shared" si="13"/>
        <v>0.88339614991019666</v>
      </c>
      <c r="AT14" s="13">
        <f t="shared" si="14"/>
        <v>1.4389719577179982</v>
      </c>
      <c r="AU14" s="13">
        <f t="shared" si="15"/>
        <v>3.2774521912941816</v>
      </c>
      <c r="AV14" s="13">
        <f t="shared" si="16"/>
        <v>0.46199093102496697</v>
      </c>
      <c r="AW14" s="13">
        <f t="shared" si="17"/>
        <v>1.6157927272243426</v>
      </c>
      <c r="AX14" s="56">
        <f t="shared" si="18"/>
        <v>0.90243601444604371</v>
      </c>
      <c r="AY14" s="56">
        <f t="shared" si="19"/>
        <v>6.6864802936506861E-3</v>
      </c>
      <c r="AZ14" s="56">
        <f t="shared" si="19"/>
        <v>0.26595297925480865</v>
      </c>
      <c r="BA14" s="56">
        <f t="shared" si="19"/>
        <v>2.0144451188934938E-2</v>
      </c>
      <c r="BB14" s="56">
        <f t="shared" si="19"/>
        <v>0.2469755704482727</v>
      </c>
      <c r="BC14" s="56">
        <f t="shared" si="19"/>
        <v>5.1291881977829439</v>
      </c>
      <c r="BE14" s="52"/>
      <c r="BF14" s="53"/>
      <c r="BG14" s="13">
        <f t="shared" si="20"/>
        <v>4.9129584857084412</v>
      </c>
      <c r="BH14" s="13">
        <f t="shared" si="21"/>
        <v>1</v>
      </c>
      <c r="BI14" s="13">
        <f t="shared" si="22"/>
        <v>0.53950468713865707</v>
      </c>
      <c r="BJ14" s="13">
        <f t="shared" si="23"/>
        <v>1.8810610390717037</v>
      </c>
      <c r="BK14" s="13">
        <f t="shared" si="24"/>
        <v>2.6045034776198421</v>
      </c>
      <c r="BL14" s="13">
        <f t="shared" si="25"/>
        <v>4.1498916484682749</v>
      </c>
      <c r="BM14" s="13">
        <f t="shared" si="26"/>
        <v>2.9135851280034646</v>
      </c>
      <c r="BN14" s="13">
        <f t="shared" si="27"/>
        <v>3.9038572602944348</v>
      </c>
      <c r="BO14" s="13">
        <f t="shared" si="28"/>
        <v>4.4551789509297004</v>
      </c>
      <c r="BP14" s="13">
        <f t="shared" si="29"/>
        <v>4.1282195689299925</v>
      </c>
      <c r="BQ14" s="13">
        <f t="shared" si="30"/>
        <v>8.7468187871316836</v>
      </c>
      <c r="BR14" s="13">
        <f t="shared" si="31"/>
        <v>5.0757608358523791</v>
      </c>
      <c r="BS14" s="13">
        <f t="shared" si="32"/>
        <v>4.3400886109434671</v>
      </c>
      <c r="BT14" s="13">
        <f t="shared" si="33"/>
        <v>7.069609490367128</v>
      </c>
      <c r="BU14" s="56">
        <f t="shared" si="34"/>
        <v>16.101986554722476</v>
      </c>
      <c r="BV14" s="56">
        <f t="shared" si="35"/>
        <v>2.2697422648994547</v>
      </c>
      <c r="BW14" s="56">
        <f t="shared" si="36"/>
        <v>7.9383225903628194</v>
      </c>
      <c r="BX14" s="56">
        <f t="shared" si="37"/>
        <v>4.4336306749815959</v>
      </c>
      <c r="BY14" s="56">
        <f t="shared" si="38"/>
        <v>3.2850400098213411E-2</v>
      </c>
      <c r="BZ14" s="56">
        <f t="shared" si="38"/>
        <v>1.3066159462293534</v>
      </c>
      <c r="CA14" s="56">
        <f t="shared" si="38"/>
        <v>9.89688524086174E-2</v>
      </c>
      <c r="CB14" s="56">
        <f t="shared" si="38"/>
        <v>1.2133807245965242</v>
      </c>
      <c r="CC14" s="56">
        <f t="shared" si="38"/>
        <v>25.1994886810933</v>
      </c>
      <c r="CE14" s="52"/>
      <c r="CF14" s="53"/>
      <c r="CG14" s="13">
        <f t="shared" si="39"/>
        <v>9.1064241012715641</v>
      </c>
      <c r="CH14" s="13">
        <f t="shared" si="40"/>
        <v>1.853552015096751</v>
      </c>
      <c r="CI14" s="13">
        <f t="shared" si="41"/>
        <v>1</v>
      </c>
      <c r="CJ14" s="13">
        <f t="shared" si="42"/>
        <v>3.4866444794913449</v>
      </c>
      <c r="CK14" s="13">
        <f t="shared" si="43"/>
        <v>4.8275826692687538</v>
      </c>
      <c r="CL14" s="13">
        <f t="shared" si="44"/>
        <v>7.692040027451549</v>
      </c>
      <c r="CM14" s="13">
        <f t="shared" si="45"/>
        <v>5.4004815851667471</v>
      </c>
      <c r="CN14" s="13">
        <f t="shared" si="46"/>
        <v>7.2360024914688319</v>
      </c>
      <c r="CO14" s="13">
        <f t="shared" si="47"/>
        <v>8.2579059221123767</v>
      </c>
      <c r="CP14" s="13">
        <f t="shared" si="48"/>
        <v>7.6518697007520284</v>
      </c>
      <c r="CQ14" s="13">
        <f t="shared" si="49"/>
        <v>16.212683588574052</v>
      </c>
      <c r="CR14" s="13">
        <f t="shared" si="50"/>
        <v>9.4081867254433469</v>
      </c>
      <c r="CS14" s="13">
        <f t="shared" si="51"/>
        <v>8.0445799905127231</v>
      </c>
      <c r="CT14" s="13">
        <f t="shared" si="52"/>
        <v>13.103888916817105</v>
      </c>
      <c r="CU14" s="56">
        <f t="shared" si="53"/>
        <v>29.845869625566639</v>
      </c>
      <c r="CV14" s="56">
        <f t="shared" si="54"/>
        <v>4.2070853488546485</v>
      </c>
      <c r="CW14" s="56">
        <f t="shared" si="55"/>
        <v>14.714093833855063</v>
      </c>
      <c r="CX14" s="56">
        <f t="shared" si="56"/>
        <v>8.2179650718069066</v>
      </c>
      <c r="CY14" s="56">
        <f t="shared" si="57"/>
        <v>6.0889925298777972E-2</v>
      </c>
      <c r="CZ14" s="56">
        <f t="shared" si="57"/>
        <v>2.4218806200909659</v>
      </c>
      <c r="DA14" s="56">
        <f t="shared" si="57"/>
        <v>0.18344391581380573</v>
      </c>
      <c r="DB14" s="56">
        <f t="shared" si="57"/>
        <v>2.2490642871554436</v>
      </c>
      <c r="DC14" s="56">
        <f t="shared" si="57"/>
        <v>46.708563024248257</v>
      </c>
      <c r="DE14" s="52"/>
      <c r="DF14" s="53"/>
      <c r="DG14" s="13">
        <f t="shared" si="58"/>
        <v>2.6118017351169889</v>
      </c>
      <c r="DH14" s="13">
        <f t="shared" si="59"/>
        <v>0.53161485950158005</v>
      </c>
      <c r="DI14" s="13">
        <f t="shared" si="60"/>
        <v>0.28680870845366108</v>
      </c>
      <c r="DJ14" s="13">
        <f t="shared" si="61"/>
        <v>1</v>
      </c>
      <c r="DK14" s="13">
        <f t="shared" si="62"/>
        <v>1.384592750326249</v>
      </c>
      <c r="DL14" s="13">
        <f t="shared" si="63"/>
        <v>2.2061440656472424</v>
      </c>
      <c r="DM14" s="13">
        <f t="shared" si="64"/>
        <v>1.5489051484694549</v>
      </c>
      <c r="DN14" s="13">
        <f t="shared" si="65"/>
        <v>2.0753485289456495</v>
      </c>
      <c r="DO14" s="13">
        <f t="shared" si="66"/>
        <v>2.3684393320528896</v>
      </c>
      <c r="DP14" s="13">
        <f t="shared" si="67"/>
        <v>2.1946228661283911</v>
      </c>
      <c r="DQ14" s="13">
        <f t="shared" si="68"/>
        <v>4.649938840606791</v>
      </c>
      <c r="DR14" s="13">
        <f t="shared" si="69"/>
        <v>2.6983498836152853</v>
      </c>
      <c r="DS14" s="13">
        <f t="shared" si="70"/>
        <v>2.3072555971311188</v>
      </c>
      <c r="DT14" s="13">
        <f t="shared" si="71"/>
        <v>3.7583094559525576</v>
      </c>
      <c r="DU14" s="56">
        <f t="shared" si="72"/>
        <v>8.5600553199851195</v>
      </c>
      <c r="DV14" s="56">
        <f t="shared" si="73"/>
        <v>1.2066287152593218</v>
      </c>
      <c r="DW14" s="56">
        <f t="shared" si="74"/>
        <v>4.2201302485539491</v>
      </c>
      <c r="DX14" s="56">
        <f t="shared" si="75"/>
        <v>2.3569839483622368</v>
      </c>
      <c r="DY14" s="56">
        <f t="shared" si="76"/>
        <v>1.7463760832782414E-2</v>
      </c>
      <c r="DZ14" s="56">
        <f t="shared" si="76"/>
        <v>0.6946164526772417</v>
      </c>
      <c r="EA14" s="56">
        <f t="shared" si="76"/>
        <v>5.2613312568239756E-2</v>
      </c>
      <c r="EB14" s="56">
        <f t="shared" si="76"/>
        <v>0.64505122342830667</v>
      </c>
      <c r="EC14" s="56">
        <f t="shared" si="76"/>
        <v>13.396422634711072</v>
      </c>
      <c r="EE14" s="52"/>
      <c r="EF14" s="53"/>
      <c r="EG14" s="13">
        <f t="shared" si="77"/>
        <v>1.8863320889854254</v>
      </c>
      <c r="EH14" s="13">
        <f t="shared" si="78"/>
        <v>0.38395034162667446</v>
      </c>
      <c r="EI14" s="13">
        <f t="shared" si="79"/>
        <v>0.20714300893607948</v>
      </c>
      <c r="EJ14" s="13">
        <f t="shared" si="80"/>
        <v>0.72223402857220786</v>
      </c>
      <c r="EK14" s="13">
        <f t="shared" si="81"/>
        <v>1</v>
      </c>
      <c r="EL14" s="13">
        <f t="shared" si="82"/>
        <v>1.5933523161430774</v>
      </c>
      <c r="EM14" s="13">
        <f t="shared" si="83"/>
        <v>1.1186720052553283</v>
      </c>
      <c r="EN14" s="13">
        <f t="shared" si="84"/>
        <v>1.4988873287518216</v>
      </c>
      <c r="EO14" s="13">
        <f t="shared" si="85"/>
        <v>1.7105674802174275</v>
      </c>
      <c r="EP14" s="13">
        <f t="shared" si="86"/>
        <v>1.5850313138005931</v>
      </c>
      <c r="EQ14" s="13">
        <f t="shared" si="87"/>
        <v>3.3583440614658242</v>
      </c>
      <c r="ER14" s="13">
        <f t="shared" si="88"/>
        <v>1.9488401069408157</v>
      </c>
      <c r="ES14" s="13">
        <f t="shared" si="89"/>
        <v>1.6663785048617832</v>
      </c>
      <c r="ET14" s="13">
        <f t="shared" si="90"/>
        <v>2.7143789789936386</v>
      </c>
      <c r="EU14" s="56">
        <f t="shared" si="91"/>
        <v>6.1823632385538136</v>
      </c>
      <c r="EV14" s="56">
        <f t="shared" si="92"/>
        <v>0.87146831801264746</v>
      </c>
      <c r="EW14" s="56">
        <f t="shared" si="93"/>
        <v>3.0479216705125518</v>
      </c>
      <c r="EX14" s="56">
        <f t="shared" si="94"/>
        <v>1.7022940123056871</v>
      </c>
      <c r="EY14" s="56">
        <f t="shared" si="95"/>
        <v>1.2612922340281978E-2</v>
      </c>
      <c r="EZ14" s="56">
        <f t="shared" si="95"/>
        <v>0.50167563892962075</v>
      </c>
      <c r="FA14" s="56">
        <f t="shared" si="95"/>
        <v>3.7999124692688575E-2</v>
      </c>
      <c r="FB14" s="56">
        <f t="shared" si="95"/>
        <v>0.46587794373205732</v>
      </c>
      <c r="FC14" s="56">
        <f t="shared" si="95"/>
        <v>9.6753522879232889</v>
      </c>
      <c r="FE14" s="52"/>
      <c r="FF14" s="53"/>
      <c r="FG14" s="13">
        <f t="shared" si="96"/>
        <v>1.1838763278366111</v>
      </c>
      <c r="FH14" s="13">
        <f t="shared" si="97"/>
        <v>0.24097014686373799</v>
      </c>
      <c r="FI14" s="13">
        <f t="shared" si="98"/>
        <v>0.1300045236934772</v>
      </c>
      <c r="FJ14" s="13">
        <f t="shared" si="99"/>
        <v>0.45327955484476407</v>
      </c>
      <c r="FK14" s="13">
        <f t="shared" si="100"/>
        <v>0.62760758550916973</v>
      </c>
      <c r="FL14" s="13">
        <f t="shared" si="101"/>
        <v>1</v>
      </c>
      <c r="FM14" s="13">
        <f t="shared" si="102"/>
        <v>0.70208703619499779</v>
      </c>
      <c r="FN14" s="13">
        <f t="shared" si="103"/>
        <v>0.94071305734821986</v>
      </c>
      <c r="FO14" s="13">
        <f t="shared" si="104"/>
        <v>1.0735651261097643</v>
      </c>
      <c r="FP14" s="13">
        <f t="shared" si="105"/>
        <v>0.99477767581081744</v>
      </c>
      <c r="FQ14" s="13">
        <f t="shared" si="106"/>
        <v>2.1077222077256246</v>
      </c>
      <c r="FR14" s="13">
        <f t="shared" si="107"/>
        <v>1.2231068340605573</v>
      </c>
      <c r="FS14" s="13">
        <f t="shared" si="108"/>
        <v>1.0458317899806839</v>
      </c>
      <c r="FT14" s="13">
        <f t="shared" si="109"/>
        <v>1.7035648371630427</v>
      </c>
      <c r="FU14" s="56">
        <f t="shared" si="110"/>
        <v>3.8800980648894097</v>
      </c>
      <c r="FV14" s="56">
        <f t="shared" si="111"/>
        <v>0.54694012691565497</v>
      </c>
      <c r="FW14" s="56">
        <f t="shared" si="112"/>
        <v>1.9128987604514576</v>
      </c>
      <c r="FX14" s="56">
        <f t="shared" si="113"/>
        <v>1.0683726348898892</v>
      </c>
      <c r="FY14" s="56">
        <f t="shared" si="114"/>
        <v>7.915965736199038E-3</v>
      </c>
      <c r="FZ14" s="56">
        <f t="shared" si="114"/>
        <v>0.31485543645738928</v>
      </c>
      <c r="GA14" s="56">
        <f t="shared" si="114"/>
        <v>2.3848538899840146E-2</v>
      </c>
      <c r="GB14" s="56">
        <f t="shared" si="114"/>
        <v>0.29238853140765331</v>
      </c>
      <c r="GC14" s="56">
        <f t="shared" si="114"/>
        <v>6.0723244883741563</v>
      </c>
      <c r="GE14" s="52"/>
      <c r="GF14" s="53"/>
      <c r="GG14" s="13">
        <f t="shared" si="115"/>
        <v>1.6862244519606839</v>
      </c>
      <c r="GH14" s="13">
        <f t="shared" si="116"/>
        <v>0.34321976399064419</v>
      </c>
      <c r="GI14" s="13">
        <f t="shared" si="117"/>
        <v>0.1851686713915762</v>
      </c>
      <c r="GJ14" s="13">
        <f t="shared" si="118"/>
        <v>0.64561732588218612</v>
      </c>
      <c r="GK14" s="13">
        <f t="shared" si="119"/>
        <v>0.89391706890149425</v>
      </c>
      <c r="GL14" s="13">
        <f t="shared" si="120"/>
        <v>1.4243248321740267</v>
      </c>
      <c r="GM14" s="13">
        <f t="shared" si="121"/>
        <v>1</v>
      </c>
      <c r="GN14" s="13">
        <f t="shared" si="122"/>
        <v>1.3398809675314187</v>
      </c>
      <c r="GO14" s="13">
        <f t="shared" si="123"/>
        <v>1.5291054680741776</v>
      </c>
      <c r="GP14" s="13">
        <f t="shared" si="124"/>
        <v>1.4168865461497109</v>
      </c>
      <c r="GQ14" s="13">
        <f t="shared" si="125"/>
        <v>3.0020810797882689</v>
      </c>
      <c r="GR14" s="13">
        <f t="shared" si="126"/>
        <v>1.7421014361542084</v>
      </c>
      <c r="GS14" s="13">
        <f t="shared" si="127"/>
        <v>1.4896041887464995</v>
      </c>
      <c r="GT14" s="13">
        <f t="shared" si="128"/>
        <v>2.4264297007898241</v>
      </c>
      <c r="GU14" s="56">
        <f t="shared" si="129"/>
        <v>5.5265200250923741</v>
      </c>
      <c r="GV14" s="56">
        <f t="shared" si="130"/>
        <v>0.77902040447838106</v>
      </c>
      <c r="GW14" s="56">
        <f t="shared" si="131"/>
        <v>2.724589205945926</v>
      </c>
      <c r="GX14" s="56">
        <f t="shared" si="132"/>
        <v>1.521709673888864</v>
      </c>
      <c r="GY14" s="56">
        <f t="shared" si="133"/>
        <v>1.1274906568707041E-2</v>
      </c>
      <c r="GZ14" s="56">
        <f t="shared" si="133"/>
        <v>0.44845641669125086</v>
      </c>
      <c r="HA14" s="56">
        <f t="shared" si="133"/>
        <v>3.3968066166110561E-2</v>
      </c>
      <c r="HB14" s="56">
        <f t="shared" si="133"/>
        <v>0.4164562459268159</v>
      </c>
      <c r="HC14" s="56">
        <f t="shared" si="133"/>
        <v>8.6489625578097531</v>
      </c>
      <c r="HE14" s="52"/>
      <c r="HF14" s="53"/>
      <c r="HG14" s="13">
        <f t="shared" si="134"/>
        <v>1.2584882484504309</v>
      </c>
      <c r="HH14" s="13">
        <f t="shared" si="135"/>
        <v>0.25615690670118879</v>
      </c>
      <c r="HI14" s="13">
        <f t="shared" si="136"/>
        <v>0.13819785180823102</v>
      </c>
      <c r="HJ14" s="13">
        <f t="shared" si="137"/>
        <v>0.48184677708473167</v>
      </c>
      <c r="HK14" s="13">
        <f t="shared" si="138"/>
        <v>0.66716155431958757</v>
      </c>
      <c r="HL14" s="13">
        <f t="shared" si="139"/>
        <v>1.0630234078167304</v>
      </c>
      <c r="HM14" s="13">
        <f t="shared" si="140"/>
        <v>0.74633495379995463</v>
      </c>
      <c r="HN14" s="13">
        <f t="shared" si="141"/>
        <v>1</v>
      </c>
      <c r="HO14" s="13">
        <f t="shared" si="142"/>
        <v>1.1412248588703995</v>
      </c>
      <c r="HP14" s="13">
        <f t="shared" si="143"/>
        <v>1.0574719549604217</v>
      </c>
      <c r="HQ14" s="13">
        <f t="shared" si="144"/>
        <v>2.2405580439874959</v>
      </c>
      <c r="HR14" s="13">
        <f t="shared" si="145"/>
        <v>1.3001911948669858</v>
      </c>
      <c r="HS14" s="13">
        <f t="shared" si="146"/>
        <v>1.1117436733883377</v>
      </c>
      <c r="HT14" s="13">
        <f t="shared" si="147"/>
        <v>1.8109292986378112</v>
      </c>
      <c r="HU14" s="13">
        <f t="shared" si="148"/>
        <v>4.1246350676018411</v>
      </c>
      <c r="HV14" s="13">
        <f t="shared" si="149"/>
        <v>0.58141015758559456</v>
      </c>
      <c r="HW14" s="13">
        <f t="shared" si="150"/>
        <v>2.0334561591435079</v>
      </c>
      <c r="HX14" s="13">
        <f t="shared" si="151"/>
        <v>1.1357051191587895</v>
      </c>
      <c r="HY14" s="13">
        <f t="shared" si="152"/>
        <v>8.4148568730547744E-3</v>
      </c>
      <c r="HZ14" s="13">
        <f t="shared" si="152"/>
        <v>0.33469869903255794</v>
      </c>
      <c r="IA14" s="13">
        <f t="shared" si="152"/>
        <v>2.5351555092757931E-2</v>
      </c>
      <c r="IB14" s="13">
        <f t="shared" si="152"/>
        <v>0.31081585306349274</v>
      </c>
      <c r="IC14" s="13">
        <f t="shared" si="152"/>
        <v>6.455023071000479</v>
      </c>
      <c r="IE14" s="52"/>
      <c r="IF14" s="53"/>
      <c r="IG14" s="13">
        <f t="shared" si="153"/>
        <v>1.1027522215876899</v>
      </c>
      <c r="IH14" s="13">
        <f t="shared" si="154"/>
        <v>0.22445787498419595</v>
      </c>
      <c r="II14" s="13">
        <f t="shared" si="155"/>
        <v>0.12109607561915643</v>
      </c>
      <c r="IJ14" s="13">
        <f t="shared" si="156"/>
        <v>0.42221896354559824</v>
      </c>
      <c r="IK14" s="13">
        <f t="shared" si="157"/>
        <v>0.58460131597549814</v>
      </c>
      <c r="IL14" s="13">
        <f t="shared" si="158"/>
        <v>0.9314758608298509</v>
      </c>
      <c r="IM14" s="13">
        <f t="shared" si="159"/>
        <v>0.65397712641721417</v>
      </c>
      <c r="IN14" s="13">
        <f t="shared" si="160"/>
        <v>0.87625150488731396</v>
      </c>
      <c r="IO14" s="13">
        <f t="shared" si="161"/>
        <v>1</v>
      </c>
      <c r="IP14" s="13">
        <f t="shared" si="162"/>
        <v>0.92661139191019948</v>
      </c>
      <c r="IQ14" s="13">
        <f t="shared" si="163"/>
        <v>1.9632923578314199</v>
      </c>
      <c r="IR14" s="13">
        <f t="shared" si="164"/>
        <v>1.1392944911434313</v>
      </c>
      <c r="IS14" s="13">
        <f t="shared" si="165"/>
        <v>0.97416706685548138</v>
      </c>
      <c r="IT14" s="13">
        <f t="shared" si="166"/>
        <v>1.58682952317591</v>
      </c>
      <c r="IU14" s="56">
        <f t="shared" si="167"/>
        <v>3.6142176850971013</v>
      </c>
      <c r="IV14" s="56">
        <f t="shared" si="168"/>
        <v>0.50946152554114754</v>
      </c>
      <c r="IW14" s="56">
        <f t="shared" si="169"/>
        <v>1.7818190195718762</v>
      </c>
      <c r="IX14" s="56">
        <f t="shared" si="170"/>
        <v>0.99516331977111538</v>
      </c>
      <c r="IY14" s="56">
        <f t="shared" si="171"/>
        <v>7.373530998425604E-3</v>
      </c>
      <c r="IZ14" s="56">
        <f t="shared" si="171"/>
        <v>0.29328023871110509</v>
      </c>
      <c r="JA14" s="56">
        <f t="shared" si="171"/>
        <v>2.2214338301262786E-2</v>
      </c>
      <c r="JB14" s="56">
        <f t="shared" si="171"/>
        <v>0.27235285898971973</v>
      </c>
      <c r="JC14" s="56">
        <f t="shared" si="171"/>
        <v>5.6562236800465007</v>
      </c>
      <c r="JE14" s="52"/>
      <c r="JF14" s="53"/>
      <c r="JG14" s="13">
        <f t="shared" si="172"/>
        <v>1.1900913707896232</v>
      </c>
      <c r="JH14" s="13">
        <f t="shared" si="173"/>
        <v>0.24223517749061818</v>
      </c>
      <c r="JI14" s="13">
        <f t="shared" si="174"/>
        <v>0.13068701364605304</v>
      </c>
      <c r="JJ14" s="13">
        <f t="shared" si="175"/>
        <v>0.45565915467022083</v>
      </c>
      <c r="JK14" s="13">
        <f t="shared" si="176"/>
        <v>0.63090236217617479</v>
      </c>
      <c r="JL14" s="13">
        <f t="shared" si="177"/>
        <v>1.0052497400335467</v>
      </c>
      <c r="JM14" s="13">
        <f t="shared" si="178"/>
        <v>0.70577281061594477</v>
      </c>
      <c r="JN14" s="13">
        <f t="shared" si="179"/>
        <v>0.94565155634546094</v>
      </c>
      <c r="JO14" s="13">
        <f t="shared" si="180"/>
        <v>1.0792010639309222</v>
      </c>
      <c r="JP14" s="13">
        <f t="shared" si="181"/>
        <v>1</v>
      </c>
      <c r="JQ14" s="13">
        <f t="shared" si="182"/>
        <v>2.1187872013791171</v>
      </c>
      <c r="JR14" s="13">
        <f t="shared" si="183"/>
        <v>1.2295278269726295</v>
      </c>
      <c r="JS14" s="13">
        <f t="shared" si="184"/>
        <v>1.0513221349969013</v>
      </c>
      <c r="JT14" s="13">
        <f t="shared" si="185"/>
        <v>1.71250810968844</v>
      </c>
      <c r="JU14" s="56">
        <f t="shared" si="186"/>
        <v>3.9004675710347465</v>
      </c>
      <c r="JV14" s="56">
        <f t="shared" si="187"/>
        <v>0.54981142039587716</v>
      </c>
      <c r="JW14" s="56">
        <f t="shared" si="188"/>
        <v>1.9229409816543215</v>
      </c>
      <c r="JX14" s="56">
        <f t="shared" si="189"/>
        <v>1.0739813134820164</v>
      </c>
      <c r="JY14" s="56">
        <f t="shared" si="190"/>
        <v>7.9575224984285466E-3</v>
      </c>
      <c r="JZ14" s="56">
        <f t="shared" si="190"/>
        <v>0.31650834564693942</v>
      </c>
      <c r="KA14" s="56">
        <f t="shared" si="190"/>
        <v>2.3973737529244234E-2</v>
      </c>
      <c r="KB14" s="56">
        <f t="shared" si="190"/>
        <v>0.29392349518633398</v>
      </c>
      <c r="KC14" s="56">
        <f t="shared" si="190"/>
        <v>6.1042026133374598</v>
      </c>
      <c r="KE14" s="52"/>
      <c r="KF14" s="53"/>
      <c r="KG14" s="13">
        <f t="shared" si="191"/>
        <v>0.56168518009500601</v>
      </c>
      <c r="KH14" s="13">
        <f t="shared" si="192"/>
        <v>0.11432727993304259</v>
      </c>
      <c r="KI14" s="13">
        <f t="shared" si="193"/>
        <v>6.1680103391689806E-2</v>
      </c>
      <c r="KJ14" s="13">
        <f t="shared" si="194"/>
        <v>0.21505659198509064</v>
      </c>
      <c r="KK14" s="13">
        <f t="shared" si="195"/>
        <v>0.2977657981724266</v>
      </c>
      <c r="KL14" s="13">
        <f t="shared" si="196"/>
        <v>0.47444582418622805</v>
      </c>
      <c r="KM14" s="13">
        <f t="shared" si="197"/>
        <v>0.33310226253800185</v>
      </c>
      <c r="KN14" s="13">
        <f t="shared" si="198"/>
        <v>0.44631738181632258</v>
      </c>
      <c r="KO14" s="13">
        <f t="shared" si="199"/>
        <v>0.5093484910747389</v>
      </c>
      <c r="KP14" s="13">
        <f t="shared" si="200"/>
        <v>0.47196811428212365</v>
      </c>
      <c r="KQ14" s="13">
        <f t="shared" si="201"/>
        <v>1</v>
      </c>
      <c r="KR14" s="13">
        <f t="shared" si="202"/>
        <v>0.58029792995366913</v>
      </c>
      <c r="KS14" s="13">
        <f t="shared" si="203"/>
        <v>0.49619052555754373</v>
      </c>
      <c r="KT14" s="13">
        <f t="shared" si="204"/>
        <v>0.80824922322249726</v>
      </c>
      <c r="KU14" s="56">
        <f t="shared" si="205"/>
        <v>1.8408963243198444</v>
      </c>
      <c r="KV14" s="56">
        <f t="shared" si="206"/>
        <v>0.25949345929501805</v>
      </c>
      <c r="KW14" s="56">
        <f t="shared" si="207"/>
        <v>0.90756682898720575</v>
      </c>
      <c r="KX14" s="56">
        <f t="shared" si="208"/>
        <v>0.50688493529834555</v>
      </c>
      <c r="KY14" s="56">
        <f t="shared" si="209"/>
        <v>3.7556968879408942E-3</v>
      </c>
      <c r="KZ14" s="56">
        <f t="shared" si="209"/>
        <v>0.14938184704954061</v>
      </c>
      <c r="LA14" s="56">
        <f t="shared" si="209"/>
        <v>1.1314839693971979E-2</v>
      </c>
      <c r="LB14" s="56">
        <f t="shared" si="209"/>
        <v>0.1387225177663049</v>
      </c>
      <c r="LC14" s="56">
        <f t="shared" si="209"/>
        <v>2.8809889966128921</v>
      </c>
      <c r="LE14" s="52"/>
      <c r="LF14" s="53"/>
      <c r="LG14" s="13">
        <f t="shared" si="210"/>
        <v>0.96792552773684859</v>
      </c>
      <c r="LH14" s="13">
        <f t="shared" si="211"/>
        <v>0.19701479883302436</v>
      </c>
      <c r="LI14" s="13">
        <f t="shared" si="212"/>
        <v>0.10629040740609626</v>
      </c>
      <c r="LJ14" s="13">
        <f t="shared" si="213"/>
        <v>0.37059686220535148</v>
      </c>
      <c r="LK14" s="13">
        <f t="shared" si="214"/>
        <v>0.51312572870318551</v>
      </c>
      <c r="LL14" s="13">
        <f t="shared" si="215"/>
        <v>0.81759006830182501</v>
      </c>
      <c r="LM14" s="13">
        <f t="shared" si="216"/>
        <v>0.57401938787649409</v>
      </c>
      <c r="LN14" s="13">
        <f t="shared" si="217"/>
        <v>0.76911765280974964</v>
      </c>
      <c r="LO14" s="13">
        <f t="shared" si="218"/>
        <v>0.87773618478253945</v>
      </c>
      <c r="LP14" s="13">
        <f t="shared" si="219"/>
        <v>0.81332034791129693</v>
      </c>
      <c r="LQ14" s="13">
        <f t="shared" si="220"/>
        <v>1.7232527437756666</v>
      </c>
      <c r="LR14" s="13">
        <f t="shared" si="221"/>
        <v>1</v>
      </c>
      <c r="LS14" s="13">
        <f t="shared" si="222"/>
        <v>0.85506168460252718</v>
      </c>
      <c r="LT14" s="13">
        <f t="shared" si="223"/>
        <v>1.3928176915727195</v>
      </c>
      <c r="LU14" s="56">
        <f t="shared" si="224"/>
        <v>3.1723296418907112</v>
      </c>
      <c r="LV14" s="56">
        <f t="shared" si="225"/>
        <v>0.44717281572197914</v>
      </c>
      <c r="LW14" s="56">
        <f t="shared" si="226"/>
        <v>1.5639670282119835</v>
      </c>
      <c r="LX14" s="56">
        <f t="shared" si="227"/>
        <v>0.87349085553142514</v>
      </c>
      <c r="LY14" s="56">
        <f t="shared" si="228"/>
        <v>6.4720149669338783E-3</v>
      </c>
      <c r="LZ14" s="56">
        <f t="shared" si="228"/>
        <v>0.25742267779839778</v>
      </c>
      <c r="MA14" s="56">
        <f t="shared" si="228"/>
        <v>1.9498328548019035E-2</v>
      </c>
      <c r="MB14" s="56">
        <f t="shared" si="228"/>
        <v>0.23905395936425355</v>
      </c>
      <c r="MC14" s="56">
        <f t="shared" si="228"/>
        <v>4.9646721932006708</v>
      </c>
      <c r="ME14" s="52"/>
      <c r="MF14" s="53"/>
      <c r="MG14" s="13">
        <f t="shared" si="229"/>
        <v>1.131994972019809</v>
      </c>
      <c r="MH14" s="13">
        <f t="shared" si="230"/>
        <v>0.23041004220017888</v>
      </c>
      <c r="MI14" s="13">
        <f t="shared" si="231"/>
        <v>0.12430729773081227</v>
      </c>
      <c r="MJ14" s="13">
        <f t="shared" si="232"/>
        <v>0.43341535339362364</v>
      </c>
      <c r="MK14" s="13">
        <f t="shared" si="233"/>
        <v>0.60010375618890044</v>
      </c>
      <c r="ML14" s="13">
        <f t="shared" si="234"/>
        <v>0.95617670984974512</v>
      </c>
      <c r="MM14" s="13">
        <f t="shared" si="235"/>
        <v>0.67131927229709187</v>
      </c>
      <c r="MN14" s="13">
        <f t="shared" si="236"/>
        <v>0.89948791608791545</v>
      </c>
      <c r="MO14" s="13">
        <f t="shared" si="237"/>
        <v>1.0265179700930611</v>
      </c>
      <c r="MP14" s="13">
        <f t="shared" si="238"/>
        <v>0.95118324508876384</v>
      </c>
      <c r="MQ14" s="13">
        <f t="shared" si="239"/>
        <v>2.0153548858603285</v>
      </c>
      <c r="MR14" s="13">
        <f t="shared" si="240"/>
        <v>1.1695062683867619</v>
      </c>
      <c r="MS14" s="13">
        <f t="shared" si="241"/>
        <v>1</v>
      </c>
      <c r="MT14" s="13">
        <f t="shared" si="242"/>
        <v>1.6289090210142751</v>
      </c>
      <c r="MU14" s="56">
        <f t="shared" si="243"/>
        <v>3.7100594015803185</v>
      </c>
      <c r="MV14" s="56">
        <f t="shared" si="244"/>
        <v>0.52297141103901301</v>
      </c>
      <c r="MW14" s="56">
        <f t="shared" si="245"/>
        <v>1.8290692430441304</v>
      </c>
      <c r="MX14" s="56">
        <f t="shared" si="246"/>
        <v>1.0215530309225171</v>
      </c>
      <c r="MY14" s="56">
        <f t="shared" si="247"/>
        <v>7.5690620729221125E-3</v>
      </c>
      <c r="MZ14" s="56">
        <f t="shared" si="247"/>
        <v>0.30105743531013196</v>
      </c>
      <c r="NA14" s="56">
        <f t="shared" si="247"/>
        <v>2.2803417459972813E-2</v>
      </c>
      <c r="NB14" s="56">
        <f t="shared" si="247"/>
        <v>0.27957510395916879</v>
      </c>
      <c r="NC14" s="56">
        <f t="shared" si="247"/>
        <v>5.8062152504336373</v>
      </c>
      <c r="NE14" s="52"/>
      <c r="NF14" s="53"/>
      <c r="NG14" s="13">
        <f t="shared" si="269"/>
        <v>0.69494057520471464</v>
      </c>
      <c r="NH14" s="13">
        <f t="shared" si="270"/>
        <v>0.14145052868373773</v>
      </c>
      <c r="NI14" s="13">
        <f t="shared" si="271"/>
        <v>7.6313223223117566E-2</v>
      </c>
      <c r="NJ14" s="13">
        <f t="shared" si="272"/>
        <v>0.26607707846307355</v>
      </c>
      <c r="NK14" s="13">
        <f t="shared" si="273"/>
        <v>0.36840839386796015</v>
      </c>
      <c r="NL14" s="13">
        <f t="shared" si="274"/>
        <v>0.58700436765606545</v>
      </c>
      <c r="NM14" s="13">
        <f t="shared" si="275"/>
        <v>0.41212815672116576</v>
      </c>
      <c r="NN14" s="13">
        <f t="shared" si="276"/>
        <v>0.5522026733744958</v>
      </c>
      <c r="NO14" s="13">
        <f t="shared" si="277"/>
        <v>0.63018741798966627</v>
      </c>
      <c r="NP14" s="13">
        <f t="shared" si="278"/>
        <v>0.58393884054769929</v>
      </c>
      <c r="NQ14" s="13">
        <f t="shared" si="279"/>
        <v>1.2372421417406263</v>
      </c>
      <c r="NR14" s="13">
        <f t="shared" si="280"/>
        <v>0.71796905370352959</v>
      </c>
      <c r="NS14" s="13">
        <f t="shared" si="281"/>
        <v>0.61390782855222237</v>
      </c>
      <c r="NT14" s="13">
        <f t="shared" si="282"/>
        <v>1</v>
      </c>
      <c r="NU14" s="56">
        <f t="shared" si="283"/>
        <v>2.2776345110239311</v>
      </c>
      <c r="NV14" s="56">
        <f t="shared" si="284"/>
        <v>0.3210562433458522</v>
      </c>
      <c r="NW14" s="56">
        <f t="shared" si="285"/>
        <v>1.1228799272688792</v>
      </c>
      <c r="NX14" s="56">
        <f t="shared" si="286"/>
        <v>0.62713940296458381</v>
      </c>
      <c r="NY14" s="56">
        <f t="shared" si="287"/>
        <v>4.6467064613645971E-3</v>
      </c>
      <c r="NZ14" s="56">
        <f t="shared" si="287"/>
        <v>0.18482151638074426</v>
      </c>
      <c r="OA14" s="56">
        <f t="shared" si="287"/>
        <v>1.3999196496421742E-2</v>
      </c>
      <c r="OB14" s="56">
        <f t="shared" si="287"/>
        <v>0.17163334498883515</v>
      </c>
      <c r="OC14" s="56">
        <f t="shared" si="287"/>
        <v>3.5644809965005124</v>
      </c>
      <c r="OE14" s="52"/>
      <c r="OF14" s="53"/>
      <c r="OG14" s="13">
        <f t="shared" si="250"/>
        <v>0.30511505328934357</v>
      </c>
      <c r="OH14" s="13">
        <f t="shared" si="251"/>
        <v>6.2104138306258536E-2</v>
      </c>
      <c r="OI14" s="13">
        <f t="shared" si="252"/>
        <v>3.3505473706933894E-2</v>
      </c>
      <c r="OJ14" s="13">
        <f t="shared" si="253"/>
        <v>0.11682167493302348</v>
      </c>
      <c r="OK14" s="13">
        <f t="shared" si="254"/>
        <v>0.16175044419323401</v>
      </c>
      <c r="OL14" s="13">
        <f t="shared" si="255"/>
        <v>0.25772544489246096</v>
      </c>
      <c r="OM14" s="13">
        <f t="shared" si="256"/>
        <v>0.18094569375658515</v>
      </c>
      <c r="ON14" s="13">
        <f t="shared" si="257"/>
        <v>0.24244569122121712</v>
      </c>
      <c r="OO14" s="13">
        <f t="shared" si="258"/>
        <v>0.27668504974766994</v>
      </c>
      <c r="OP14" s="13">
        <f t="shared" si="259"/>
        <v>0.25637951906743123</v>
      </c>
      <c r="OQ14" s="13">
        <f t="shared" si="260"/>
        <v>0.5432136436958066</v>
      </c>
      <c r="OR14" s="13">
        <f t="shared" si="261"/>
        <v>0.31522575295926658</v>
      </c>
      <c r="OS14" s="13">
        <f t="shared" si="262"/>
        <v>0.26953746335545059</v>
      </c>
      <c r="OT14" s="13">
        <f t="shared" si="263"/>
        <v>0.43905200556099805</v>
      </c>
      <c r="OU14" s="56">
        <f t="shared" si="264"/>
        <v>1</v>
      </c>
      <c r="OV14" s="56">
        <f t="shared" si="265"/>
        <v>0.14096038753887624</v>
      </c>
      <c r="OW14" s="56">
        <f t="shared" si="266"/>
        <v>0.49300268407158904</v>
      </c>
      <c r="OX14" s="56">
        <f t="shared" si="267"/>
        <v>0.27534681263792743</v>
      </c>
      <c r="OY14" s="56">
        <f t="shared" si="268"/>
        <v>2.0401457911153748E-3</v>
      </c>
      <c r="OZ14" s="56">
        <f t="shared" si="268"/>
        <v>8.1146257437790623E-2</v>
      </c>
      <c r="PA14" s="56">
        <f t="shared" si="268"/>
        <v>6.1463752979964634E-3</v>
      </c>
      <c r="PB14" s="56">
        <f t="shared" si="268"/>
        <v>7.5355964338490747E-2</v>
      </c>
      <c r="PC14" s="56">
        <f t="shared" si="268"/>
        <v>1.5649925302976149</v>
      </c>
    </row>
    <row r="15" spans="2:419" x14ac:dyDescent="0.3">
      <c r="B15" s="249"/>
      <c r="C15" s="107">
        <v>345.9</v>
      </c>
      <c r="D15" s="107">
        <v>1.84</v>
      </c>
      <c r="E15" s="14" t="s">
        <v>14</v>
      </c>
      <c r="F15" s="15">
        <v>25.817449333809193</v>
      </c>
      <c r="G15" s="15">
        <v>4.7183873139153603</v>
      </c>
      <c r="H15" s="15">
        <v>3.8617987111787446</v>
      </c>
      <c r="I15" s="15">
        <v>10.206501149872997</v>
      </c>
      <c r="J15" s="15">
        <v>13.032808446057986</v>
      </c>
      <c r="K15" s="15">
        <v>19.740668718621627</v>
      </c>
      <c r="L15" s="15">
        <v>15.331614325821462</v>
      </c>
      <c r="M15" s="15">
        <v>20.747790407758</v>
      </c>
      <c r="N15" s="15">
        <v>30.08989314961665</v>
      </c>
      <c r="O15" s="15">
        <v>18.837859824040265</v>
      </c>
      <c r="P15" s="15">
        <v>42.073584625016288</v>
      </c>
      <c r="Q15" s="15">
        <v>26.349069126234081</v>
      </c>
      <c r="R15" s="15">
        <v>22.17444812874875</v>
      </c>
      <c r="S15" s="15">
        <v>41.730976702483694</v>
      </c>
      <c r="T15" s="152">
        <v>16.718507624410478</v>
      </c>
      <c r="U15" s="155">
        <v>14.35415802833842</v>
      </c>
      <c r="V15" s="155">
        <v>38.593886308406162</v>
      </c>
      <c r="W15" s="165">
        <v>18.350170133902264</v>
      </c>
      <c r="X15" s="155">
        <v>0.19878341692707058</v>
      </c>
      <c r="Y15" s="155">
        <v>4.8932310282754772</v>
      </c>
      <c r="Z15" s="155">
        <v>0.4483262118249412</v>
      </c>
      <c r="AA15" s="155">
        <v>6.2951162565855938</v>
      </c>
      <c r="AB15" s="155">
        <v>118.49554549581441</v>
      </c>
      <c r="AE15" s="52"/>
      <c r="AF15" s="53"/>
      <c r="AG15" s="13">
        <f t="shared" si="1"/>
        <v>1</v>
      </c>
      <c r="AH15" s="13">
        <f t="shared" si="2"/>
        <v>0.18275962326520012</v>
      </c>
      <c r="AI15" s="13">
        <f t="shared" si="3"/>
        <v>0.14958095438659516</v>
      </c>
      <c r="AJ15" s="13">
        <f t="shared" si="4"/>
        <v>0.39533344359107903</v>
      </c>
      <c r="AK15" s="13">
        <f t="shared" si="5"/>
        <v>0.50480619822465944</v>
      </c>
      <c r="AL15" s="13">
        <f t="shared" si="6"/>
        <v>0.76462505894299448</v>
      </c>
      <c r="AM15" s="13">
        <f t="shared" si="7"/>
        <v>0.59384698029576355</v>
      </c>
      <c r="AN15" s="13">
        <f t="shared" si="8"/>
        <v>0.80363440011046205</v>
      </c>
      <c r="AO15" s="13">
        <f t="shared" si="9"/>
        <v>1.1654866737827769</v>
      </c>
      <c r="AP15" s="13">
        <f t="shared" si="10"/>
        <v>0.7296561167013188</v>
      </c>
      <c r="AQ15" s="13">
        <f t="shared" si="11"/>
        <v>1.6296569068857976</v>
      </c>
      <c r="AR15" s="13">
        <f t="shared" si="12"/>
        <v>1.0205914916516832</v>
      </c>
      <c r="AS15" s="13">
        <f t="shared" si="13"/>
        <v>0.85889383734396418</v>
      </c>
      <c r="AT15" s="13">
        <f t="shared" si="14"/>
        <v>1.6163865052243938</v>
      </c>
      <c r="AU15" s="13">
        <f t="shared" si="15"/>
        <v>0.64756620254181296</v>
      </c>
      <c r="AV15" s="13">
        <f t="shared" si="16"/>
        <v>0.55598668337622947</v>
      </c>
      <c r="AW15" s="13">
        <f t="shared" si="17"/>
        <v>1.4948760355603994</v>
      </c>
      <c r="AX15" s="56">
        <f t="shared" si="18"/>
        <v>0.71076619137088159</v>
      </c>
      <c r="AY15" s="56">
        <f t="shared" si="19"/>
        <v>7.6995761415808847E-3</v>
      </c>
      <c r="AZ15" s="56">
        <f t="shared" si="19"/>
        <v>0.18953193109853636</v>
      </c>
      <c r="BA15" s="56">
        <f t="shared" si="19"/>
        <v>1.7365240308144479E-2</v>
      </c>
      <c r="BB15" s="56">
        <f t="shared" si="19"/>
        <v>0.2438318431535309</v>
      </c>
      <c r="BC15" s="56">
        <f t="shared" si="19"/>
        <v>4.5897464138968518</v>
      </c>
      <c r="BE15" s="52"/>
      <c r="BF15" s="53"/>
      <c r="BG15" s="13">
        <f t="shared" si="20"/>
        <v>5.4716680967814915</v>
      </c>
      <c r="BH15" s="13">
        <f t="shared" si="21"/>
        <v>1</v>
      </c>
      <c r="BI15" s="13">
        <f t="shared" si="22"/>
        <v>0.81845733600326021</v>
      </c>
      <c r="BJ15" s="13">
        <f t="shared" si="23"/>
        <v>2.1631333908880723</v>
      </c>
      <c r="BK15" s="13">
        <f t="shared" si="24"/>
        <v>2.762131969883423</v>
      </c>
      <c r="BL15" s="13">
        <f t="shared" si="25"/>
        <v>4.1837745410180505</v>
      </c>
      <c r="BM15" s="13">
        <f t="shared" si="26"/>
        <v>3.2493335764543567</v>
      </c>
      <c r="BN15" s="13">
        <f t="shared" si="27"/>
        <v>4.3972207085605479</v>
      </c>
      <c r="BO15" s="13">
        <f t="shared" si="28"/>
        <v>6.3771562501611987</v>
      </c>
      <c r="BP15" s="13">
        <f t="shared" si="29"/>
        <v>3.9924360953760787</v>
      </c>
      <c r="BQ15" s="13">
        <f t="shared" si="30"/>
        <v>8.9169417061066252</v>
      </c>
      <c r="BR15" s="13">
        <f t="shared" si="31"/>
        <v>5.5843379047171489</v>
      </c>
      <c r="BS15" s="13">
        <f t="shared" si="32"/>
        <v>4.6995820083172006</v>
      </c>
      <c r="BT15" s="13">
        <f t="shared" si="33"/>
        <v>8.8443304727044456</v>
      </c>
      <c r="BU15" s="56">
        <f t="shared" si="34"/>
        <v>3.5432673310019793</v>
      </c>
      <c r="BV15" s="56">
        <f t="shared" si="35"/>
        <v>3.0421745976650674</v>
      </c>
      <c r="BW15" s="56">
        <f t="shared" si="36"/>
        <v>8.1794655124190321</v>
      </c>
      <c r="BX15" s="56">
        <f t="shared" si="37"/>
        <v>3.8890766935949408</v>
      </c>
      <c r="BY15" s="56">
        <f t="shared" si="38"/>
        <v>4.2129525132628062E-2</v>
      </c>
      <c r="BZ15" s="56">
        <f t="shared" si="38"/>
        <v>1.0370558207132492</v>
      </c>
      <c r="CA15" s="56">
        <f t="shared" si="38"/>
        <v>9.5016831387018136E-2</v>
      </c>
      <c r="CB15" s="56">
        <f t="shared" si="38"/>
        <v>1.3341669171626036</v>
      </c>
      <c r="CC15" s="56">
        <f t="shared" si="38"/>
        <v>25.113569025236664</v>
      </c>
      <c r="CE15" s="52"/>
      <c r="CF15" s="53"/>
      <c r="CG15" s="13">
        <f t="shared" si="39"/>
        <v>6.6853430913101324</v>
      </c>
      <c r="CH15" s="13">
        <f t="shared" si="40"/>
        <v>1.2218107847664481</v>
      </c>
      <c r="CI15" s="13">
        <f t="shared" si="41"/>
        <v>1</v>
      </c>
      <c r="CJ15" s="13">
        <f t="shared" si="42"/>
        <v>2.642939705875464</v>
      </c>
      <c r="CK15" s="13">
        <f t="shared" si="43"/>
        <v>3.3748026297517604</v>
      </c>
      <c r="CL15" s="13">
        <f t="shared" si="44"/>
        <v>5.1117808552471509</v>
      </c>
      <c r="CM15" s="13">
        <f t="shared" si="45"/>
        <v>3.9700708070156674</v>
      </c>
      <c r="CN15" s="13">
        <f t="shared" si="46"/>
        <v>5.3725716847176406</v>
      </c>
      <c r="CO15" s="13">
        <f t="shared" si="47"/>
        <v>7.7916782825877142</v>
      </c>
      <c r="CP15" s="13">
        <f t="shared" si="48"/>
        <v>4.8780014788213411</v>
      </c>
      <c r="CQ15" s="13">
        <f t="shared" si="49"/>
        <v>10.894815543654808</v>
      </c>
      <c r="CR15" s="13">
        <f t="shared" si="50"/>
        <v>6.8230042777634834</v>
      </c>
      <c r="CS15" s="13">
        <f t="shared" si="51"/>
        <v>5.7419999816563196</v>
      </c>
      <c r="CT15" s="13">
        <f t="shared" si="52"/>
        <v>10.80609835558883</v>
      </c>
      <c r="CU15" s="56">
        <f t="shared" si="53"/>
        <v>4.3292022383288469</v>
      </c>
      <c r="CV15" s="56">
        <f t="shared" si="54"/>
        <v>3.7169617325697097</v>
      </c>
      <c r="CW15" s="56">
        <f t="shared" si="55"/>
        <v>9.9937591766987968</v>
      </c>
      <c r="CX15" s="56">
        <f t="shared" si="56"/>
        <v>4.7517158470181382</v>
      </c>
      <c r="CY15" s="56">
        <f t="shared" si="57"/>
        <v>5.1474308164134092E-2</v>
      </c>
      <c r="CZ15" s="56">
        <f t="shared" si="57"/>
        <v>1.2670859861522681</v>
      </c>
      <c r="DA15" s="56">
        <f t="shared" si="57"/>
        <v>0.11609258932299392</v>
      </c>
      <c r="DB15" s="56">
        <f t="shared" si="57"/>
        <v>1.6300995280678736</v>
      </c>
      <c r="DC15" s="56">
        <f t="shared" si="57"/>
        <v>30.684029479010775</v>
      </c>
      <c r="DE15" s="52"/>
      <c r="DF15" s="53"/>
      <c r="DG15" s="13">
        <f t="shared" si="58"/>
        <v>2.5295102557383684</v>
      </c>
      <c r="DH15" s="13">
        <f t="shared" si="59"/>
        <v>0.46229234138420422</v>
      </c>
      <c r="DI15" s="13">
        <f t="shared" si="60"/>
        <v>0.37836655818402554</v>
      </c>
      <c r="DJ15" s="13">
        <f t="shared" si="61"/>
        <v>1</v>
      </c>
      <c r="DK15" s="13">
        <f t="shared" si="62"/>
        <v>1.2769124555695717</v>
      </c>
      <c r="DL15" s="13">
        <f t="shared" si="63"/>
        <v>1.9341269283908586</v>
      </c>
      <c r="DM15" s="13">
        <f t="shared" si="64"/>
        <v>1.5021420269973946</v>
      </c>
      <c r="DN15" s="13">
        <f t="shared" si="65"/>
        <v>2.0328014569435648</v>
      </c>
      <c r="DO15" s="13">
        <f t="shared" si="66"/>
        <v>2.9481104942599323</v>
      </c>
      <c r="DP15" s="13">
        <f t="shared" si="67"/>
        <v>1.8456726303582174</v>
      </c>
      <c r="DQ15" s="13">
        <f t="shared" si="68"/>
        <v>4.1222338593024919</v>
      </c>
      <c r="DR15" s="13">
        <f t="shared" si="69"/>
        <v>2.5815966450522518</v>
      </c>
      <c r="DS15" s="13">
        <f t="shared" si="70"/>
        <v>2.1725807701520394</v>
      </c>
      <c r="DT15" s="13">
        <f t="shared" si="71"/>
        <v>4.0886662422022031</v>
      </c>
      <c r="DU15" s="56">
        <f t="shared" si="72"/>
        <v>1.6380253505990652</v>
      </c>
      <c r="DV15" s="56">
        <f t="shared" si="73"/>
        <v>1.4063740176541335</v>
      </c>
      <c r="DW15" s="56">
        <f t="shared" si="74"/>
        <v>3.7813042630075437</v>
      </c>
      <c r="DX15" s="56">
        <f t="shared" si="75"/>
        <v>1.7978903705047447</v>
      </c>
      <c r="DY15" s="56">
        <f t="shared" si="76"/>
        <v>1.9476156814967303E-2</v>
      </c>
      <c r="DZ15" s="56">
        <f t="shared" si="76"/>
        <v>0.47942296350364544</v>
      </c>
      <c r="EA15" s="56">
        <f t="shared" si="76"/>
        <v>4.3925553452812759E-2</v>
      </c>
      <c r="EB15" s="56">
        <f t="shared" si="76"/>
        <v>0.61677514793244559</v>
      </c>
      <c r="EC15" s="56">
        <f t="shared" si="76"/>
        <v>11.609810625190484</v>
      </c>
      <c r="EE15" s="52"/>
      <c r="EF15" s="53"/>
      <c r="EG15" s="13">
        <f t="shared" si="77"/>
        <v>1.9809582440090385</v>
      </c>
      <c r="EH15" s="13">
        <f t="shared" si="78"/>
        <v>0.36203918237918425</v>
      </c>
      <c r="EI15" s="13">
        <f t="shared" si="79"/>
        <v>0.29631362473886563</v>
      </c>
      <c r="EJ15" s="13">
        <f t="shared" si="80"/>
        <v>0.78313904421423008</v>
      </c>
      <c r="EK15" s="13">
        <f t="shared" si="81"/>
        <v>1</v>
      </c>
      <c r="EL15" s="13">
        <f t="shared" si="82"/>
        <v>1.5146903140890218</v>
      </c>
      <c r="EM15" s="13">
        <f t="shared" si="83"/>
        <v>1.1763860712967658</v>
      </c>
      <c r="EN15" s="13">
        <f t="shared" si="84"/>
        <v>1.5919661900680779</v>
      </c>
      <c r="EO15" s="13">
        <f t="shared" si="85"/>
        <v>2.308780434712665</v>
      </c>
      <c r="EP15" s="13">
        <f t="shared" si="86"/>
        <v>1.4454182996710985</v>
      </c>
      <c r="EQ15" s="13">
        <f t="shared" si="87"/>
        <v>3.2282822846016908</v>
      </c>
      <c r="ER15" s="13">
        <f t="shared" si="88"/>
        <v>2.0217491291528837</v>
      </c>
      <c r="ES15" s="13">
        <f t="shared" si="89"/>
        <v>1.7014328278150841</v>
      </c>
      <c r="ET15" s="13">
        <f t="shared" si="90"/>
        <v>3.2019941730292216</v>
      </c>
      <c r="EU15" s="56">
        <f t="shared" si="91"/>
        <v>1.2828016074668311</v>
      </c>
      <c r="EV15" s="56">
        <f t="shared" si="92"/>
        <v>1.1013864039933849</v>
      </c>
      <c r="EW15" s="56">
        <f t="shared" si="93"/>
        <v>2.9612870064149219</v>
      </c>
      <c r="EX15" s="56">
        <f t="shared" si="94"/>
        <v>1.4079981463590536</v>
      </c>
      <c r="EY15" s="56">
        <f t="shared" si="95"/>
        <v>1.5252538833039958E-2</v>
      </c>
      <c r="EZ15" s="56">
        <f t="shared" si="95"/>
        <v>0.37545484141259861</v>
      </c>
      <c r="FA15" s="56">
        <f t="shared" si="95"/>
        <v>3.439981594761686E-2</v>
      </c>
      <c r="FB15" s="56">
        <f t="shared" si="95"/>
        <v>0.48302069984690582</v>
      </c>
      <c r="FC15" s="56">
        <f t="shared" si="95"/>
        <v>9.0920959965198893</v>
      </c>
      <c r="FE15" s="52"/>
      <c r="FF15" s="53"/>
      <c r="FG15" s="13">
        <f t="shared" si="96"/>
        <v>1.3078305351153205</v>
      </c>
      <c r="FH15" s="13">
        <f t="shared" si="97"/>
        <v>0.23901861589240109</v>
      </c>
      <c r="FI15" s="13">
        <f t="shared" si="98"/>
        <v>0.19562653961848112</v>
      </c>
      <c r="FJ15" s="13">
        <f t="shared" si="99"/>
        <v>0.5170291490807033</v>
      </c>
      <c r="FK15" s="13">
        <f t="shared" si="100"/>
        <v>0.66020096035368703</v>
      </c>
      <c r="FL15" s="13">
        <f t="shared" si="101"/>
        <v>1</v>
      </c>
      <c r="FM15" s="13">
        <f t="shared" si="102"/>
        <v>0.77665121401682569</v>
      </c>
      <c r="FN15" s="13">
        <f t="shared" si="103"/>
        <v>1.0510176075335453</v>
      </c>
      <c r="FO15" s="13">
        <f t="shared" si="104"/>
        <v>1.5242590602431043</v>
      </c>
      <c r="FP15" s="13">
        <f t="shared" si="105"/>
        <v>0.9542665495556526</v>
      </c>
      <c r="FQ15" s="13">
        <f t="shared" si="106"/>
        <v>2.1313150645868308</v>
      </c>
      <c r="FR15" s="13">
        <f t="shared" si="107"/>
        <v>1.3347607166609643</v>
      </c>
      <c r="FS15" s="13">
        <f t="shared" si="108"/>
        <v>1.1232875869008079</v>
      </c>
      <c r="FT15" s="13">
        <f t="shared" si="109"/>
        <v>2.113959628080802</v>
      </c>
      <c r="FU15" s="56">
        <f t="shared" si="110"/>
        <v>0.8469068531928553</v>
      </c>
      <c r="FV15" s="56">
        <f t="shared" si="111"/>
        <v>0.72713636163692652</v>
      </c>
      <c r="FW15" s="56">
        <f t="shared" si="112"/>
        <v>1.9550445255180262</v>
      </c>
      <c r="FX15" s="56">
        <f t="shared" si="113"/>
        <v>0.92956172840245843</v>
      </c>
      <c r="FY15" s="56">
        <f t="shared" si="114"/>
        <v>1.0069740785404884E-2</v>
      </c>
      <c r="FZ15" s="56">
        <f t="shared" si="114"/>
        <v>0.24787564687003888</v>
      </c>
      <c r="GA15" s="56">
        <f t="shared" si="114"/>
        <v>2.2710791524606727E-2</v>
      </c>
      <c r="GB15" s="56">
        <f t="shared" si="114"/>
        <v>0.31889072990963724</v>
      </c>
      <c r="GC15" s="56">
        <f t="shared" si="114"/>
        <v>6.0026105085303438</v>
      </c>
      <c r="GE15" s="52"/>
      <c r="GF15" s="53"/>
      <c r="GG15" s="13">
        <f t="shared" si="115"/>
        <v>1.683935480318437</v>
      </c>
      <c r="GH15" s="13">
        <f t="shared" si="116"/>
        <v>0.30775541398590139</v>
      </c>
      <c r="GI15" s="13">
        <f t="shared" si="117"/>
        <v>0.25188467627148131</v>
      </c>
      <c r="GJ15" s="13">
        <f t="shared" si="118"/>
        <v>0.66571601221948529</v>
      </c>
      <c r="GK15" s="13">
        <f t="shared" si="119"/>
        <v>0.850061067875166</v>
      </c>
      <c r="GL15" s="13">
        <f t="shared" si="120"/>
        <v>1.2875792658946845</v>
      </c>
      <c r="GM15" s="13">
        <f t="shared" si="121"/>
        <v>1</v>
      </c>
      <c r="GN15" s="13">
        <f t="shared" si="122"/>
        <v>1.3532684795504299</v>
      </c>
      <c r="GO15" s="13">
        <f t="shared" si="123"/>
        <v>1.9626043618211382</v>
      </c>
      <c r="GP15" s="13">
        <f t="shared" si="124"/>
        <v>1.2286938233447207</v>
      </c>
      <c r="GQ15" s="13">
        <f t="shared" si="125"/>
        <v>2.7442370862509939</v>
      </c>
      <c r="GR15" s="13">
        <f t="shared" si="126"/>
        <v>1.7186102237033873</v>
      </c>
      <c r="GS15" s="13">
        <f t="shared" si="127"/>
        <v>1.4463218065303538</v>
      </c>
      <c r="GT15" s="13">
        <f t="shared" si="128"/>
        <v>2.7218905860552791</v>
      </c>
      <c r="GU15" s="56">
        <f t="shared" si="129"/>
        <v>1.090459704315234</v>
      </c>
      <c r="GV15" s="56">
        <f t="shared" si="130"/>
        <v>0.93624570272180574</v>
      </c>
      <c r="GW15" s="56">
        <f t="shared" si="131"/>
        <v>2.5172747949579222</v>
      </c>
      <c r="GX15" s="56">
        <f t="shared" si="132"/>
        <v>1.1968844078602314</v>
      </c>
      <c r="GY15" s="56">
        <f t="shared" si="133"/>
        <v>1.2965589448221385E-2</v>
      </c>
      <c r="GZ15" s="56">
        <f t="shared" si="133"/>
        <v>0.31915954343009473</v>
      </c>
      <c r="HA15" s="56">
        <f t="shared" si="133"/>
        <v>2.9241944279140352E-2</v>
      </c>
      <c r="HB15" s="56">
        <f t="shared" si="133"/>
        <v>0.41059709191767085</v>
      </c>
      <c r="HC15" s="56">
        <f t="shared" si="133"/>
        <v>7.7288368320252188</v>
      </c>
      <c r="HE15" s="52"/>
      <c r="HF15" s="53"/>
      <c r="HG15" s="13">
        <f t="shared" si="134"/>
        <v>1.2443469317173914</v>
      </c>
      <c r="HH15" s="13">
        <f t="shared" si="135"/>
        <v>0.22741637645187818</v>
      </c>
      <c r="HI15" s="13">
        <f t="shared" si="136"/>
        <v>0.18613060163431877</v>
      </c>
      <c r="HJ15" s="13">
        <f t="shared" si="137"/>
        <v>0.49193195753782959</v>
      </c>
      <c r="HK15" s="13">
        <f t="shared" si="138"/>
        <v>0.62815404387277629</v>
      </c>
      <c r="HL15" s="13">
        <f t="shared" si="139"/>
        <v>0.95145884600994468</v>
      </c>
      <c r="HM15" s="13">
        <f t="shared" si="140"/>
        <v>0.73895166784067157</v>
      </c>
      <c r="HN15" s="13">
        <f t="shared" si="141"/>
        <v>1</v>
      </c>
      <c r="HO15" s="13">
        <f t="shared" si="142"/>
        <v>1.4502697664791069</v>
      </c>
      <c r="HP15" s="13">
        <f t="shared" si="143"/>
        <v>0.90794535002611287</v>
      </c>
      <c r="HQ15" s="13">
        <f t="shared" si="144"/>
        <v>2.027858571835397</v>
      </c>
      <c r="HR15" s="13">
        <f t="shared" si="145"/>
        <v>1.2699698911736479</v>
      </c>
      <c r="HS15" s="13">
        <f t="shared" si="146"/>
        <v>1.0687619111699382</v>
      </c>
      <c r="HT15" s="13">
        <f t="shared" si="147"/>
        <v>2.0113455882453715</v>
      </c>
      <c r="HU15" s="13">
        <f t="shared" si="148"/>
        <v>0.80579701721678776</v>
      </c>
      <c r="HV15" s="13">
        <f t="shared" si="149"/>
        <v>0.69184032353493996</v>
      </c>
      <c r="HW15" s="13">
        <f t="shared" si="150"/>
        <v>1.8601444081474412</v>
      </c>
      <c r="HX15" s="13">
        <f t="shared" si="151"/>
        <v>0.88443972940081272</v>
      </c>
      <c r="HY15" s="13">
        <f t="shared" si="152"/>
        <v>9.5809439473006058E-3</v>
      </c>
      <c r="HZ15" s="13">
        <f t="shared" si="152"/>
        <v>0.23584347692493576</v>
      </c>
      <c r="IA15" s="13">
        <f t="shared" si="152"/>
        <v>2.1608383495974749E-2</v>
      </c>
      <c r="IB15" s="13">
        <f t="shared" si="152"/>
        <v>0.3034114058830924</v>
      </c>
      <c r="IC15" s="13">
        <f t="shared" si="152"/>
        <v>5.7112368674934482</v>
      </c>
      <c r="IE15" s="52"/>
      <c r="IF15" s="53"/>
      <c r="IG15" s="13">
        <f t="shared" si="153"/>
        <v>0.85801066841402562</v>
      </c>
      <c r="IH15" s="13">
        <f t="shared" si="154"/>
        <v>0.15680970651686987</v>
      </c>
      <c r="II15" s="13">
        <f t="shared" si="155"/>
        <v>0.12834205465525039</v>
      </c>
      <c r="IJ15" s="13">
        <f t="shared" si="156"/>
        <v>0.3392003121820002</v>
      </c>
      <c r="IK15" s="13">
        <f t="shared" si="157"/>
        <v>0.43312910355828321</v>
      </c>
      <c r="IL15" s="13">
        <f t="shared" si="158"/>
        <v>0.65605645790979239</v>
      </c>
      <c r="IM15" s="13">
        <f t="shared" si="159"/>
        <v>0.50952704449921882</v>
      </c>
      <c r="IN15" s="13">
        <f t="shared" si="160"/>
        <v>0.68952688879928214</v>
      </c>
      <c r="IO15" s="13">
        <f t="shared" si="161"/>
        <v>1</v>
      </c>
      <c r="IP15" s="13">
        <f t="shared" si="162"/>
        <v>0.62605273240328085</v>
      </c>
      <c r="IQ15" s="13">
        <f t="shared" si="163"/>
        <v>1.3982630119626169</v>
      </c>
      <c r="IR15" s="13">
        <f t="shared" si="164"/>
        <v>0.8756783879297283</v>
      </c>
      <c r="IS15" s="13">
        <f t="shared" si="165"/>
        <v>0.73694007547618212</v>
      </c>
      <c r="IT15" s="13">
        <f t="shared" si="166"/>
        <v>1.3868768657629931</v>
      </c>
      <c r="IU15" s="56">
        <f t="shared" si="167"/>
        <v>0.55561871028523324</v>
      </c>
      <c r="IV15" s="56">
        <f t="shared" si="168"/>
        <v>0.47704250583293595</v>
      </c>
      <c r="IW15" s="56">
        <f t="shared" si="169"/>
        <v>1.2826195864672871</v>
      </c>
      <c r="IX15" s="56">
        <f t="shared" si="170"/>
        <v>0.60984497494422141</v>
      </c>
      <c r="IY15" s="56">
        <f t="shared" si="171"/>
        <v>6.6063184717425E-3</v>
      </c>
      <c r="IZ15" s="56">
        <f t="shared" si="171"/>
        <v>0.16262041888765622</v>
      </c>
      <c r="JA15" s="56">
        <f t="shared" si="171"/>
        <v>1.4899561443961224E-2</v>
      </c>
      <c r="JB15" s="56">
        <f t="shared" si="171"/>
        <v>0.2092103227247849</v>
      </c>
      <c r="JC15" s="56">
        <f t="shared" si="171"/>
        <v>3.9380513884385153</v>
      </c>
      <c r="JE15" s="52"/>
      <c r="JF15" s="53"/>
      <c r="JG15" s="13">
        <f t="shared" si="172"/>
        <v>1.3705086233236432</v>
      </c>
      <c r="JH15" s="13">
        <f t="shared" si="173"/>
        <v>0.25047363968033715</v>
      </c>
      <c r="JI15" s="13">
        <f t="shared" si="174"/>
        <v>0.20500198787180923</v>
      </c>
      <c r="JJ15" s="13">
        <f t="shared" si="175"/>
        <v>0.54180789352980485</v>
      </c>
      <c r="JK15" s="13">
        <f t="shared" si="176"/>
        <v>0.69184124777412026</v>
      </c>
      <c r="JL15" s="13">
        <f t="shared" si="177"/>
        <v>1.047925236890723</v>
      </c>
      <c r="JM15" s="13">
        <f t="shared" si="178"/>
        <v>0.81387240743004963</v>
      </c>
      <c r="JN15" s="13">
        <f t="shared" si="179"/>
        <v>1.1013878753509114</v>
      </c>
      <c r="JO15" s="13">
        <f t="shared" si="180"/>
        <v>1.5973095367880858</v>
      </c>
      <c r="JP15" s="13">
        <f t="shared" si="181"/>
        <v>1</v>
      </c>
      <c r="JQ15" s="13">
        <f t="shared" si="182"/>
        <v>2.2334588439459213</v>
      </c>
      <c r="JR15" s="13">
        <f t="shared" si="183"/>
        <v>1.398729440199372</v>
      </c>
      <c r="JS15" s="13">
        <f t="shared" si="184"/>
        <v>1.1771214105994376</v>
      </c>
      <c r="JT15" s="13">
        <f t="shared" si="185"/>
        <v>2.215271644033999</v>
      </c>
      <c r="JU15" s="56">
        <f t="shared" si="186"/>
        <v>0.88749506475649964</v>
      </c>
      <c r="JV15" s="56">
        <f t="shared" si="187"/>
        <v>0.76198454402023463</v>
      </c>
      <c r="JW15" s="56">
        <f t="shared" si="188"/>
        <v>2.0487404975353884</v>
      </c>
      <c r="JX15" s="56">
        <f t="shared" si="189"/>
        <v>0.97411119444069605</v>
      </c>
      <c r="JY15" s="56">
        <f t="shared" si="190"/>
        <v>1.0552335497973587E-2</v>
      </c>
      <c r="JZ15" s="56">
        <f t="shared" si="190"/>
        <v>0.25975514596572669</v>
      </c>
      <c r="KA15" s="56">
        <f t="shared" si="190"/>
        <v>2.3799211588399326E-2</v>
      </c>
      <c r="KB15" s="56">
        <f t="shared" si="190"/>
        <v>0.33417364368281216</v>
      </c>
      <c r="KC15" s="56">
        <f t="shared" si="190"/>
        <v>6.2902870391144035</v>
      </c>
      <c r="KE15" s="52"/>
      <c r="KF15" s="53"/>
      <c r="KG15" s="13">
        <f t="shared" si="191"/>
        <v>0.61362609256874556</v>
      </c>
      <c r="KH15" s="13">
        <f t="shared" si="192"/>
        <v>0.11214607350356075</v>
      </c>
      <c r="KI15" s="13">
        <f t="shared" si="193"/>
        <v>9.1786776562950145E-2</v>
      </c>
      <c r="KJ15" s="13">
        <f t="shared" si="194"/>
        <v>0.24258691625254039</v>
      </c>
      <c r="KK15" s="13">
        <f t="shared" si="195"/>
        <v>0.30976225492108139</v>
      </c>
      <c r="KL15" s="13">
        <f t="shared" si="196"/>
        <v>0.46919388719933641</v>
      </c>
      <c r="KM15" s="13">
        <f t="shared" si="197"/>
        <v>0.36440000210263823</v>
      </c>
      <c r="KN15" s="13">
        <f t="shared" si="198"/>
        <v>0.4931310367936107</v>
      </c>
      <c r="KO15" s="13">
        <f t="shared" si="199"/>
        <v>0.71517303357426965</v>
      </c>
      <c r="KP15" s="13">
        <f t="shared" si="200"/>
        <v>0.44773603181031479</v>
      </c>
      <c r="KQ15" s="13">
        <f t="shared" si="201"/>
        <v>1</v>
      </c>
      <c r="KR15" s="13">
        <f t="shared" si="202"/>
        <v>0.62626156913112985</v>
      </c>
      <c r="KS15" s="13">
        <f t="shared" si="203"/>
        <v>0.52703966934075241</v>
      </c>
      <c r="KT15" s="13">
        <f t="shared" si="204"/>
        <v>0.99185693528169494</v>
      </c>
      <c r="KU15" s="56">
        <f t="shared" si="205"/>
        <v>0.39736351854531354</v>
      </c>
      <c r="KV15" s="56">
        <f t="shared" si="206"/>
        <v>0.34116793604041201</v>
      </c>
      <c r="KW15" s="56">
        <f t="shared" si="207"/>
        <v>0.91729494057558503</v>
      </c>
      <c r="KX15" s="56">
        <f t="shared" si="208"/>
        <v>0.43614468074088325</v>
      </c>
      <c r="KY15" s="56">
        <f t="shared" si="209"/>
        <v>4.7246608221938168E-3</v>
      </c>
      <c r="KZ15" s="56">
        <f t="shared" si="209"/>
        <v>0.11630173829700356</v>
      </c>
      <c r="LA15" s="56">
        <f t="shared" si="209"/>
        <v>1.0655764556803974E-2</v>
      </c>
      <c r="LB15" s="56">
        <f t="shared" si="209"/>
        <v>0.1496215811581364</v>
      </c>
      <c r="LC15" s="56">
        <f t="shared" si="209"/>
        <v>2.8163881578409375</v>
      </c>
      <c r="LE15" s="52"/>
      <c r="LF15" s="53"/>
      <c r="LG15" s="13">
        <f t="shared" si="210"/>
        <v>0.97982396304484287</v>
      </c>
      <c r="LH15" s="13">
        <f t="shared" si="211"/>
        <v>0.17907225835229088</v>
      </c>
      <c r="LI15" s="13">
        <f t="shared" si="212"/>
        <v>0.14656300352310356</v>
      </c>
      <c r="LJ15" s="13">
        <f t="shared" si="213"/>
        <v>0.38735718142357589</v>
      </c>
      <c r="LK15" s="13">
        <f t="shared" si="214"/>
        <v>0.49462120971408641</v>
      </c>
      <c r="LL15" s="13">
        <f t="shared" si="215"/>
        <v>0.74919795549692147</v>
      </c>
      <c r="LM15" s="13">
        <f t="shared" si="216"/>
        <v>0.5818655016756078</v>
      </c>
      <c r="LN15" s="13">
        <f t="shared" si="217"/>
        <v>0.7874202427553979</v>
      </c>
      <c r="LO15" s="13">
        <f t="shared" si="218"/>
        <v>1.1419717715817925</v>
      </c>
      <c r="LP15" s="13">
        <f t="shared" si="219"/>
        <v>0.7149345479261966</v>
      </c>
      <c r="LQ15" s="13">
        <f t="shared" si="220"/>
        <v>1.5967768889082428</v>
      </c>
      <c r="LR15" s="13">
        <f t="shared" si="221"/>
        <v>1</v>
      </c>
      <c r="LS15" s="13">
        <f t="shared" si="222"/>
        <v>0.84156476354115572</v>
      </c>
      <c r="LT15" s="13">
        <f t="shared" si="223"/>
        <v>1.5837742313611691</v>
      </c>
      <c r="LU15" s="56">
        <f t="shared" si="224"/>
        <v>0.63450088290841855</v>
      </c>
      <c r="LV15" s="56">
        <f t="shared" si="225"/>
        <v>0.54476907550585552</v>
      </c>
      <c r="LW15" s="56">
        <f t="shared" si="226"/>
        <v>1.4647153614235542</v>
      </c>
      <c r="LX15" s="56">
        <f t="shared" si="227"/>
        <v>0.69642574642730637</v>
      </c>
      <c r="LY15" s="56">
        <f t="shared" si="228"/>
        <v>7.5442292088093036E-3</v>
      </c>
      <c r="LZ15" s="56">
        <f t="shared" si="228"/>
        <v>0.18570792785251</v>
      </c>
      <c r="MA15" s="56">
        <f t="shared" si="228"/>
        <v>1.7014878577952173E-2</v>
      </c>
      <c r="MB15" s="56">
        <f t="shared" si="228"/>
        <v>0.23891228287522118</v>
      </c>
      <c r="MC15" s="56">
        <f t="shared" si="228"/>
        <v>4.4971435206352695</v>
      </c>
      <c r="ME15" s="52"/>
      <c r="MF15" s="53"/>
      <c r="MG15" s="13">
        <f t="shared" si="229"/>
        <v>1.1642882467202131</v>
      </c>
      <c r="MH15" s="13">
        <f t="shared" si="230"/>
        <v>0.21278488134268653</v>
      </c>
      <c r="MI15" s="13">
        <f t="shared" si="231"/>
        <v>0.17415534712550507</v>
      </c>
      <c r="MJ15" s="13">
        <f t="shared" si="232"/>
        <v>0.46028208190852166</v>
      </c>
      <c r="MK15" s="13">
        <f t="shared" si="233"/>
        <v>0.58773992346448511</v>
      </c>
      <c r="ML15" s="13">
        <f t="shared" si="234"/>
        <v>0.89024396927507865</v>
      </c>
      <c r="MM15" s="13">
        <f t="shared" si="235"/>
        <v>0.69140905950864751</v>
      </c>
      <c r="MN15" s="13">
        <f t="shared" si="236"/>
        <v>0.93566208670866013</v>
      </c>
      <c r="MO15" s="13">
        <f t="shared" si="237"/>
        <v>1.3569624359943224</v>
      </c>
      <c r="MP15" s="13">
        <f t="shared" si="238"/>
        <v>0.84953004082285766</v>
      </c>
      <c r="MQ15" s="13">
        <f t="shared" si="239"/>
        <v>1.897390382873551</v>
      </c>
      <c r="MR15" s="13">
        <f t="shared" si="240"/>
        <v>1.1882626784327053</v>
      </c>
      <c r="MS15" s="13">
        <f t="shared" si="241"/>
        <v>1</v>
      </c>
      <c r="MT15" s="13">
        <f t="shared" si="242"/>
        <v>1.8819398101899221</v>
      </c>
      <c r="MU15" s="56">
        <f t="shared" si="243"/>
        <v>0.75395371859267379</v>
      </c>
      <c r="MV15" s="56">
        <f t="shared" si="244"/>
        <v>0.64732876078789658</v>
      </c>
      <c r="MW15" s="56">
        <f t="shared" si="245"/>
        <v>1.7404665985066805</v>
      </c>
      <c r="MX15" s="56">
        <f t="shared" si="246"/>
        <v>0.8275367227792072</v>
      </c>
      <c r="MY15" s="56">
        <f t="shared" si="247"/>
        <v>8.9645260063699918E-3</v>
      </c>
      <c r="MZ15" s="56">
        <f t="shared" si="247"/>
        <v>0.22066979975621112</v>
      </c>
      <c r="NA15" s="56">
        <f t="shared" si="247"/>
        <v>2.0218145192244706E-2</v>
      </c>
      <c r="NB15" s="56">
        <f t="shared" si="247"/>
        <v>0.28389054915978246</v>
      </c>
      <c r="NC15" s="56">
        <f t="shared" si="247"/>
        <v>5.3437878051263512</v>
      </c>
      <c r="NE15" s="52"/>
      <c r="NF15" s="53"/>
      <c r="NG15" s="13">
        <f t="shared" si="269"/>
        <v>0.61866391284996258</v>
      </c>
      <c r="NH15" s="13">
        <f t="shared" si="270"/>
        <v>0.11306678364023377</v>
      </c>
      <c r="NI15" s="13">
        <f t="shared" si="271"/>
        <v>9.254033852864274E-2</v>
      </c>
      <c r="NJ15" s="13">
        <f t="shared" si="272"/>
        <v>0.24457853509250693</v>
      </c>
      <c r="NK15" s="13">
        <f t="shared" si="273"/>
        <v>0.31230537782458168</v>
      </c>
      <c r="NL15" s="13">
        <f t="shared" si="274"/>
        <v>0.47304593082880625</v>
      </c>
      <c r="NM15" s="13">
        <f t="shared" si="275"/>
        <v>0.36739169646391173</v>
      </c>
      <c r="NN15" s="13">
        <f t="shared" si="276"/>
        <v>0.49717960247317089</v>
      </c>
      <c r="NO15" s="13">
        <f t="shared" si="277"/>
        <v>0.72104454597694079</v>
      </c>
      <c r="NP15" s="13">
        <f t="shared" si="278"/>
        <v>0.45141190819334687</v>
      </c>
      <c r="NQ15" s="13">
        <f t="shared" si="279"/>
        <v>1.0082099186169349</v>
      </c>
      <c r="NR15" s="13">
        <f t="shared" si="280"/>
        <v>0.63140312564661039</v>
      </c>
      <c r="NS15" s="13">
        <f t="shared" si="281"/>
        <v>0.53136662213393626</v>
      </c>
      <c r="NT15" s="13">
        <f t="shared" si="282"/>
        <v>1</v>
      </c>
      <c r="NU15" s="56">
        <f t="shared" si="283"/>
        <v>0.40062584069390944</v>
      </c>
      <c r="NV15" s="56">
        <f t="shared" si="284"/>
        <v>0.34396889703001143</v>
      </c>
      <c r="NW15" s="56">
        <f t="shared" si="285"/>
        <v>0.92482585738543654</v>
      </c>
      <c r="NX15" s="56">
        <f t="shared" si="286"/>
        <v>0.43972539307497494</v>
      </c>
      <c r="NY15" s="56">
        <f t="shared" si="287"/>
        <v>4.7634499030366484E-3</v>
      </c>
      <c r="NZ15" s="56">
        <f t="shared" si="287"/>
        <v>0.11725656610343001</v>
      </c>
      <c r="OA15" s="56">
        <f t="shared" si="287"/>
        <v>1.0743247516616554E-2</v>
      </c>
      <c r="OB15" s="56">
        <f t="shared" si="287"/>
        <v>0.15084996216278179</v>
      </c>
      <c r="OC15" s="56">
        <f t="shared" si="287"/>
        <v>2.8395104754105103</v>
      </c>
      <c r="OE15" s="52"/>
      <c r="OF15" s="53"/>
      <c r="OG15" s="13">
        <f t="shared" si="250"/>
        <v>1.5442436558220942</v>
      </c>
      <c r="OH15" s="13">
        <f t="shared" si="251"/>
        <v>0.28222538876772135</v>
      </c>
      <c r="OI15" s="13">
        <f t="shared" si="252"/>
        <v>0.23098943984331366</v>
      </c>
      <c r="OJ15" s="13">
        <f t="shared" si="253"/>
        <v>0.61049116219982558</v>
      </c>
      <c r="OK15" s="13">
        <f t="shared" si="254"/>
        <v>0.77954376902810096</v>
      </c>
      <c r="OL15" s="13">
        <f t="shared" si="255"/>
        <v>1.180767396355314</v>
      </c>
      <c r="OM15" s="13">
        <f t="shared" si="256"/>
        <v>0.91704443185084117</v>
      </c>
      <c r="ON15" s="13">
        <f t="shared" si="257"/>
        <v>1.2410073239709756</v>
      </c>
      <c r="OO15" s="13">
        <f t="shared" si="258"/>
        <v>1.7997954019342481</v>
      </c>
      <c r="OP15" s="13">
        <f t="shared" si="259"/>
        <v>1.1267668291477972</v>
      </c>
      <c r="OQ15" s="13">
        <f t="shared" si="260"/>
        <v>2.5165873396250507</v>
      </c>
      <c r="OR15" s="13">
        <f t="shared" si="261"/>
        <v>1.5760419361691198</v>
      </c>
      <c r="OS15" s="13">
        <f t="shared" si="262"/>
        <v>1.3263413593431106</v>
      </c>
      <c r="OT15" s="13">
        <f t="shared" si="263"/>
        <v>2.4960946060492164</v>
      </c>
      <c r="OU15" s="56">
        <f t="shared" si="264"/>
        <v>1</v>
      </c>
      <c r="OV15" s="56">
        <f t="shared" si="265"/>
        <v>0.85857890852530994</v>
      </c>
      <c r="OW15" s="56">
        <f t="shared" si="266"/>
        <v>2.3084528341546302</v>
      </c>
      <c r="OX15" s="56">
        <f t="shared" si="267"/>
        <v>1.0975961817973166</v>
      </c>
      <c r="OY15" s="56">
        <f t="shared" si="268"/>
        <v>1.189002160915544E-2</v>
      </c>
      <c r="OZ15" s="56">
        <f t="shared" si="268"/>
        <v>0.29268348217462503</v>
      </c>
      <c r="PA15" s="56">
        <f t="shared" si="268"/>
        <v>2.681616217767822E-2</v>
      </c>
      <c r="PB15" s="56">
        <f t="shared" si="268"/>
        <v>0.37653577687724804</v>
      </c>
      <c r="PC15" s="56">
        <f t="shared" si="268"/>
        <v>7.0876867814924216</v>
      </c>
    </row>
    <row r="16" spans="2:419" x14ac:dyDescent="0.3">
      <c r="B16" s="249"/>
      <c r="C16" s="107">
        <v>381.4</v>
      </c>
      <c r="D16" s="107">
        <v>1.84</v>
      </c>
      <c r="E16" s="14" t="s">
        <v>15</v>
      </c>
      <c r="F16" s="15">
        <v>19.791628045134669</v>
      </c>
      <c r="G16" s="15">
        <v>4.1370658729350245</v>
      </c>
      <c r="H16" s="15">
        <v>2.1418461581617083</v>
      </c>
      <c r="I16" s="15">
        <v>9.415126452711629</v>
      </c>
      <c r="J16" s="15">
        <v>12.498314684415499</v>
      </c>
      <c r="K16" s="15">
        <v>16.370046519636823</v>
      </c>
      <c r="L16" s="15">
        <v>11.736965248782619</v>
      </c>
      <c r="M16" s="15">
        <v>15.187074410016987</v>
      </c>
      <c r="N16" s="15">
        <v>26.725777324836862</v>
      </c>
      <c r="O16" s="15">
        <v>27.826682352782672</v>
      </c>
      <c r="P16" s="15">
        <v>33.128524135284586</v>
      </c>
      <c r="Q16" s="15">
        <v>24.679784204712053</v>
      </c>
      <c r="R16" s="15">
        <v>20.549321591634392</v>
      </c>
      <c r="S16" s="15">
        <v>34.744752789289251</v>
      </c>
      <c r="T16" s="152">
        <v>17.482894669139014</v>
      </c>
      <c r="U16" s="155">
        <v>13.868506377784227</v>
      </c>
      <c r="V16" s="155">
        <v>44.858729166280938</v>
      </c>
      <c r="W16" s="165">
        <v>19.96490942701692</v>
      </c>
      <c r="X16" s="155">
        <v>0.17357801824986341</v>
      </c>
      <c r="Y16" s="155">
        <v>4.8276613074494401</v>
      </c>
      <c r="Z16" s="155">
        <v>0.55474227650047114</v>
      </c>
      <c r="AA16" s="155">
        <v>6.2040102250350211</v>
      </c>
      <c r="AB16" s="155">
        <v>112.68321045040781</v>
      </c>
      <c r="AE16" s="52"/>
      <c r="AF16" s="53"/>
      <c r="AG16" s="13">
        <f t="shared" si="1"/>
        <v>1</v>
      </c>
      <c r="AH16" s="13">
        <f t="shared" si="2"/>
        <v>0.20903110464184527</v>
      </c>
      <c r="AI16" s="13">
        <f t="shared" si="3"/>
        <v>0.10821980654028275</v>
      </c>
      <c r="AJ16" s="13">
        <f t="shared" si="4"/>
        <v>0.4757125806548354</v>
      </c>
      <c r="AK16" s="13">
        <f t="shared" si="5"/>
        <v>0.63149502688273951</v>
      </c>
      <c r="AL16" s="13">
        <f t="shared" si="6"/>
        <v>0.82711975398411119</v>
      </c>
      <c r="AM16" s="13">
        <f t="shared" si="7"/>
        <v>0.59302676980471503</v>
      </c>
      <c r="AN16" s="13">
        <f t="shared" si="8"/>
        <v>0.76734841496530604</v>
      </c>
      <c r="AO16" s="13">
        <f t="shared" si="9"/>
        <v>1.3503576999269042</v>
      </c>
      <c r="AP16" s="13">
        <f t="shared" si="10"/>
        <v>1.4059824835695234</v>
      </c>
      <c r="AQ16" s="13">
        <f t="shared" si="11"/>
        <v>1.6738655384860315</v>
      </c>
      <c r="AR16" s="13">
        <f t="shared" si="12"/>
        <v>1.2469810037067177</v>
      </c>
      <c r="AS16" s="13">
        <f t="shared" si="13"/>
        <v>1.0382835381087301</v>
      </c>
      <c r="AT16" s="13">
        <f t="shared" si="14"/>
        <v>1.7555277772022637</v>
      </c>
      <c r="AU16" s="13">
        <f t="shared" si="15"/>
        <v>0.88334798073556131</v>
      </c>
      <c r="AV16" s="13">
        <f t="shared" si="16"/>
        <v>0.70072590017138536</v>
      </c>
      <c r="AW16" s="13">
        <f t="shared" si="17"/>
        <v>2.2665507387255319</v>
      </c>
      <c r="AX16" s="56">
        <f t="shared" si="18"/>
        <v>1.0087552869065184</v>
      </c>
      <c r="AY16" s="56">
        <f t="shared" si="19"/>
        <v>8.770274878550666E-3</v>
      </c>
      <c r="AZ16" s="56">
        <f t="shared" si="19"/>
        <v>0.24392441573982657</v>
      </c>
      <c r="BA16" s="56">
        <f t="shared" si="19"/>
        <v>2.8029138140398823E-2</v>
      </c>
      <c r="BB16" s="56">
        <f t="shared" si="19"/>
        <v>0.31346639149072625</v>
      </c>
      <c r="BC16" s="56">
        <f t="shared" si="19"/>
        <v>5.6934785856643293</v>
      </c>
      <c r="BE16" s="52"/>
      <c r="BF16" s="53"/>
      <c r="BG16" s="13">
        <f t="shared" si="20"/>
        <v>4.7839770148725185</v>
      </c>
      <c r="BH16" s="13">
        <f t="shared" si="21"/>
        <v>1</v>
      </c>
      <c r="BI16" s="13">
        <f t="shared" si="22"/>
        <v>0.5177210670426633</v>
      </c>
      <c r="BJ16" s="13">
        <f t="shared" si="23"/>
        <v>2.275798051538422</v>
      </c>
      <c r="BK16" s="13">
        <f t="shared" si="24"/>
        <v>3.0210576936133293</v>
      </c>
      <c r="BL16" s="13">
        <f t="shared" si="25"/>
        <v>3.9569218916070001</v>
      </c>
      <c r="BM16" s="13">
        <f t="shared" si="26"/>
        <v>2.8370264359498529</v>
      </c>
      <c r="BN16" s="13">
        <f t="shared" si="27"/>
        <v>3.6709771795928834</v>
      </c>
      <c r="BO16" s="13">
        <f t="shared" si="28"/>
        <v>6.4600801983064313</v>
      </c>
      <c r="BP16" s="13">
        <f t="shared" si="29"/>
        <v>6.7261878847099785</v>
      </c>
      <c r="BQ16" s="13">
        <f t="shared" si="30"/>
        <v>8.0077342621043854</v>
      </c>
      <c r="BR16" s="13">
        <f t="shared" si="31"/>
        <v>5.9655284597156006</v>
      </c>
      <c r="BS16" s="13">
        <f t="shared" si="32"/>
        <v>4.967124581232679</v>
      </c>
      <c r="BT16" s="13">
        <f t="shared" si="33"/>
        <v>8.3984045351058736</v>
      </c>
      <c r="BU16" s="56">
        <f t="shared" si="34"/>
        <v>4.2259164359729775</v>
      </c>
      <c r="BV16" s="56">
        <f t="shared" si="35"/>
        <v>3.3522566001457625</v>
      </c>
      <c r="BW16" s="56">
        <f t="shared" si="36"/>
        <v>10.843126637105271</v>
      </c>
      <c r="BX16" s="56">
        <f t="shared" si="37"/>
        <v>4.8258621061919174</v>
      </c>
      <c r="BY16" s="56">
        <f t="shared" si="38"/>
        <v>4.1956793433100256E-2</v>
      </c>
      <c r="BZ16" s="56">
        <f t="shared" si="38"/>
        <v>1.1669287982655387</v>
      </c>
      <c r="CA16" s="56">
        <f t="shared" si="38"/>
        <v>0.13409075261035461</v>
      </c>
      <c r="CB16" s="56">
        <f t="shared" si="38"/>
        <v>1.4996160118266648</v>
      </c>
      <c r="CC16" s="56">
        <f t="shared" si="38"/>
        <v>27.237470688487047</v>
      </c>
      <c r="CE16" s="52"/>
      <c r="CF16" s="53"/>
      <c r="CG16" s="13">
        <f t="shared" si="39"/>
        <v>9.240452667301426</v>
      </c>
      <c r="CH16" s="13">
        <f t="shared" si="40"/>
        <v>1.9315420284367026</v>
      </c>
      <c r="CI16" s="13">
        <f t="shared" si="41"/>
        <v>1</v>
      </c>
      <c r="CJ16" s="13">
        <f t="shared" si="42"/>
        <v>4.3957995847808187</v>
      </c>
      <c r="CK16" s="13">
        <f t="shared" si="43"/>
        <v>5.8352999055461963</v>
      </c>
      <c r="CL16" s="13">
        <f t="shared" si="44"/>
        <v>7.6429609368801792</v>
      </c>
      <c r="CM16" s="13">
        <f t="shared" si="45"/>
        <v>5.479835796823127</v>
      </c>
      <c r="CN16" s="13">
        <f t="shared" si="46"/>
        <v>7.090646707815683</v>
      </c>
      <c r="CO16" s="13">
        <f t="shared" si="47"/>
        <v>12.47791641010058</v>
      </c>
      <c r="CP16" s="13">
        <f t="shared" si="48"/>
        <v>12.991914590479086</v>
      </c>
      <c r="CQ16" s="13">
        <f t="shared" si="49"/>
        <v>15.467275279807188</v>
      </c>
      <c r="CR16" s="13">
        <f t="shared" si="50"/>
        <v>11.522668941775949</v>
      </c>
      <c r="CS16" s="13">
        <f t="shared" si="51"/>
        <v>9.5942098891319763</v>
      </c>
      <c r="CT16" s="13">
        <f t="shared" si="52"/>
        <v>16.221871331370401</v>
      </c>
      <c r="CU16" s="56">
        <f t="shared" si="53"/>
        <v>8.1625352047432465</v>
      </c>
      <c r="CV16" s="56">
        <f t="shared" si="54"/>
        <v>6.4750245132858701</v>
      </c>
      <c r="CW16" s="56">
        <f t="shared" si="55"/>
        <v>20.943954819230356</v>
      </c>
      <c r="CX16" s="56">
        <f t="shared" si="56"/>
        <v>9.3213554815497535</v>
      </c>
      <c r="CY16" s="56">
        <f t="shared" si="57"/>
        <v>8.1041309894470184E-2</v>
      </c>
      <c r="CZ16" s="56">
        <f t="shared" si="57"/>
        <v>2.2539720180430223</v>
      </c>
      <c r="DA16" s="56">
        <f t="shared" si="57"/>
        <v>0.2590019242916084</v>
      </c>
      <c r="DB16" s="56">
        <f t="shared" si="57"/>
        <v>2.8965713533598341</v>
      </c>
      <c r="DC16" s="56">
        <f t="shared" si="57"/>
        <v>52.6103193831255</v>
      </c>
      <c r="DE16" s="52"/>
      <c r="DF16" s="53"/>
      <c r="DG16" s="13">
        <f t="shared" si="58"/>
        <v>2.1021096365024952</v>
      </c>
      <c r="DH16" s="13">
        <f t="shared" si="59"/>
        <v>0.43940629939638437</v>
      </c>
      <c r="DI16" s="13">
        <f t="shared" si="60"/>
        <v>0.22748989818876411</v>
      </c>
      <c r="DJ16" s="13">
        <f t="shared" si="61"/>
        <v>1</v>
      </c>
      <c r="DK16" s="13">
        <f t="shared" si="62"/>
        <v>1.327471781413609</v>
      </c>
      <c r="DL16" s="13">
        <f t="shared" si="63"/>
        <v>1.7386964053915732</v>
      </c>
      <c r="DM16" s="13">
        <f t="shared" si="64"/>
        <v>1.2466072875104384</v>
      </c>
      <c r="DN16" s="13">
        <f t="shared" si="65"/>
        <v>1.6130504976534852</v>
      </c>
      <c r="DO16" s="13">
        <f t="shared" si="66"/>
        <v>2.8385999337416901</v>
      </c>
      <c r="DP16" s="13">
        <f t="shared" si="67"/>
        <v>2.9555293274652059</v>
      </c>
      <c r="DQ16" s="13">
        <f t="shared" si="68"/>
        <v>3.5186488786609251</v>
      </c>
      <c r="DR16" s="13">
        <f t="shared" si="69"/>
        <v>2.6212907844274449</v>
      </c>
      <c r="DS16" s="13">
        <f t="shared" si="70"/>
        <v>2.1825858308802673</v>
      </c>
      <c r="DT16" s="13">
        <f t="shared" si="71"/>
        <v>3.6903118576046841</v>
      </c>
      <c r="DU16" s="56">
        <f t="shared" si="72"/>
        <v>1.8568943026892439</v>
      </c>
      <c r="DV16" s="56">
        <f t="shared" si="73"/>
        <v>1.4730026672971546</v>
      </c>
      <c r="DW16" s="56">
        <f t="shared" si="74"/>
        <v>4.76453814949679</v>
      </c>
      <c r="DX16" s="56">
        <f t="shared" si="75"/>
        <v>2.1205142094790319</v>
      </c>
      <c r="DY16" s="56">
        <f t="shared" si="76"/>
        <v>1.8436079336977104E-2</v>
      </c>
      <c r="DZ16" s="56">
        <f t="shared" si="76"/>
        <v>0.5127558649049303</v>
      </c>
      <c r="EA16" s="56">
        <f t="shared" si="76"/>
        <v>5.8920321387791991E-2</v>
      </c>
      <c r="EB16" s="56">
        <f t="shared" si="76"/>
        <v>0.65894072227231937</v>
      </c>
      <c r="EC16" s="56">
        <f t="shared" si="76"/>
        <v>11.968316200145583</v>
      </c>
      <c r="EE16" s="52"/>
      <c r="EF16" s="53"/>
      <c r="EG16" s="13">
        <f t="shared" si="77"/>
        <v>1.5835437452869872</v>
      </c>
      <c r="EH16" s="13">
        <f t="shared" si="78"/>
        <v>0.33100989832602379</v>
      </c>
      <c r="EI16" s="13">
        <f t="shared" si="79"/>
        <v>0.17137079776303255</v>
      </c>
      <c r="EJ16" s="13">
        <f t="shared" si="80"/>
        <v>0.75331168165029605</v>
      </c>
      <c r="EK16" s="13">
        <f t="shared" si="81"/>
        <v>1</v>
      </c>
      <c r="EL16" s="13">
        <f t="shared" si="82"/>
        <v>1.3097803130248509</v>
      </c>
      <c r="EM16" s="13">
        <f t="shared" si="83"/>
        <v>0.93908383211200241</v>
      </c>
      <c r="EN16" s="13">
        <f t="shared" si="84"/>
        <v>1.2151297829741938</v>
      </c>
      <c r="EO16" s="13">
        <f t="shared" si="85"/>
        <v>2.1383504896193712</v>
      </c>
      <c r="EP16" s="13">
        <f t="shared" si="86"/>
        <v>2.2264347678395828</v>
      </c>
      <c r="EQ16" s="13">
        <f t="shared" si="87"/>
        <v>2.6506393039209901</v>
      </c>
      <c r="ER16" s="13">
        <f t="shared" si="88"/>
        <v>1.9746489689114624</v>
      </c>
      <c r="ES16" s="13">
        <f t="shared" si="89"/>
        <v>1.6441674026065227</v>
      </c>
      <c r="ET16" s="13">
        <f t="shared" si="90"/>
        <v>2.7799550312662125</v>
      </c>
      <c r="EU16" s="56">
        <f t="shared" si="91"/>
        <v>1.3988201698056881</v>
      </c>
      <c r="EV16" s="56">
        <f t="shared" si="92"/>
        <v>1.109630116376991</v>
      </c>
      <c r="EW16" s="56">
        <f t="shared" si="93"/>
        <v>3.5891822456844165</v>
      </c>
      <c r="EX16" s="56">
        <f t="shared" si="94"/>
        <v>1.5974081251059975</v>
      </c>
      <c r="EY16" s="56">
        <f t="shared" si="95"/>
        <v>1.3888113928376498E-2</v>
      </c>
      <c r="EZ16" s="56">
        <f t="shared" si="95"/>
        <v>0.38626498286758509</v>
      </c>
      <c r="FA16" s="56">
        <f t="shared" si="95"/>
        <v>4.4385366388013492E-2</v>
      </c>
      <c r="FB16" s="56">
        <f t="shared" si="95"/>
        <v>0.49638774360282162</v>
      </c>
      <c r="FC16" s="56">
        <f t="shared" si="95"/>
        <v>9.0158724032541517</v>
      </c>
      <c r="FE16" s="52"/>
      <c r="FF16" s="53"/>
      <c r="FG16" s="13">
        <f t="shared" si="96"/>
        <v>1.2090147710572148</v>
      </c>
      <c r="FH16" s="13">
        <f t="shared" si="97"/>
        <v>0.25272169312239728</v>
      </c>
      <c r="FI16" s="13">
        <f t="shared" si="98"/>
        <v>0.13083934462815602</v>
      </c>
      <c r="FJ16" s="13">
        <f t="shared" si="99"/>
        <v>0.57514353678944263</v>
      </c>
      <c r="FK16" s="13">
        <f t="shared" si="100"/>
        <v>0.76348681535040497</v>
      </c>
      <c r="FL16" s="13">
        <f t="shared" si="101"/>
        <v>1</v>
      </c>
      <c r="FM16" s="13">
        <f t="shared" si="102"/>
        <v>0.71697812432624708</v>
      </c>
      <c r="FN16" s="13">
        <f t="shared" si="103"/>
        <v>0.92773556824039616</v>
      </c>
      <c r="FO16" s="13">
        <f t="shared" si="104"/>
        <v>1.6326024054224733</v>
      </c>
      <c r="FP16" s="13">
        <f t="shared" si="105"/>
        <v>1.6998535904832615</v>
      </c>
      <c r="FQ16" s="13">
        <f t="shared" si="106"/>
        <v>2.0237281607932509</v>
      </c>
      <c r="FR16" s="13">
        <f t="shared" si="107"/>
        <v>1.5076184527091732</v>
      </c>
      <c r="FS16" s="13">
        <f t="shared" si="108"/>
        <v>1.2553001341190011</v>
      </c>
      <c r="FT16" s="13">
        <f t="shared" si="109"/>
        <v>2.122459013638776</v>
      </c>
      <c r="FU16" s="56">
        <f t="shared" si="110"/>
        <v>1.0679807566928576</v>
      </c>
      <c r="FV16" s="56">
        <f t="shared" si="111"/>
        <v>0.84718796376956818</v>
      </c>
      <c r="FW16" s="56">
        <f t="shared" si="112"/>
        <v>2.7402933224698098</v>
      </c>
      <c r="FX16" s="56">
        <f t="shared" si="113"/>
        <v>1.2196000422520394</v>
      </c>
      <c r="FY16" s="56">
        <f t="shared" si="114"/>
        <v>1.0603391874399775E-2</v>
      </c>
      <c r="FZ16" s="56">
        <f t="shared" si="114"/>
        <v>0.29490822165095132</v>
      </c>
      <c r="GA16" s="56">
        <f t="shared" si="114"/>
        <v>3.3887642031745331E-2</v>
      </c>
      <c r="GB16" s="56">
        <f t="shared" si="114"/>
        <v>0.37898549754229166</v>
      </c>
      <c r="GC16" s="56">
        <f t="shared" si="114"/>
        <v>6.8834997087661147</v>
      </c>
      <c r="GE16" s="52"/>
      <c r="GF16" s="53"/>
      <c r="GG16" s="13">
        <f t="shared" si="115"/>
        <v>1.6862645177540672</v>
      </c>
      <c r="GH16" s="13">
        <f t="shared" si="116"/>
        <v>0.3524817348644812</v>
      </c>
      <c r="GI16" s="13">
        <f t="shared" si="117"/>
        <v>0.18248721988708835</v>
      </c>
      <c r="GJ16" s="13">
        <f t="shared" si="118"/>
        <v>0.80217724540746882</v>
      </c>
      <c r="GK16" s="13">
        <f t="shared" si="119"/>
        <v>1.0648676569705144</v>
      </c>
      <c r="GL16" s="13">
        <f t="shared" si="120"/>
        <v>1.39474269307688</v>
      </c>
      <c r="GM16" s="13">
        <f t="shared" si="121"/>
        <v>1</v>
      </c>
      <c r="GN16" s="13">
        <f t="shared" si="122"/>
        <v>1.2939524049108198</v>
      </c>
      <c r="GO16" s="13">
        <f t="shared" si="123"/>
        <v>2.2770602756627323</v>
      </c>
      <c r="GP16" s="13">
        <f t="shared" si="124"/>
        <v>2.3708583746270282</v>
      </c>
      <c r="GQ16" s="13">
        <f t="shared" si="125"/>
        <v>2.8225800650403001</v>
      </c>
      <c r="GR16" s="13">
        <f t="shared" si="126"/>
        <v>2.1027398208639911</v>
      </c>
      <c r="GS16" s="13">
        <f t="shared" si="127"/>
        <v>1.7508206896809044</v>
      </c>
      <c r="GT16" s="13">
        <f t="shared" si="128"/>
        <v>2.9602842006278451</v>
      </c>
      <c r="GU16" s="56">
        <f t="shared" si="129"/>
        <v>1.4895583567440804</v>
      </c>
      <c r="GV16" s="56">
        <f t="shared" si="130"/>
        <v>1.1816092221302859</v>
      </c>
      <c r="GW16" s="56">
        <f t="shared" si="131"/>
        <v>3.8220040884021338</v>
      </c>
      <c r="GX16" s="56">
        <f t="shared" si="132"/>
        <v>1.7010282474072862</v>
      </c>
      <c r="GY16" s="56">
        <f t="shared" si="133"/>
        <v>1.478900333864985E-2</v>
      </c>
      <c r="GZ16" s="56">
        <f t="shared" si="133"/>
        <v>0.41132108727596128</v>
      </c>
      <c r="HA16" s="56">
        <f t="shared" si="133"/>
        <v>4.7264541109381754E-2</v>
      </c>
      <c r="HB16" s="56">
        <f t="shared" si="133"/>
        <v>0.52858725347921709</v>
      </c>
      <c r="HC16" s="56">
        <f t="shared" si="133"/>
        <v>9.6007109215983686</v>
      </c>
      <c r="HE16" s="52"/>
      <c r="HF16" s="53"/>
      <c r="HG16" s="13">
        <f t="shared" si="134"/>
        <v>1.3031889823414997</v>
      </c>
      <c r="HH16" s="13">
        <f t="shared" si="135"/>
        <v>0.27240703253592585</v>
      </c>
      <c r="HI16" s="13">
        <f t="shared" si="136"/>
        <v>0.14103085955442504</v>
      </c>
      <c r="HJ16" s="13">
        <f t="shared" si="137"/>
        <v>0.61994339387062358</v>
      </c>
      <c r="HK16" s="13">
        <f t="shared" si="138"/>
        <v>0.82295736143703535</v>
      </c>
      <c r="HL16" s="13">
        <f t="shared" si="139"/>
        <v>1.0778933504691055</v>
      </c>
      <c r="HM16" s="13">
        <f t="shared" si="140"/>
        <v>0.77282595264307341</v>
      </c>
      <c r="HN16" s="13">
        <f t="shared" si="141"/>
        <v>1</v>
      </c>
      <c r="HO16" s="13">
        <f t="shared" si="142"/>
        <v>1.7597712767647504</v>
      </c>
      <c r="HP16" s="13">
        <f t="shared" si="143"/>
        <v>1.8322608819529416</v>
      </c>
      <c r="HQ16" s="13">
        <f t="shared" si="144"/>
        <v>2.1813631276761178</v>
      </c>
      <c r="HR16" s="13">
        <f t="shared" si="145"/>
        <v>1.6250519052197394</v>
      </c>
      <c r="HS16" s="13">
        <f t="shared" si="146"/>
        <v>1.3530796674098475</v>
      </c>
      <c r="HT16" s="13">
        <f t="shared" si="147"/>
        <v>2.2877844574444532</v>
      </c>
      <c r="HU16" s="13">
        <f t="shared" si="148"/>
        <v>1.1511693560681948</v>
      </c>
      <c r="HV16" s="13">
        <f t="shared" si="149"/>
        <v>0.913178272744679</v>
      </c>
      <c r="HW16" s="13">
        <f t="shared" si="150"/>
        <v>2.9537439506251002</v>
      </c>
      <c r="HX16" s="13">
        <f t="shared" si="151"/>
        <v>1.3145987757753135</v>
      </c>
      <c r="HY16" s="13">
        <f t="shared" si="152"/>
        <v>1.1429325593833662E-2</v>
      </c>
      <c r="HZ16" s="13">
        <f t="shared" si="152"/>
        <v>0.31787961111622948</v>
      </c>
      <c r="IA16" s="13">
        <f t="shared" si="152"/>
        <v>3.6527264009095659E-2</v>
      </c>
      <c r="IB16" s="13">
        <f t="shared" si="152"/>
        <v>0.40850594772506166</v>
      </c>
      <c r="IC16" s="13">
        <f t="shared" si="152"/>
        <v>7.4196785640350189</v>
      </c>
      <c r="IE16" s="52"/>
      <c r="IF16" s="53"/>
      <c r="IG16" s="13">
        <f t="shared" si="153"/>
        <v>0.74054452390957648</v>
      </c>
      <c r="IH16" s="13">
        <f t="shared" si="154"/>
        <v>0.15479683986928816</v>
      </c>
      <c r="II16" s="13">
        <f t="shared" si="155"/>
        <v>8.0141585111960165E-2</v>
      </c>
      <c r="IJ16" s="13">
        <f t="shared" si="156"/>
        <v>0.35228634655883112</v>
      </c>
      <c r="IK16" s="13">
        <f t="shared" si="157"/>
        <v>0.46765018403414355</v>
      </c>
      <c r="IL16" s="13">
        <f t="shared" si="158"/>
        <v>0.61251900443036966</v>
      </c>
      <c r="IM16" s="13">
        <f t="shared" si="159"/>
        <v>0.43916272691066671</v>
      </c>
      <c r="IN16" s="13">
        <f t="shared" si="160"/>
        <v>0.56825566663325067</v>
      </c>
      <c r="IO16" s="13">
        <f t="shared" si="161"/>
        <v>1</v>
      </c>
      <c r="IP16" s="13">
        <f t="shared" si="162"/>
        <v>1.0411926289201967</v>
      </c>
      <c r="IQ16" s="13">
        <f t="shared" si="163"/>
        <v>1.239571958286785</v>
      </c>
      <c r="IR16" s="13">
        <f t="shared" si="164"/>
        <v>0.92344495371427715</v>
      </c>
      <c r="IS16" s="13">
        <f t="shared" si="165"/>
        <v>0.76889518841188009</v>
      </c>
      <c r="IT16" s="13">
        <f t="shared" si="166"/>
        <v>1.3000464819782875</v>
      </c>
      <c r="IU16" s="56">
        <f t="shared" si="167"/>
        <v>0.65415850984030199</v>
      </c>
      <c r="IV16" s="56">
        <f t="shared" si="168"/>
        <v>0.51891872813352802</v>
      </c>
      <c r="IW16" s="56">
        <f t="shared" si="169"/>
        <v>1.6784817377263979</v>
      </c>
      <c r="IX16" s="56">
        <f t="shared" si="170"/>
        <v>0.7470282036834559</v>
      </c>
      <c r="IY16" s="56">
        <f t="shared" si="171"/>
        <v>6.4947790344924219E-3</v>
      </c>
      <c r="IZ16" s="56">
        <f t="shared" si="171"/>
        <v>0.18063689032397148</v>
      </c>
      <c r="JA16" s="56">
        <f t="shared" si="171"/>
        <v>2.0756824759777397E-2</v>
      </c>
      <c r="JB16" s="56">
        <f t="shared" si="171"/>
        <v>0.23213581964815277</v>
      </c>
      <c r="JC16" s="56">
        <f t="shared" si="171"/>
        <v>4.2162743886101595</v>
      </c>
      <c r="JE16" s="52"/>
      <c r="JF16" s="53"/>
      <c r="JG16" s="13">
        <f t="shared" si="172"/>
        <v>0.71124641429471391</v>
      </c>
      <c r="JH16" s="13">
        <f t="shared" si="173"/>
        <v>0.14867262365257558</v>
      </c>
      <c r="JI16" s="13">
        <f t="shared" si="174"/>
        <v>7.6970949357443738E-2</v>
      </c>
      <c r="JJ16" s="13">
        <f t="shared" si="175"/>
        <v>0.33834886722563656</v>
      </c>
      <c r="JK16" s="13">
        <f t="shared" si="176"/>
        <v>0.44914857351529247</v>
      </c>
      <c r="JL16" s="13">
        <f t="shared" si="177"/>
        <v>0.588285959213525</v>
      </c>
      <c r="JM16" s="13">
        <f t="shared" si="178"/>
        <v>0.42178816360438026</v>
      </c>
      <c r="JN16" s="13">
        <f t="shared" si="179"/>
        <v>0.54577380865880609</v>
      </c>
      <c r="JO16" s="13">
        <f t="shared" si="180"/>
        <v>0.9604370720882679</v>
      </c>
      <c r="JP16" s="13">
        <f t="shared" si="181"/>
        <v>1</v>
      </c>
      <c r="JQ16" s="13">
        <f t="shared" si="182"/>
        <v>1.1905308622596804</v>
      </c>
      <c r="JR16" s="13">
        <f t="shared" si="183"/>
        <v>0.88691076758002629</v>
      </c>
      <c r="JS16" s="13">
        <f t="shared" si="184"/>
        <v>0.7384754435010632</v>
      </c>
      <c r="JT16" s="13">
        <f t="shared" si="185"/>
        <v>1.2486128367298794</v>
      </c>
      <c r="JU16" s="56">
        <f t="shared" si="186"/>
        <v>0.62827808387264394</v>
      </c>
      <c r="JV16" s="56">
        <f t="shared" si="187"/>
        <v>0.49838878390033348</v>
      </c>
      <c r="JW16" s="56">
        <f t="shared" si="188"/>
        <v>1.6120760857355696</v>
      </c>
      <c r="JX16" s="56">
        <f t="shared" si="189"/>
        <v>0.71747358071309664</v>
      </c>
      <c r="JY16" s="56">
        <f t="shared" si="190"/>
        <v>6.2378265597481681E-3</v>
      </c>
      <c r="JZ16" s="56">
        <f t="shared" si="190"/>
        <v>0.17349036605388474</v>
      </c>
      <c r="KA16" s="56">
        <f t="shared" si="190"/>
        <v>1.9935623998129866E-2</v>
      </c>
      <c r="KB16" s="56">
        <f t="shared" si="190"/>
        <v>0.22295184694968206</v>
      </c>
      <c r="KC16" s="56">
        <f t="shared" si="190"/>
        <v>4.0494662289174936</v>
      </c>
      <c r="KE16" s="52"/>
      <c r="KF16" s="53"/>
      <c r="KG16" s="13">
        <f t="shared" si="191"/>
        <v>0.59741955193394702</v>
      </c>
      <c r="KH16" s="13">
        <f t="shared" si="192"/>
        <v>0.12487926887538921</v>
      </c>
      <c r="KI16" s="13">
        <f t="shared" si="193"/>
        <v>6.4652628333674161E-2</v>
      </c>
      <c r="KJ16" s="13">
        <f t="shared" si="194"/>
        <v>0.28419999678415342</v>
      </c>
      <c r="KK16" s="13">
        <f t="shared" si="195"/>
        <v>0.37726747600880212</v>
      </c>
      <c r="KL16" s="13">
        <f t="shared" si="196"/>
        <v>0.49413751282090423</v>
      </c>
      <c r="KM16" s="13">
        <f t="shared" si="197"/>
        <v>0.35428578710156883</v>
      </c>
      <c r="KN16" s="13">
        <f t="shared" si="198"/>
        <v>0.45842894624579761</v>
      </c>
      <c r="KO16" s="13">
        <f t="shared" si="199"/>
        <v>0.80673009204088642</v>
      </c>
      <c r="KP16" s="13">
        <f t="shared" si="200"/>
        <v>0.83996142536108276</v>
      </c>
      <c r="KQ16" s="13">
        <f t="shared" si="201"/>
        <v>1</v>
      </c>
      <c r="KR16" s="13">
        <f t="shared" si="202"/>
        <v>0.74497083250461094</v>
      </c>
      <c r="KS16" s="13">
        <f t="shared" si="203"/>
        <v>0.62029088611731076</v>
      </c>
      <c r="KT16" s="13">
        <f t="shared" si="204"/>
        <v>1.0487866180637746</v>
      </c>
      <c r="KU16" s="56">
        <f t="shared" si="205"/>
        <v>0.52772935485279593</v>
      </c>
      <c r="KV16" s="56">
        <f t="shared" si="206"/>
        <v>0.41862735330890077</v>
      </c>
      <c r="KW16" s="56">
        <f t="shared" si="207"/>
        <v>1.3540817267649641</v>
      </c>
      <c r="KX16" s="56">
        <f t="shared" si="208"/>
        <v>0.60265013151469249</v>
      </c>
      <c r="KY16" s="56">
        <f t="shared" si="209"/>
        <v>5.2395336882812907E-3</v>
      </c>
      <c r="KZ16" s="56">
        <f t="shared" si="209"/>
        <v>0.14572521515703701</v>
      </c>
      <c r="LA16" s="56">
        <f t="shared" si="209"/>
        <v>1.6745155148931771E-2</v>
      </c>
      <c r="LB16" s="56">
        <f t="shared" si="209"/>
        <v>0.18727095115074091</v>
      </c>
      <c r="LC16" s="56">
        <f t="shared" si="209"/>
        <v>3.4013954255931065</v>
      </c>
      <c r="LE16" s="52"/>
      <c r="LF16" s="53"/>
      <c r="LG16" s="13">
        <f t="shared" si="210"/>
        <v>0.80193683546697703</v>
      </c>
      <c r="LH16" s="13">
        <f t="shared" si="211"/>
        <v>0.16762974257064794</v>
      </c>
      <c r="LI16" s="13">
        <f t="shared" si="212"/>
        <v>8.6785449191762815E-2</v>
      </c>
      <c r="LJ16" s="13">
        <f t="shared" si="213"/>
        <v>0.3814914415221678</v>
      </c>
      <c r="LK16" s="13">
        <f t="shared" si="214"/>
        <v>0.50641912347147777</v>
      </c>
      <c r="LL16" s="13">
        <f t="shared" si="215"/>
        <v>0.66329779806224276</v>
      </c>
      <c r="LM16" s="13">
        <f t="shared" si="216"/>
        <v>0.47557001112439662</v>
      </c>
      <c r="LN16" s="13">
        <f t="shared" si="217"/>
        <v>0.61536495959787829</v>
      </c>
      <c r="LO16" s="13">
        <f t="shared" si="218"/>
        <v>1.0829015806278472</v>
      </c>
      <c r="LP16" s="13">
        <f t="shared" si="219"/>
        <v>1.1275091435957447</v>
      </c>
      <c r="LQ16" s="13">
        <f t="shared" si="220"/>
        <v>1.3423344329307156</v>
      </c>
      <c r="LR16" s="13">
        <f t="shared" si="221"/>
        <v>1</v>
      </c>
      <c r="LS16" s="13">
        <f t="shared" si="222"/>
        <v>0.83263781486837141</v>
      </c>
      <c r="LT16" s="13">
        <f t="shared" si="223"/>
        <v>1.4078223902239597</v>
      </c>
      <c r="LU16" s="56">
        <f t="shared" si="224"/>
        <v>0.70838928428722026</v>
      </c>
      <c r="LV16" s="56">
        <f t="shared" si="225"/>
        <v>0.56193791091318968</v>
      </c>
      <c r="LW16" s="56">
        <f t="shared" si="226"/>
        <v>1.8176305268388921</v>
      </c>
      <c r="LX16" s="56">
        <f t="shared" si="227"/>
        <v>0.8089580225423959</v>
      </c>
      <c r="LY16" s="56">
        <f t="shared" si="228"/>
        <v>7.0332064822804475E-3</v>
      </c>
      <c r="LZ16" s="56">
        <f t="shared" si="228"/>
        <v>0.1956119740515278</v>
      </c>
      <c r="MA16" s="56">
        <f t="shared" si="228"/>
        <v>2.2477598341178181E-2</v>
      </c>
      <c r="MB16" s="56">
        <f t="shared" si="228"/>
        <v>0.25138024601732556</v>
      </c>
      <c r="MC16" s="56">
        <f t="shared" si="228"/>
        <v>4.5658101997866529</v>
      </c>
      <c r="ME16" s="52"/>
      <c r="MF16" s="53"/>
      <c r="MG16" s="13">
        <f t="shared" si="229"/>
        <v>0.96312805057232742</v>
      </c>
      <c r="MH16" s="13">
        <f t="shared" si="230"/>
        <v>0.20132372032268062</v>
      </c>
      <c r="MI16" s="13">
        <f t="shared" si="231"/>
        <v>0.10422953130645693</v>
      </c>
      <c r="MJ16" s="13">
        <f t="shared" si="232"/>
        <v>0.45817213043882271</v>
      </c>
      <c r="MK16" s="13">
        <f t="shared" si="233"/>
        <v>0.60821057418769242</v>
      </c>
      <c r="ML16" s="13">
        <f t="shared" si="234"/>
        <v>0.79662223624458006</v>
      </c>
      <c r="MM16" s="13">
        <f t="shared" si="235"/>
        <v>0.57116071673921953</v>
      </c>
      <c r="MN16" s="13">
        <f t="shared" si="236"/>
        <v>0.73905478301530059</v>
      </c>
      <c r="MO16" s="13">
        <f t="shared" si="237"/>
        <v>1.3005673791059311</v>
      </c>
      <c r="MP16" s="13">
        <f t="shared" si="238"/>
        <v>1.3541411685391544</v>
      </c>
      <c r="MQ16" s="13">
        <f t="shared" si="239"/>
        <v>1.6121468530022507</v>
      </c>
      <c r="MR16" s="13">
        <f t="shared" si="240"/>
        <v>1.2010023832007752</v>
      </c>
      <c r="MS16" s="13">
        <f t="shared" si="241"/>
        <v>1</v>
      </c>
      <c r="MT16" s="13">
        <f t="shared" si="242"/>
        <v>1.6907980457823875</v>
      </c>
      <c r="MU16" s="56">
        <f t="shared" si="243"/>
        <v>0.85077721866284306</v>
      </c>
      <c r="MV16" s="56">
        <f t="shared" si="244"/>
        <v>0.67488877021760574</v>
      </c>
      <c r="MW16" s="56">
        <f t="shared" si="245"/>
        <v>2.1829785945119902</v>
      </c>
      <c r="MX16" s="56">
        <f t="shared" si="246"/>
        <v>0.97156051298280399</v>
      </c>
      <c r="MY16" s="56">
        <f t="shared" si="247"/>
        <v>8.4468977467619579E-3</v>
      </c>
      <c r="MZ16" s="56">
        <f t="shared" si="247"/>
        <v>0.23493044701849311</v>
      </c>
      <c r="NA16" s="56">
        <f t="shared" si="247"/>
        <v>2.6995649176384789E-2</v>
      </c>
      <c r="NB16" s="56">
        <f t="shared" si="247"/>
        <v>0.30190827455640518</v>
      </c>
      <c r="NC16" s="56">
        <f t="shared" si="247"/>
        <v>5.4835489311861778</v>
      </c>
      <c r="NE16" s="52"/>
      <c r="NF16" s="53"/>
      <c r="NG16" s="13">
        <f t="shared" si="269"/>
        <v>0.56962926647260026</v>
      </c>
      <c r="NH16" s="13">
        <f t="shared" si="270"/>
        <v>0.11907023480709167</v>
      </c>
      <c r="NI16" s="13">
        <f t="shared" si="271"/>
        <v>6.1645169017347977E-2</v>
      </c>
      <c r="NJ16" s="13">
        <f t="shared" si="272"/>
        <v>0.27097980837020158</v>
      </c>
      <c r="NK16" s="13">
        <f t="shared" si="273"/>
        <v>0.35971804894430992</v>
      </c>
      <c r="NL16" s="13">
        <f t="shared" si="274"/>
        <v>0.47115161874696687</v>
      </c>
      <c r="NM16" s="13">
        <f t="shared" si="275"/>
        <v>0.33780540388247537</v>
      </c>
      <c r="NN16" s="13">
        <f t="shared" si="276"/>
        <v>0.43710411474559979</v>
      </c>
      <c r="NO16" s="13">
        <f t="shared" si="277"/>
        <v>0.76920326608499012</v>
      </c>
      <c r="NP16" s="13">
        <f t="shared" si="278"/>
        <v>0.80088877078903242</v>
      </c>
      <c r="NQ16" s="13">
        <f t="shared" si="279"/>
        <v>0.95348279886156218</v>
      </c>
      <c r="NR16" s="13">
        <f t="shared" si="280"/>
        <v>0.71031687444672453</v>
      </c>
      <c r="NS16" s="13">
        <f t="shared" si="281"/>
        <v>0.59143669020345202</v>
      </c>
      <c r="NT16" s="13">
        <f t="shared" si="282"/>
        <v>1</v>
      </c>
      <c r="NU16" s="56">
        <f t="shared" si="283"/>
        <v>0.50318086230645043</v>
      </c>
      <c r="NV16" s="56">
        <f t="shared" si="284"/>
        <v>0.39915398051297879</v>
      </c>
      <c r="NW16" s="56">
        <f t="shared" si="285"/>
        <v>1.291093634723155</v>
      </c>
      <c r="NX16" s="56">
        <f t="shared" si="286"/>
        <v>0.57461653413091751</v>
      </c>
      <c r="NY16" s="56">
        <f t="shared" si="287"/>
        <v>4.9958052458318894E-3</v>
      </c>
      <c r="NZ16" s="56">
        <f t="shared" si="287"/>
        <v>0.13894648601263501</v>
      </c>
      <c r="OA16" s="56">
        <f t="shared" si="287"/>
        <v>1.5966217398774567E-2</v>
      </c>
      <c r="OB16" s="56">
        <f t="shared" si="287"/>
        <v>0.17855963064867533</v>
      </c>
      <c r="OC16" s="56">
        <f t="shared" si="287"/>
        <v>3.2431720304294296</v>
      </c>
      <c r="OE16" s="52"/>
      <c r="OF16" s="53"/>
      <c r="OG16" s="13">
        <f t="shared" si="250"/>
        <v>1.132056699973778</v>
      </c>
      <c r="OH16" s="13">
        <f t="shared" si="251"/>
        <v>0.23663506251272085</v>
      </c>
      <c r="OI16" s="13">
        <f t="shared" si="252"/>
        <v>0.12251095706379317</v>
      </c>
      <c r="OJ16" s="13">
        <f t="shared" si="253"/>
        <v>0.53853361419212276</v>
      </c>
      <c r="OK16" s="13">
        <f t="shared" si="254"/>
        <v>0.71488817618272638</v>
      </c>
      <c r="OL16" s="13">
        <f t="shared" si="255"/>
        <v>0.93634645917837611</v>
      </c>
      <c r="OM16" s="13">
        <f t="shared" si="256"/>
        <v>0.67133992802123499</v>
      </c>
      <c r="ON16" s="13">
        <f t="shared" si="257"/>
        <v>0.86868191437573361</v>
      </c>
      <c r="OO16" s="13">
        <f t="shared" si="258"/>
        <v>1.5286814815634324</v>
      </c>
      <c r="OP16" s="13">
        <f t="shared" si="259"/>
        <v>1.5916518905706512</v>
      </c>
      <c r="OQ16" s="13">
        <f t="shared" si="260"/>
        <v>1.8949106976983279</v>
      </c>
      <c r="OR16" s="13">
        <f t="shared" si="261"/>
        <v>1.4116531999862163</v>
      </c>
      <c r="OS16" s="13">
        <f t="shared" si="262"/>
        <v>1.1753958357884673</v>
      </c>
      <c r="OT16" s="13">
        <f t="shared" si="263"/>
        <v>1.9873569821718966</v>
      </c>
      <c r="OU16" s="56">
        <f t="shared" si="264"/>
        <v>1</v>
      </c>
      <c r="OV16" s="56">
        <f t="shared" si="265"/>
        <v>0.7932614501341736</v>
      </c>
      <c r="OW16" s="56">
        <f t="shared" si="266"/>
        <v>2.5658639496047546</v>
      </c>
      <c r="OX16" s="56">
        <f t="shared" si="267"/>
        <v>1.141968181176495</v>
      </c>
      <c r="OY16" s="56">
        <f t="shared" si="268"/>
        <v>9.928448436874994E-3</v>
      </c>
      <c r="OZ16" s="56">
        <f t="shared" si="268"/>
        <v>0.27613626912545997</v>
      </c>
      <c r="PA16" s="56">
        <f t="shared" si="268"/>
        <v>3.1730573626329049E-2</v>
      </c>
      <c r="PB16" s="56">
        <f t="shared" si="268"/>
        <v>0.35486172870367994</v>
      </c>
      <c r="PC16" s="56">
        <f t="shared" si="268"/>
        <v>6.4453405790585343</v>
      </c>
    </row>
    <row r="17" spans="2:419" x14ac:dyDescent="0.3">
      <c r="B17" s="199"/>
      <c r="C17" s="200"/>
      <c r="D17" s="200"/>
      <c r="E17" s="201"/>
      <c r="F17" s="202">
        <f>AVERAGE(F18:F20)</f>
        <v>24.094343628459672</v>
      </c>
      <c r="G17" s="202">
        <f t="shared" ref="G17:AB17" si="288">AVERAGE(G18:G20)</f>
        <v>7.8351744226553981</v>
      </c>
      <c r="H17" s="202">
        <f t="shared" si="288"/>
        <v>3.3705036282381542</v>
      </c>
      <c r="I17" s="202">
        <f t="shared" si="288"/>
        <v>10.159466801946701</v>
      </c>
      <c r="J17" s="202">
        <f t="shared" si="288"/>
        <v>12.3300674486256</v>
      </c>
      <c r="K17" s="202">
        <f t="shared" si="288"/>
        <v>15.168616376493908</v>
      </c>
      <c r="L17" s="202">
        <f t="shared" si="288"/>
        <v>11.751299422622068</v>
      </c>
      <c r="M17" s="202">
        <f t="shared" si="288"/>
        <v>21.102893533346478</v>
      </c>
      <c r="N17" s="202">
        <f t="shared" si="288"/>
        <v>27.073021719783338</v>
      </c>
      <c r="O17" s="202">
        <f t="shared" si="288"/>
        <v>23.027284530316994</v>
      </c>
      <c r="P17" s="202">
        <f t="shared" si="288"/>
        <v>33.189608010230373</v>
      </c>
      <c r="Q17" s="202">
        <f t="shared" si="288"/>
        <v>23.120753423556351</v>
      </c>
      <c r="R17" s="202">
        <f t="shared" si="288"/>
        <v>21.318337618365788</v>
      </c>
      <c r="S17" s="202">
        <f t="shared" si="288"/>
        <v>31.67428729994532</v>
      </c>
      <c r="T17" s="202">
        <f t="shared" si="288"/>
        <v>20.957226125672964</v>
      </c>
      <c r="U17" s="202">
        <f t="shared" si="288"/>
        <v>20.780308745324056</v>
      </c>
      <c r="V17" s="202">
        <f t="shared" si="288"/>
        <v>37.849434483390603</v>
      </c>
      <c r="W17" s="202">
        <f t="shared" si="288"/>
        <v>27.702550690699905</v>
      </c>
      <c r="X17" s="202">
        <f t="shared" si="288"/>
        <v>0.1754289160401922</v>
      </c>
      <c r="Y17" s="202">
        <f t="shared" si="288"/>
        <v>7.8307240058019474</v>
      </c>
      <c r="Z17" s="202">
        <f t="shared" si="288"/>
        <v>0.4066979231389154</v>
      </c>
      <c r="AA17" s="202">
        <f t="shared" si="288"/>
        <v>6.5391059742213287</v>
      </c>
      <c r="AB17" s="202">
        <f t="shared" si="288"/>
        <v>118.72448276475897</v>
      </c>
      <c r="AE17" s="52"/>
      <c r="AF17" s="5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56"/>
      <c r="AY17" s="56"/>
      <c r="AZ17" s="56"/>
      <c r="BA17" s="56"/>
      <c r="BB17" s="56"/>
      <c r="BC17" s="56"/>
      <c r="BE17" s="52"/>
      <c r="BF17" s="5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56"/>
      <c r="BV17" s="56"/>
      <c r="BW17" s="56"/>
      <c r="BX17" s="56"/>
      <c r="BY17" s="56"/>
      <c r="BZ17" s="56"/>
      <c r="CA17" s="56"/>
      <c r="CB17" s="56"/>
      <c r="CC17" s="56"/>
      <c r="CE17" s="52"/>
      <c r="CF17" s="5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56"/>
      <c r="CV17" s="56"/>
      <c r="CW17" s="56"/>
      <c r="CX17" s="56"/>
      <c r="CY17" s="56"/>
      <c r="CZ17" s="56"/>
      <c r="DA17" s="56"/>
      <c r="DB17" s="56"/>
      <c r="DC17" s="56"/>
      <c r="DE17" s="52"/>
      <c r="DF17" s="5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56"/>
      <c r="DV17" s="56"/>
      <c r="DW17" s="56"/>
      <c r="DX17" s="56"/>
      <c r="DY17" s="56"/>
      <c r="DZ17" s="56"/>
      <c r="EA17" s="56"/>
      <c r="EB17" s="56"/>
      <c r="EC17" s="56"/>
      <c r="EE17" s="52"/>
      <c r="EF17" s="5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56"/>
      <c r="EV17" s="56"/>
      <c r="EW17" s="56"/>
      <c r="EX17" s="56"/>
      <c r="EY17" s="56"/>
      <c r="EZ17" s="56"/>
      <c r="FA17" s="56"/>
      <c r="FB17" s="56"/>
      <c r="FC17" s="56"/>
      <c r="FE17" s="52"/>
      <c r="FF17" s="5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56"/>
      <c r="FV17" s="56"/>
      <c r="FW17" s="56"/>
      <c r="FX17" s="56"/>
      <c r="FY17" s="56"/>
      <c r="FZ17" s="56"/>
      <c r="GA17" s="56"/>
      <c r="GB17" s="56"/>
      <c r="GC17" s="56"/>
      <c r="GE17" s="52"/>
      <c r="GF17" s="5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56"/>
      <c r="GV17" s="56"/>
      <c r="GW17" s="56"/>
      <c r="GX17" s="56"/>
      <c r="GY17" s="56"/>
      <c r="GZ17" s="56"/>
      <c r="HA17" s="56"/>
      <c r="HB17" s="56"/>
      <c r="HC17" s="56"/>
      <c r="HE17" s="52"/>
      <c r="HF17" s="5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E17" s="52"/>
      <c r="IF17" s="5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56"/>
      <c r="IV17" s="56"/>
      <c r="IW17" s="56"/>
      <c r="IX17" s="56"/>
      <c r="IY17" s="56"/>
      <c r="IZ17" s="56"/>
      <c r="JA17" s="56"/>
      <c r="JB17" s="56"/>
      <c r="JC17" s="56"/>
      <c r="JE17" s="52"/>
      <c r="JF17" s="5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56"/>
      <c r="JV17" s="56"/>
      <c r="JW17" s="56"/>
      <c r="JX17" s="56"/>
      <c r="JY17" s="56"/>
      <c r="JZ17" s="56"/>
      <c r="KA17" s="56"/>
      <c r="KB17" s="56"/>
      <c r="KC17" s="56"/>
      <c r="KE17" s="52"/>
      <c r="KF17" s="5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56"/>
      <c r="KV17" s="56"/>
      <c r="KW17" s="56"/>
      <c r="KX17" s="56"/>
      <c r="KY17" s="56"/>
      <c r="KZ17" s="56"/>
      <c r="LA17" s="56"/>
      <c r="LB17" s="56"/>
      <c r="LC17" s="56"/>
      <c r="LE17" s="52"/>
      <c r="LF17" s="5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56"/>
      <c r="LV17" s="56"/>
      <c r="LW17" s="56"/>
      <c r="LX17" s="56"/>
      <c r="LY17" s="56"/>
      <c r="LZ17" s="56"/>
      <c r="MA17" s="56"/>
      <c r="MB17" s="56"/>
      <c r="MC17" s="56"/>
      <c r="ME17" s="52"/>
      <c r="MF17" s="5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56"/>
      <c r="MV17" s="56"/>
      <c r="MW17" s="56"/>
      <c r="MX17" s="56"/>
      <c r="MY17" s="56"/>
      <c r="MZ17" s="56"/>
      <c r="NA17" s="56"/>
      <c r="NB17" s="56"/>
      <c r="NC17" s="56"/>
      <c r="NE17" s="52"/>
      <c r="NF17" s="53"/>
      <c r="NG17" s="13"/>
      <c r="NH17" s="13"/>
      <c r="NI17" s="13"/>
      <c r="NJ17" s="13"/>
      <c r="NK17" s="13"/>
      <c r="NL17" s="13"/>
      <c r="NM17" s="13"/>
      <c r="NN17" s="13"/>
      <c r="NO17" s="13"/>
      <c r="NP17" s="13"/>
      <c r="NQ17" s="13"/>
      <c r="NR17" s="13"/>
      <c r="NS17" s="13"/>
      <c r="NT17" s="13"/>
      <c r="NU17" s="56"/>
      <c r="NV17" s="56"/>
      <c r="NW17" s="56"/>
      <c r="NX17" s="56"/>
      <c r="NY17" s="56"/>
      <c r="NZ17" s="56"/>
      <c r="OA17" s="56"/>
      <c r="OB17" s="56"/>
      <c r="OC17" s="56"/>
      <c r="OE17" s="52"/>
      <c r="OF17" s="53"/>
      <c r="OG17" s="13"/>
      <c r="OH17" s="13"/>
      <c r="OI17" s="13"/>
      <c r="OJ17" s="13"/>
      <c r="OK17" s="13"/>
      <c r="OL17" s="13"/>
      <c r="OM17" s="13"/>
      <c r="ON17" s="13"/>
      <c r="OO17" s="13"/>
      <c r="OP17" s="13"/>
      <c r="OQ17" s="13"/>
      <c r="OR17" s="13"/>
      <c r="OS17" s="13"/>
      <c r="OT17" s="13"/>
      <c r="OU17" s="56"/>
      <c r="OV17" s="56"/>
      <c r="OW17" s="56"/>
      <c r="OX17" s="56"/>
      <c r="OY17" s="56"/>
      <c r="OZ17" s="56"/>
      <c r="PA17" s="56"/>
      <c r="PB17" s="56"/>
      <c r="PC17" s="56"/>
    </row>
    <row r="18" spans="2:419" x14ac:dyDescent="0.3">
      <c r="B18" s="246" t="s">
        <v>16</v>
      </c>
      <c r="C18" s="106">
        <v>356.8</v>
      </c>
      <c r="D18" s="106">
        <v>1.63</v>
      </c>
      <c r="E18" s="12" t="s">
        <v>17</v>
      </c>
      <c r="F18" s="13">
        <v>16.158045288441102</v>
      </c>
      <c r="G18" s="13">
        <v>7.8887315909528848</v>
      </c>
      <c r="H18" s="13">
        <v>1.5482593267211047</v>
      </c>
      <c r="I18" s="13">
        <v>5.9996544742913365</v>
      </c>
      <c r="J18" s="13">
        <v>9.7895607659911512</v>
      </c>
      <c r="K18" s="13">
        <v>11.502921808090376</v>
      </c>
      <c r="L18" s="13">
        <v>9.5884358699413426</v>
      </c>
      <c r="M18" s="13">
        <v>15.896556468161554</v>
      </c>
      <c r="N18" s="13">
        <v>21.2313977704219</v>
      </c>
      <c r="O18" s="13">
        <v>23.58680479731122</v>
      </c>
      <c r="P18" s="13">
        <v>24.900604185624758</v>
      </c>
      <c r="Q18" s="13">
        <v>16.467582947693778</v>
      </c>
      <c r="R18" s="13">
        <v>15.051200243337712</v>
      </c>
      <c r="S18" s="13">
        <v>23.885470021757079</v>
      </c>
      <c r="T18" s="151">
        <v>9.777042570044653</v>
      </c>
      <c r="U18" s="154">
        <v>23.240752169562448</v>
      </c>
      <c r="V18" s="154">
        <v>26.59211133417994</v>
      </c>
      <c r="W18" s="164">
        <v>21.268545034942228</v>
      </c>
      <c r="X18" s="154">
        <v>0.13056757300307312</v>
      </c>
      <c r="Y18" s="154">
        <v>7.139136406862777</v>
      </c>
      <c r="Z18" s="154">
        <v>0.4515203917020375</v>
      </c>
      <c r="AA18" s="154">
        <v>7.0224415036361378</v>
      </c>
      <c r="AB18" s="154">
        <v>123.05071287398212</v>
      </c>
      <c r="AE18" s="52"/>
      <c r="AF18" s="53"/>
      <c r="AG18" s="13">
        <f t="shared" si="1"/>
        <v>1</v>
      </c>
      <c r="AH18" s="13">
        <f t="shared" si="2"/>
        <v>0.48822313900779857</v>
      </c>
      <c r="AI18" s="13">
        <f t="shared" si="3"/>
        <v>9.5819716994398757E-2</v>
      </c>
      <c r="AJ18" s="13">
        <f t="shared" si="4"/>
        <v>0.37131066086213277</v>
      </c>
      <c r="AK18" s="13">
        <f t="shared" si="5"/>
        <v>0.60586293646510936</v>
      </c>
      <c r="AL18" s="13">
        <f t="shared" si="6"/>
        <v>0.71190057972663079</v>
      </c>
      <c r="AM18" s="13">
        <f t="shared" si="7"/>
        <v>0.59341558330700883</v>
      </c>
      <c r="AN18" s="13">
        <f t="shared" si="8"/>
        <v>0.9838168036039231</v>
      </c>
      <c r="AO18" s="13">
        <f t="shared" si="9"/>
        <v>1.3139830586816152</v>
      </c>
      <c r="AP18" s="13">
        <f t="shared" si="10"/>
        <v>1.4597560766947715</v>
      </c>
      <c r="AQ18" s="13">
        <f t="shared" si="11"/>
        <v>1.5410653789563131</v>
      </c>
      <c r="AR18" s="13">
        <f t="shared" si="12"/>
        <v>1.0191568753352924</v>
      </c>
      <c r="AS18" s="13">
        <f t="shared" si="13"/>
        <v>0.93149882765242731</v>
      </c>
      <c r="AT18" s="13">
        <f t="shared" si="14"/>
        <v>1.4782400714549244</v>
      </c>
      <c r="AU18" s="13">
        <f t="shared" si="15"/>
        <v>0.60508820191504264</v>
      </c>
      <c r="AV18" s="13">
        <f t="shared" si="16"/>
        <v>1.4383393383720782</v>
      </c>
      <c r="AW18" s="13">
        <f t="shared" si="17"/>
        <v>1.6457505137210504</v>
      </c>
      <c r="AX18" s="56">
        <f t="shared" si="18"/>
        <v>1.3162820536316358</v>
      </c>
      <c r="AY18" s="56">
        <f t="shared" si="19"/>
        <v>8.0806539821049132E-3</v>
      </c>
      <c r="AZ18" s="56">
        <f t="shared" si="19"/>
        <v>0.44183168690397623</v>
      </c>
      <c r="BA18" s="56">
        <f t="shared" si="19"/>
        <v>2.7943998400910493E-2</v>
      </c>
      <c r="BB18" s="56">
        <f t="shared" si="19"/>
        <v>0.43460959406146399</v>
      </c>
      <c r="BC18" s="56">
        <f t="shared" si="19"/>
        <v>7.6154454748315557</v>
      </c>
      <c r="BE18" s="52"/>
      <c r="BF18" s="53"/>
      <c r="BG18" s="13">
        <f t="shared" si="20"/>
        <v>2.0482437641777289</v>
      </c>
      <c r="BH18" s="13">
        <f t="shared" si="21"/>
        <v>1</v>
      </c>
      <c r="BI18" s="13">
        <f t="shared" si="22"/>
        <v>0.19626213781905202</v>
      </c>
      <c r="BJ18" s="13">
        <f t="shared" si="23"/>
        <v>0.76053474568357504</v>
      </c>
      <c r="BK18" s="13">
        <f t="shared" si="24"/>
        <v>1.2409549815610679</v>
      </c>
      <c r="BL18" s="13">
        <f t="shared" si="25"/>
        <v>1.4581459231395817</v>
      </c>
      <c r="BM18" s="13">
        <f t="shared" si="26"/>
        <v>1.2154597680744705</v>
      </c>
      <c r="BN18" s="13">
        <f t="shared" si="27"/>
        <v>2.0150966330750011</v>
      </c>
      <c r="BO18" s="13">
        <f t="shared" si="28"/>
        <v>2.6913576061797975</v>
      </c>
      <c r="BP18" s="13">
        <f t="shared" si="29"/>
        <v>2.9899362813106127</v>
      </c>
      <c r="BQ18" s="13">
        <f t="shared" si="30"/>
        <v>3.1564775526374573</v>
      </c>
      <c r="BR18" s="13">
        <f t="shared" si="31"/>
        <v>2.087481714624372</v>
      </c>
      <c r="BS18" s="13">
        <f t="shared" si="32"/>
        <v>1.9079366650779492</v>
      </c>
      <c r="BT18" s="13">
        <f t="shared" si="33"/>
        <v>3.0277960083151894</v>
      </c>
      <c r="BU18" s="56">
        <f t="shared" si="34"/>
        <v>1.2393681363500006</v>
      </c>
      <c r="BV18" s="56">
        <f t="shared" si="35"/>
        <v>2.9460695805921295</v>
      </c>
      <c r="BW18" s="56">
        <f t="shared" si="36"/>
        <v>3.3708982271214354</v>
      </c>
      <c r="BX18" s="56">
        <f t="shared" si="37"/>
        <v>2.6960665082500528</v>
      </c>
      <c r="BY18" s="56">
        <f t="shared" si="38"/>
        <v>1.6551149129324323E-2</v>
      </c>
      <c r="BZ18" s="56">
        <f t="shared" si="38"/>
        <v>0.90497899751719613</v>
      </c>
      <c r="CA18" s="56">
        <f t="shared" si="38"/>
        <v>5.7236120470857355E-2</v>
      </c>
      <c r="CB18" s="56">
        <f t="shared" si="38"/>
        <v>0.89018639088820772</v>
      </c>
      <c r="CC18" s="56">
        <f t="shared" si="38"/>
        <v>15.598288705259238</v>
      </c>
      <c r="CE18" s="52"/>
      <c r="CF18" s="53"/>
      <c r="CG18" s="13">
        <f t="shared" si="39"/>
        <v>10.436265430198004</v>
      </c>
      <c r="CH18" s="13">
        <f t="shared" si="40"/>
        <v>5.095226267849843</v>
      </c>
      <c r="CI18" s="13">
        <f t="shared" si="41"/>
        <v>1</v>
      </c>
      <c r="CJ18" s="13">
        <f t="shared" si="42"/>
        <v>3.8750966138194514</v>
      </c>
      <c r="CK18" s="13">
        <f t="shared" si="43"/>
        <v>6.322946419269071</v>
      </c>
      <c r="CL18" s="13">
        <f t="shared" si="44"/>
        <v>7.4295834099389548</v>
      </c>
      <c r="CM18" s="13">
        <f t="shared" si="45"/>
        <v>6.1930425378077203</v>
      </c>
      <c r="CN18" s="13">
        <f t="shared" si="46"/>
        <v>10.267373297099521</v>
      </c>
      <c r="CO18" s="13">
        <f t="shared" si="47"/>
        <v>13.713075971184777</v>
      </c>
      <c r="CP18" s="13">
        <f t="shared" si="48"/>
        <v>15.234401879731111</v>
      </c>
      <c r="CQ18" s="13">
        <f t="shared" si="49"/>
        <v>16.08296734007676</v>
      </c>
      <c r="CR18" s="13">
        <f t="shared" si="50"/>
        <v>10.63619166601033</v>
      </c>
      <c r="CS18" s="13">
        <f t="shared" si="51"/>
        <v>9.7213690132989949</v>
      </c>
      <c r="CT18" s="13">
        <f t="shared" si="52"/>
        <v>15.427305755258455</v>
      </c>
      <c r="CU18" s="56">
        <f t="shared" si="53"/>
        <v>6.3148610838666297</v>
      </c>
      <c r="CV18" s="56">
        <f t="shared" si="54"/>
        <v>15.010891113946389</v>
      </c>
      <c r="CW18" s="56">
        <f t="shared" si="55"/>
        <v>17.175489193077603</v>
      </c>
      <c r="CX18" s="56">
        <f t="shared" si="56"/>
        <v>13.737068892705874</v>
      </c>
      <c r="CY18" s="56">
        <f t="shared" si="57"/>
        <v>8.4331849806833351E-2</v>
      </c>
      <c r="CZ18" s="56">
        <f t="shared" si="57"/>
        <v>4.6110727600020356</v>
      </c>
      <c r="DA18" s="56">
        <f t="shared" si="57"/>
        <v>0.29163098449293051</v>
      </c>
      <c r="DB18" s="56">
        <f t="shared" si="57"/>
        <v>4.5357010821360442</v>
      </c>
      <c r="DC18" s="56">
        <f t="shared" si="57"/>
        <v>79.476810344542386</v>
      </c>
      <c r="DE18" s="52"/>
      <c r="DF18" s="53"/>
      <c r="DG18" s="13">
        <f t="shared" si="58"/>
        <v>2.6931626408951903</v>
      </c>
      <c r="DH18" s="13">
        <f t="shared" si="59"/>
        <v>1.3148643183963826</v>
      </c>
      <c r="DI18" s="13">
        <f t="shared" si="60"/>
        <v>0.25805808207046471</v>
      </c>
      <c r="DJ18" s="13">
        <f t="shared" si="61"/>
        <v>1</v>
      </c>
      <c r="DK18" s="13">
        <f t="shared" si="62"/>
        <v>1.6316874259908891</v>
      </c>
      <c r="DL18" s="13">
        <f t="shared" si="63"/>
        <v>1.9172640453513901</v>
      </c>
      <c r="DM18" s="13">
        <f t="shared" si="64"/>
        <v>1.598164679487464</v>
      </c>
      <c r="DN18" s="13">
        <f t="shared" si="65"/>
        <v>2.6495786609510064</v>
      </c>
      <c r="DO18" s="13">
        <f t="shared" si="66"/>
        <v>3.538770084410519</v>
      </c>
      <c r="DP18" s="13">
        <f t="shared" si="67"/>
        <v>3.9313605305740933</v>
      </c>
      <c r="DQ18" s="13">
        <f t="shared" si="68"/>
        <v>4.1503397057821321</v>
      </c>
      <c r="DR18" s="13">
        <f t="shared" si="69"/>
        <v>2.7447552218644868</v>
      </c>
      <c r="DS18" s="13">
        <f t="shared" si="70"/>
        <v>2.5086778426711849</v>
      </c>
      <c r="DT18" s="13">
        <f t="shared" si="71"/>
        <v>3.9811409347166395</v>
      </c>
      <c r="DU18" s="56">
        <f t="shared" si="72"/>
        <v>1.6296009398440385</v>
      </c>
      <c r="DV18" s="56">
        <f t="shared" si="73"/>
        <v>3.8736817710335871</v>
      </c>
      <c r="DW18" s="56">
        <f t="shared" si="74"/>
        <v>4.4322737997876001</v>
      </c>
      <c r="DX18" s="56">
        <f t="shared" si="75"/>
        <v>3.5449616517215206</v>
      </c>
      <c r="DY18" s="56">
        <f t="shared" si="76"/>
        <v>2.1762515418605907E-2</v>
      </c>
      <c r="DZ18" s="56">
        <f t="shared" si="76"/>
        <v>1.1899245927334896</v>
      </c>
      <c r="EA18" s="56">
        <f t="shared" si="76"/>
        <v>7.5257732530567084E-2</v>
      </c>
      <c r="EB18" s="56">
        <f t="shared" si="76"/>
        <v>1.170474322100959</v>
      </c>
      <c r="EC18" s="56">
        <f t="shared" si="76"/>
        <v>20.509633246590681</v>
      </c>
      <c r="EE18" s="52"/>
      <c r="EF18" s="53"/>
      <c r="EG18" s="13">
        <f t="shared" si="77"/>
        <v>1.6505383310530142</v>
      </c>
      <c r="EH18" s="13">
        <f t="shared" si="78"/>
        <v>0.80583100503939564</v>
      </c>
      <c r="EI18" s="13">
        <f t="shared" si="79"/>
        <v>0.15815411576990707</v>
      </c>
      <c r="EJ18" s="13">
        <f t="shared" si="80"/>
        <v>0.61286247848157638</v>
      </c>
      <c r="EK18" s="13">
        <f t="shared" si="81"/>
        <v>1</v>
      </c>
      <c r="EL18" s="13">
        <f t="shared" si="82"/>
        <v>1.1750191947376665</v>
      </c>
      <c r="EM18" s="13">
        <f t="shared" si="83"/>
        <v>0.97945516649240127</v>
      </c>
      <c r="EN18" s="13">
        <f t="shared" si="84"/>
        <v>1.6238273450823302</v>
      </c>
      <c r="EO18" s="13">
        <f t="shared" si="85"/>
        <v>2.168779404708288</v>
      </c>
      <c r="EP18" s="13">
        <f t="shared" si="86"/>
        <v>2.4093833585722839</v>
      </c>
      <c r="EQ18" s="13">
        <f t="shared" si="87"/>
        <v>2.5435874786261339</v>
      </c>
      <c r="ER18" s="13">
        <f t="shared" si="88"/>
        <v>1.6821574880971184</v>
      </c>
      <c r="ES18" s="13">
        <f t="shared" si="89"/>
        <v>1.5374745203712765</v>
      </c>
      <c r="ET18" s="13">
        <f t="shared" si="90"/>
        <v>2.4398919004348993</v>
      </c>
      <c r="EU18" s="56">
        <f t="shared" si="91"/>
        <v>0.99872127092872376</v>
      </c>
      <c r="EV18" s="56">
        <f t="shared" si="92"/>
        <v>2.3740342110445463</v>
      </c>
      <c r="EW18" s="56">
        <f t="shared" si="93"/>
        <v>2.7163743062467831</v>
      </c>
      <c r="EX18" s="56">
        <f t="shared" si="94"/>
        <v>2.1725739839961942</v>
      </c>
      <c r="EY18" s="56">
        <f t="shared" si="95"/>
        <v>1.3337429137440336E-2</v>
      </c>
      <c r="EZ18" s="56">
        <f t="shared" si="95"/>
        <v>0.72926013510882681</v>
      </c>
      <c r="FA18" s="56">
        <f t="shared" si="95"/>
        <v>4.6122640483586906E-2</v>
      </c>
      <c r="FB18" s="56">
        <f t="shared" si="95"/>
        <v>0.71733979404183668</v>
      </c>
      <c r="FC18" s="56">
        <f t="shared" si="95"/>
        <v>12.569584664253703</v>
      </c>
      <c r="FE18" s="52"/>
      <c r="FF18" s="53"/>
      <c r="FG18" s="13">
        <f t="shared" si="96"/>
        <v>1.4046905262866889</v>
      </c>
      <c r="FH18" s="13">
        <f t="shared" si="97"/>
        <v>0.68580241807820386</v>
      </c>
      <c r="FI18" s="13">
        <f t="shared" si="98"/>
        <v>0.13459704869350358</v>
      </c>
      <c r="FJ18" s="13">
        <f t="shared" si="99"/>
        <v>0.52157656762228755</v>
      </c>
      <c r="FK18" s="13">
        <f t="shared" si="100"/>
        <v>0.85104992708077332</v>
      </c>
      <c r="FL18" s="13">
        <f t="shared" si="101"/>
        <v>1</v>
      </c>
      <c r="FM18" s="13">
        <f t="shared" si="102"/>
        <v>0.83356524802224474</v>
      </c>
      <c r="FN18" s="13">
        <f t="shared" si="103"/>
        <v>1.3819581436240829</v>
      </c>
      <c r="FO18" s="13">
        <f t="shared" si="104"/>
        <v>1.8457395542312713</v>
      </c>
      <c r="FP18" s="13">
        <f t="shared" si="105"/>
        <v>2.0505055316225711</v>
      </c>
      <c r="FQ18" s="13">
        <f t="shared" si="106"/>
        <v>2.1647199382083393</v>
      </c>
      <c r="FR18" s="13">
        <f t="shared" si="107"/>
        <v>1.4316000075834294</v>
      </c>
      <c r="FS18" s="13">
        <f t="shared" si="108"/>
        <v>1.3084675784505218</v>
      </c>
      <c r="FT18" s="13">
        <f t="shared" si="109"/>
        <v>2.0764698239500907</v>
      </c>
      <c r="FU18" s="56">
        <f t="shared" si="110"/>
        <v>0.84996166479790758</v>
      </c>
      <c r="FV18" s="56">
        <f t="shared" si="111"/>
        <v>2.0204216421967223</v>
      </c>
      <c r="FW18" s="56">
        <f t="shared" si="112"/>
        <v>2.3117701552554109</v>
      </c>
      <c r="FX18" s="56">
        <f t="shared" si="113"/>
        <v>1.8489689306575461</v>
      </c>
      <c r="FY18" s="56">
        <f t="shared" si="114"/>
        <v>1.1350818094863579E-2</v>
      </c>
      <c r="FZ18" s="56">
        <f t="shared" si="114"/>
        <v>0.6206367848072819</v>
      </c>
      <c r="GA18" s="56">
        <f t="shared" si="114"/>
        <v>3.9252669820329357E-2</v>
      </c>
      <c r="GB18" s="56">
        <f t="shared" si="114"/>
        <v>0.61049197941144207</v>
      </c>
      <c r="GC18" s="56">
        <f t="shared" si="114"/>
        <v>10.697344111948722</v>
      </c>
      <c r="GE18" s="52"/>
      <c r="GF18" s="53"/>
      <c r="GG18" s="13">
        <f t="shared" si="115"/>
        <v>1.68515965561127</v>
      </c>
      <c r="GH18" s="13">
        <f t="shared" si="116"/>
        <v>0.82273393679183504</v>
      </c>
      <c r="GI18" s="13">
        <f t="shared" si="117"/>
        <v>0.16147152129105038</v>
      </c>
      <c r="GJ18" s="13">
        <f t="shared" si="118"/>
        <v>0.62571774538322478</v>
      </c>
      <c r="GK18" s="13">
        <f t="shared" si="119"/>
        <v>1.0209757773611765</v>
      </c>
      <c r="GL18" s="13">
        <f t="shared" si="120"/>
        <v>1.1996661357615928</v>
      </c>
      <c r="GM18" s="13">
        <f t="shared" si="121"/>
        <v>1</v>
      </c>
      <c r="GN18" s="13">
        <f t="shared" si="122"/>
        <v>1.6578883859457676</v>
      </c>
      <c r="GO18" s="13">
        <f t="shared" si="123"/>
        <v>2.2142712386469539</v>
      </c>
      <c r="GP18" s="13">
        <f t="shared" si="124"/>
        <v>2.4599220474794201</v>
      </c>
      <c r="GQ18" s="13">
        <f t="shared" si="125"/>
        <v>2.5969412032764723</v>
      </c>
      <c r="GR18" s="13">
        <f t="shared" si="126"/>
        <v>1.7174420490538795</v>
      </c>
      <c r="GS18" s="13">
        <f t="shared" si="127"/>
        <v>1.5697242436090661</v>
      </c>
      <c r="GT18" s="13">
        <f t="shared" si="128"/>
        <v>2.4910705297237596</v>
      </c>
      <c r="GU18" s="56">
        <f t="shared" si="129"/>
        <v>1.0196702259535959</v>
      </c>
      <c r="GV18" s="56">
        <f t="shared" si="130"/>
        <v>2.4238314241032333</v>
      </c>
      <c r="GW18" s="56">
        <f t="shared" si="131"/>
        <v>2.7733523689242361</v>
      </c>
      <c r="GX18" s="56">
        <f t="shared" si="132"/>
        <v>2.2181454121851827</v>
      </c>
      <c r="GY18" s="56">
        <f t="shared" si="133"/>
        <v>1.3617192081597753E-2</v>
      </c>
      <c r="GZ18" s="56">
        <f t="shared" si="133"/>
        <v>0.74455693334125106</v>
      </c>
      <c r="HA18" s="56">
        <f t="shared" si="133"/>
        <v>4.7090098721680212E-2</v>
      </c>
      <c r="HB18" s="56">
        <f t="shared" si="133"/>
        <v>0.73238655385397056</v>
      </c>
      <c r="HC18" s="56">
        <f t="shared" si="133"/>
        <v>12.833241473693549</v>
      </c>
      <c r="HE18" s="52"/>
      <c r="HF18" s="53"/>
      <c r="HG18" s="13">
        <f t="shared" si="134"/>
        <v>1.0164494002712645</v>
      </c>
      <c r="HH18" s="13">
        <f t="shared" si="135"/>
        <v>0.49625411684303106</v>
      </c>
      <c r="HI18" s="13">
        <f t="shared" si="136"/>
        <v>9.7395893873118908E-2</v>
      </c>
      <c r="HJ18" s="13">
        <f t="shared" si="137"/>
        <v>0.37741849854764176</v>
      </c>
      <c r="HK18" s="13">
        <f t="shared" si="138"/>
        <v>0.61582901841654758</v>
      </c>
      <c r="HL18" s="13">
        <f t="shared" si="139"/>
        <v>0.72361091731589933</v>
      </c>
      <c r="HM18" s="13">
        <f t="shared" si="140"/>
        <v>0.60317691376403171</v>
      </c>
      <c r="HN18" s="13">
        <f t="shared" si="141"/>
        <v>1</v>
      </c>
      <c r="HO18" s="13">
        <f t="shared" si="142"/>
        <v>1.3355972919635295</v>
      </c>
      <c r="HP18" s="13">
        <f t="shared" si="143"/>
        <v>1.4837681886987344</v>
      </c>
      <c r="HQ18" s="13">
        <f t="shared" si="144"/>
        <v>1.5664149802189535</v>
      </c>
      <c r="HR18" s="13">
        <f t="shared" si="145"/>
        <v>1.0359213947168939</v>
      </c>
      <c r="HS18" s="13">
        <f t="shared" si="146"/>
        <v>0.94682142472069564</v>
      </c>
      <c r="HT18" s="13">
        <f t="shared" si="147"/>
        <v>1.5025562340873091</v>
      </c>
      <c r="HU18" s="13">
        <f t="shared" si="148"/>
        <v>0.61504153994776289</v>
      </c>
      <c r="HV18" s="13">
        <f t="shared" si="149"/>
        <v>1.4619991578748661</v>
      </c>
      <c r="HW18" s="13">
        <f t="shared" si="150"/>
        <v>1.672822122667887</v>
      </c>
      <c r="HX18" s="13">
        <f t="shared" si="151"/>
        <v>1.3379341040017045</v>
      </c>
      <c r="HY18" s="13">
        <f t="shared" si="152"/>
        <v>8.2135758939101446E-3</v>
      </c>
      <c r="HZ18" s="13">
        <f t="shared" si="152"/>
        <v>0.44909955317438771</v>
      </c>
      <c r="IA18" s="13">
        <f t="shared" si="152"/>
        <v>2.8403660415786645E-2</v>
      </c>
      <c r="IB18" s="13">
        <f t="shared" si="152"/>
        <v>0.44175866123591273</v>
      </c>
      <c r="IC18" s="13">
        <f t="shared" si="152"/>
        <v>7.7407149856910493</v>
      </c>
      <c r="IE18" s="52"/>
      <c r="IF18" s="53"/>
      <c r="IG18" s="13">
        <f t="shared" si="153"/>
        <v>0.76104481971278226</v>
      </c>
      <c r="IH18" s="13">
        <f t="shared" si="154"/>
        <v>0.3715596908057987</v>
      </c>
      <c r="II18" s="13">
        <f t="shared" si="155"/>
        <v>7.2923099244932024E-2</v>
      </c>
      <c r="IJ18" s="13">
        <f t="shared" si="156"/>
        <v>0.28258405495325589</v>
      </c>
      <c r="IK18" s="13">
        <f t="shared" si="157"/>
        <v>0.46108884925274601</v>
      </c>
      <c r="IL18" s="13">
        <f t="shared" si="158"/>
        <v>0.54178824835147887</v>
      </c>
      <c r="IM18" s="13">
        <f t="shared" si="159"/>
        <v>0.45161585561263806</v>
      </c>
      <c r="IN18" s="13">
        <f t="shared" si="160"/>
        <v>0.74872868192915332</v>
      </c>
      <c r="IO18" s="13">
        <f t="shared" si="161"/>
        <v>1</v>
      </c>
      <c r="IP18" s="13">
        <f t="shared" si="162"/>
        <v>1.1109398002128108</v>
      </c>
      <c r="IQ18" s="13">
        <f t="shared" si="163"/>
        <v>1.1728198234934177</v>
      </c>
      <c r="IR18" s="13">
        <f t="shared" si="164"/>
        <v>0.77562406044859011</v>
      </c>
      <c r="IS18" s="13">
        <f t="shared" si="165"/>
        <v>0.70891235735340952</v>
      </c>
      <c r="IT18" s="13">
        <f t="shared" si="166"/>
        <v>1.1250069486726233</v>
      </c>
      <c r="IU18" s="56">
        <f t="shared" si="167"/>
        <v>0.46049924153676525</v>
      </c>
      <c r="IV18" s="56">
        <f t="shared" si="168"/>
        <v>1.0946407024571807</v>
      </c>
      <c r="IW18" s="56">
        <f t="shared" si="169"/>
        <v>1.2524899030070555</v>
      </c>
      <c r="IX18" s="56">
        <f t="shared" si="170"/>
        <v>1.001749638197259</v>
      </c>
      <c r="IY18" s="56">
        <f t="shared" si="171"/>
        <v>6.1497398529724093E-3</v>
      </c>
      <c r="IZ18" s="56">
        <f t="shared" si="171"/>
        <v>0.33625371650323105</v>
      </c>
      <c r="JA18" s="56">
        <f t="shared" si="171"/>
        <v>2.1266635225075204E-2</v>
      </c>
      <c r="JB18" s="56">
        <f t="shared" si="171"/>
        <v>0.33075738015795231</v>
      </c>
      <c r="JC18" s="56">
        <f t="shared" si="171"/>
        <v>5.7956953284257047</v>
      </c>
      <c r="JE18" s="52"/>
      <c r="JF18" s="53"/>
      <c r="JG18" s="13">
        <f t="shared" si="172"/>
        <v>0.68504595799610124</v>
      </c>
      <c r="JH18" s="13">
        <f t="shared" si="173"/>
        <v>0.3344552879774611</v>
      </c>
      <c r="JI18" s="13">
        <f t="shared" si="174"/>
        <v>6.5640909823343196E-2</v>
      </c>
      <c r="JJ18" s="13">
        <f t="shared" si="175"/>
        <v>0.25436486738446523</v>
      </c>
      <c r="JK18" s="13">
        <f t="shared" si="176"/>
        <v>0.41504395572507186</v>
      </c>
      <c r="JL18" s="13">
        <f t="shared" si="177"/>
        <v>0.48768461463680962</v>
      </c>
      <c r="JM18" s="13">
        <f t="shared" si="178"/>
        <v>0.40651694675636513</v>
      </c>
      <c r="JN18" s="13">
        <f t="shared" si="179"/>
        <v>0.67395972471751164</v>
      </c>
      <c r="JO18" s="13">
        <f t="shared" si="180"/>
        <v>0.90013878322519436</v>
      </c>
      <c r="JP18" s="13">
        <f t="shared" si="181"/>
        <v>1</v>
      </c>
      <c r="JQ18" s="13">
        <f t="shared" si="182"/>
        <v>1.0557006088617524</v>
      </c>
      <c r="JR18" s="13">
        <f t="shared" si="183"/>
        <v>0.69816929801237859</v>
      </c>
      <c r="JS18" s="13">
        <f t="shared" si="184"/>
        <v>0.63811950676140228</v>
      </c>
      <c r="JT18" s="13">
        <f t="shared" si="185"/>
        <v>1.0126623858980639</v>
      </c>
      <c r="JU18" s="56">
        <f t="shared" si="186"/>
        <v>0.41451322695302872</v>
      </c>
      <c r="JV18" s="56">
        <f t="shared" si="187"/>
        <v>0.98532854997857866</v>
      </c>
      <c r="JW18" s="56">
        <f t="shared" si="188"/>
        <v>1.1274147372946126</v>
      </c>
      <c r="JX18" s="56">
        <f t="shared" si="189"/>
        <v>0.90171370042315935</v>
      </c>
      <c r="JY18" s="56">
        <f t="shared" si="190"/>
        <v>5.5356193484060708E-3</v>
      </c>
      <c r="JZ18" s="56">
        <f t="shared" si="190"/>
        <v>0.30267501122816787</v>
      </c>
      <c r="KA18" s="56">
        <f t="shared" si="190"/>
        <v>1.914292315479325E-2</v>
      </c>
      <c r="KB18" s="56">
        <f t="shared" si="190"/>
        <v>0.29772754571813226</v>
      </c>
      <c r="KC18" s="56">
        <f t="shared" si="190"/>
        <v>5.2169301408730568</v>
      </c>
      <c r="KE18" s="52"/>
      <c r="KF18" s="53"/>
      <c r="KG18" s="13">
        <f t="shared" si="191"/>
        <v>0.64890173619840197</v>
      </c>
      <c r="KH18" s="13">
        <f t="shared" si="192"/>
        <v>0.31680884255439429</v>
      </c>
      <c r="KI18" s="13">
        <f t="shared" si="193"/>
        <v>6.2177580719704882E-2</v>
      </c>
      <c r="KJ18" s="13">
        <f t="shared" si="194"/>
        <v>0.240944132502414</v>
      </c>
      <c r="KK18" s="13">
        <f t="shared" si="195"/>
        <v>0.3931455113704716</v>
      </c>
      <c r="KL18" s="13">
        <f t="shared" si="196"/>
        <v>0.46195352218525965</v>
      </c>
      <c r="KM18" s="13">
        <f t="shared" si="197"/>
        <v>0.38506840229510553</v>
      </c>
      <c r="KN18" s="13">
        <f t="shared" si="198"/>
        <v>0.63840043195974805</v>
      </c>
      <c r="KO18" s="13">
        <f t="shared" si="199"/>
        <v>0.85264588811378683</v>
      </c>
      <c r="KP18" s="13">
        <f t="shared" si="200"/>
        <v>0.94723825259340488</v>
      </c>
      <c r="KQ18" s="13">
        <f t="shared" si="201"/>
        <v>1</v>
      </c>
      <c r="KR18" s="13">
        <f t="shared" si="202"/>
        <v>0.66133266586360961</v>
      </c>
      <c r="KS18" s="13">
        <f t="shared" si="203"/>
        <v>0.60445120653043616</v>
      </c>
      <c r="KT18" s="13">
        <f t="shared" si="204"/>
        <v>0.9592325488851503</v>
      </c>
      <c r="KU18" s="56">
        <f t="shared" si="205"/>
        <v>0.39264278477584041</v>
      </c>
      <c r="KV18" s="56">
        <f t="shared" si="206"/>
        <v>0.93334089391210229</v>
      </c>
      <c r="KW18" s="56">
        <f t="shared" si="207"/>
        <v>1.0679303657030017</v>
      </c>
      <c r="KX18" s="56">
        <f t="shared" si="208"/>
        <v>0.85413770992836646</v>
      </c>
      <c r="KY18" s="56">
        <f t="shared" si="209"/>
        <v>5.2435503986064088E-3</v>
      </c>
      <c r="KZ18" s="56">
        <f t="shared" si="209"/>
        <v>0.28670534873945891</v>
      </c>
      <c r="LA18" s="56">
        <f t="shared" si="209"/>
        <v>1.813290907867619E-2</v>
      </c>
      <c r="LB18" s="56">
        <f t="shared" si="209"/>
        <v>0.28201892015496671</v>
      </c>
      <c r="LC18" s="56">
        <f t="shared" si="209"/>
        <v>4.94167579054246</v>
      </c>
      <c r="LE18" s="52"/>
      <c r="LF18" s="53"/>
      <c r="LG18" s="13">
        <f t="shared" si="210"/>
        <v>0.98120321238181307</v>
      </c>
      <c r="LH18" s="13">
        <f t="shared" si="211"/>
        <v>0.47904611235358446</v>
      </c>
      <c r="LI18" s="13">
        <f t="shared" si="212"/>
        <v>9.401861412442028E-2</v>
      </c>
      <c r="LJ18" s="13">
        <f t="shared" si="213"/>
        <v>0.36433121322953865</v>
      </c>
      <c r="LK18" s="13">
        <f t="shared" si="214"/>
        <v>0.59447465952264367</v>
      </c>
      <c r="LL18" s="13">
        <f t="shared" si="215"/>
        <v>0.69851913572424518</v>
      </c>
      <c r="LM18" s="13">
        <f t="shared" si="216"/>
        <v>0.58226127661826454</v>
      </c>
      <c r="LN18" s="13">
        <f t="shared" si="217"/>
        <v>0.96532420809137665</v>
      </c>
      <c r="LO18" s="13">
        <f t="shared" si="218"/>
        <v>1.2892843981936812</v>
      </c>
      <c r="LP18" s="13">
        <f t="shared" si="219"/>
        <v>1.4323173517467822</v>
      </c>
      <c r="LQ18" s="13">
        <f t="shared" si="220"/>
        <v>1.5120983003223307</v>
      </c>
      <c r="LR18" s="13">
        <f t="shared" si="221"/>
        <v>1</v>
      </c>
      <c r="LS18" s="13">
        <f t="shared" si="222"/>
        <v>0.91398964202245447</v>
      </c>
      <c r="LT18" s="13">
        <f t="shared" si="223"/>
        <v>1.4504539067830928</v>
      </c>
      <c r="LU18" s="56">
        <f t="shared" si="224"/>
        <v>0.59371448749337496</v>
      </c>
      <c r="LV18" s="56">
        <f t="shared" si="225"/>
        <v>1.4113031793058146</v>
      </c>
      <c r="LW18" s="56">
        <f t="shared" si="226"/>
        <v>1.6148156908421138</v>
      </c>
      <c r="LX18" s="56">
        <f t="shared" si="227"/>
        <v>1.291540179423891</v>
      </c>
      <c r="LY18" s="56">
        <f t="shared" si="228"/>
        <v>7.9287636453872316E-3</v>
      </c>
      <c r="LZ18" s="56">
        <f t="shared" si="228"/>
        <v>0.43352667052225691</v>
      </c>
      <c r="MA18" s="56">
        <f t="shared" si="228"/>
        <v>2.7418740997765628E-2</v>
      </c>
      <c r="MB18" s="56">
        <f t="shared" si="228"/>
        <v>0.42644032982506419</v>
      </c>
      <c r="MC18" s="56">
        <f t="shared" si="228"/>
        <v>7.4722995636232641</v>
      </c>
      <c r="ME18" s="52"/>
      <c r="MF18" s="53"/>
      <c r="MG18" s="13">
        <f t="shared" si="229"/>
        <v>1.073538656532945</v>
      </c>
      <c r="MH18" s="13">
        <f t="shared" si="230"/>
        <v>0.52412641273872929</v>
      </c>
      <c r="MI18" s="13">
        <f t="shared" si="231"/>
        <v>0.10286617025153384</v>
      </c>
      <c r="MJ18" s="13">
        <f t="shared" si="232"/>
        <v>0.39861634801829399</v>
      </c>
      <c r="MK18" s="13">
        <f t="shared" si="233"/>
        <v>0.65041728285585854</v>
      </c>
      <c r="ML18" s="13">
        <f t="shared" si="234"/>
        <v>0.76425279194475193</v>
      </c>
      <c r="MM18" s="13">
        <f t="shared" si="235"/>
        <v>0.6370545680691202</v>
      </c>
      <c r="MN18" s="13">
        <f t="shared" si="236"/>
        <v>1.0561653696154918</v>
      </c>
      <c r="MO18" s="13">
        <f t="shared" si="237"/>
        <v>1.4106116075241109</v>
      </c>
      <c r="MP18" s="13">
        <f t="shared" si="238"/>
        <v>1.5671045774407075</v>
      </c>
      <c r="MQ18" s="13">
        <f t="shared" si="239"/>
        <v>1.6543932565541941</v>
      </c>
      <c r="MR18" s="13">
        <f t="shared" si="240"/>
        <v>1.094104302743764</v>
      </c>
      <c r="MS18" s="13">
        <f t="shared" si="241"/>
        <v>1</v>
      </c>
      <c r="MT18" s="13">
        <f t="shared" si="242"/>
        <v>1.5869478603428842</v>
      </c>
      <c r="MU18" s="56">
        <f t="shared" si="243"/>
        <v>0.64958557536781025</v>
      </c>
      <c r="MV18" s="56">
        <f t="shared" si="244"/>
        <v>1.5441128809544455</v>
      </c>
      <c r="MW18" s="56">
        <f t="shared" si="245"/>
        <v>1.7667767954885003</v>
      </c>
      <c r="MX18" s="56">
        <f t="shared" si="246"/>
        <v>1.4130796674741319</v>
      </c>
      <c r="MY18" s="56">
        <f t="shared" si="247"/>
        <v>8.674894419856501E-3</v>
      </c>
      <c r="MZ18" s="56">
        <f t="shared" si="247"/>
        <v>0.47432339557257941</v>
      </c>
      <c r="NA18" s="56">
        <f t="shared" si="247"/>
        <v>2.9998962501472215E-2</v>
      </c>
      <c r="NB18" s="56">
        <f t="shared" si="247"/>
        <v>0.46657019972507263</v>
      </c>
      <c r="NC18" s="56">
        <f t="shared" si="247"/>
        <v>8.1754751039505624</v>
      </c>
      <c r="NE18" s="52"/>
      <c r="NF18" s="53"/>
      <c r="NG18" s="13">
        <f t="shared" si="269"/>
        <v>0.67648010584354712</v>
      </c>
      <c r="NH18" s="13">
        <f t="shared" si="270"/>
        <v>0.33027324075126441</v>
      </c>
      <c r="NI18" s="13">
        <f t="shared" si="271"/>
        <v>6.4820132294269611E-2</v>
      </c>
      <c r="NJ18" s="13">
        <f t="shared" si="272"/>
        <v>0.25118427516085301</v>
      </c>
      <c r="NK18" s="13">
        <f t="shared" si="273"/>
        <v>0.40985422338659949</v>
      </c>
      <c r="NL18" s="13">
        <f t="shared" si="274"/>
        <v>0.48158657952355377</v>
      </c>
      <c r="NM18" s="13">
        <f t="shared" si="275"/>
        <v>0.40143383660473564</v>
      </c>
      <c r="NN18" s="13">
        <f t="shared" si="276"/>
        <v>0.66553249543264215</v>
      </c>
      <c r="NO18" s="13">
        <f t="shared" si="277"/>
        <v>0.88888339861356691</v>
      </c>
      <c r="NP18" s="13">
        <f t="shared" si="278"/>
        <v>0.98749594526824014</v>
      </c>
      <c r="NQ18" s="13">
        <f t="shared" si="279"/>
        <v>1.0425000706681928</v>
      </c>
      <c r="NR18" s="13">
        <f t="shared" si="280"/>
        <v>0.68943935089799746</v>
      </c>
      <c r="NS18" s="13">
        <f t="shared" si="281"/>
        <v>0.63014042552345406</v>
      </c>
      <c r="NT18" s="13">
        <f t="shared" si="282"/>
        <v>1</v>
      </c>
      <c r="NU18" s="56">
        <f t="shared" si="283"/>
        <v>0.40933013087616971</v>
      </c>
      <c r="NV18" s="56">
        <f t="shared" si="284"/>
        <v>0.97300794786088096</v>
      </c>
      <c r="NW18" s="56">
        <f t="shared" si="285"/>
        <v>1.1133174817140883</v>
      </c>
      <c r="NX18" s="56">
        <f t="shared" si="286"/>
        <v>0.89043862296069054</v>
      </c>
      <c r="NY18" s="56">
        <f t="shared" si="287"/>
        <v>5.4664016610994123E-3</v>
      </c>
      <c r="NZ18" s="56">
        <f t="shared" si="287"/>
        <v>0.29889034632183481</v>
      </c>
      <c r="OA18" s="56">
        <f t="shared" si="287"/>
        <v>1.8903558995939845E-2</v>
      </c>
      <c r="OB18" s="56">
        <f t="shared" si="287"/>
        <v>0.29400474419132022</v>
      </c>
      <c r="OC18" s="56">
        <f t="shared" si="287"/>
        <v>5.1516973608598127</v>
      </c>
      <c r="OE18" s="52"/>
      <c r="OF18" s="53"/>
      <c r="OG18" s="13">
        <f t="shared" si="250"/>
        <v>1.6526516247302487</v>
      </c>
      <c r="OH18" s="13">
        <f t="shared" si="251"/>
        <v>0.8068627639121404</v>
      </c>
      <c r="OI18" s="13">
        <f t="shared" si="252"/>
        <v>0.15835661097198572</v>
      </c>
      <c r="OJ18" s="13">
        <f t="shared" si="253"/>
        <v>0.61364716695346611</v>
      </c>
      <c r="OK18" s="13">
        <f t="shared" si="254"/>
        <v>1.0012803663129024</v>
      </c>
      <c r="OL18" s="13">
        <f t="shared" si="255"/>
        <v>1.1765236497316223</v>
      </c>
      <c r="OM18" s="13">
        <f t="shared" si="256"/>
        <v>0.98070922789257642</v>
      </c>
      <c r="ON18" s="13">
        <f t="shared" si="257"/>
        <v>1.6259064389129434</v>
      </c>
      <c r="OO18" s="13">
        <f t="shared" si="258"/>
        <v>2.1715562367981929</v>
      </c>
      <c r="OP18" s="13">
        <f t="shared" si="259"/>
        <v>2.4124682518594676</v>
      </c>
      <c r="OQ18" s="13">
        <f t="shared" si="260"/>
        <v>2.5468442023476872</v>
      </c>
      <c r="OR18" s="13">
        <f t="shared" si="261"/>
        <v>1.6843112658778745</v>
      </c>
      <c r="OS18" s="13">
        <f t="shared" si="262"/>
        <v>1.5394430509541057</v>
      </c>
      <c r="OT18" s="13">
        <f t="shared" si="263"/>
        <v>2.44301585583134</v>
      </c>
      <c r="OU18" s="56">
        <f t="shared" si="264"/>
        <v>1</v>
      </c>
      <c r="OV18" s="56">
        <f t="shared" si="265"/>
        <v>2.3770738444740456</v>
      </c>
      <c r="OW18" s="56">
        <f t="shared" si="266"/>
        <v>2.7198522604017352</v>
      </c>
      <c r="OX18" s="56">
        <f t="shared" si="267"/>
        <v>2.1753556745375908</v>
      </c>
      <c r="OY18" s="56">
        <f t="shared" si="268"/>
        <v>1.3354505932408639E-2</v>
      </c>
      <c r="OZ18" s="56">
        <f t="shared" si="268"/>
        <v>0.7301938552191628</v>
      </c>
      <c r="PA18" s="56">
        <f t="shared" si="268"/>
        <v>4.6181694358724198E-2</v>
      </c>
      <c r="PB18" s="56">
        <f t="shared" si="268"/>
        <v>0.71825825174903224</v>
      </c>
      <c r="PC18" s="56">
        <f t="shared" si="268"/>
        <v>12.585678337024989</v>
      </c>
    </row>
    <row r="19" spans="2:419" x14ac:dyDescent="0.3">
      <c r="B19" s="246"/>
      <c r="C19" s="106">
        <v>305.5</v>
      </c>
      <c r="D19" s="106">
        <v>1.77</v>
      </c>
      <c r="E19" s="12" t="s">
        <v>18</v>
      </c>
      <c r="F19" s="13">
        <v>22.447074483018252</v>
      </c>
      <c r="G19" s="13">
        <v>6.6731822649411052</v>
      </c>
      <c r="H19" s="13">
        <v>3.4965789338278186</v>
      </c>
      <c r="I19" s="13">
        <v>9.8028311709322598</v>
      </c>
      <c r="J19" s="13">
        <v>11.574691755183411</v>
      </c>
      <c r="K19" s="13">
        <v>15.232671901993312</v>
      </c>
      <c r="L19" s="13">
        <v>11.907698293104499</v>
      </c>
      <c r="M19" s="13">
        <v>20.125772598481088</v>
      </c>
      <c r="N19" s="13">
        <v>23.408973140738446</v>
      </c>
      <c r="O19" s="13">
        <v>22.371524050609093</v>
      </c>
      <c r="P19" s="13">
        <v>37.33410992253318</v>
      </c>
      <c r="Q19" s="13">
        <v>25.425021046716846</v>
      </c>
      <c r="R19" s="13">
        <v>22.17444812874875</v>
      </c>
      <c r="S19" s="13">
        <v>31.440379307965088</v>
      </c>
      <c r="T19" s="151">
        <v>25.756325067962635</v>
      </c>
      <c r="U19" s="154">
        <v>18.139459607280532</v>
      </c>
      <c r="V19" s="154">
        <v>33.683081623865405</v>
      </c>
      <c r="W19" s="164">
        <v>27.779477320411669</v>
      </c>
      <c r="X19" s="154">
        <v>0.1771444456306033</v>
      </c>
      <c r="Y19" s="154">
        <v>7.4339983676518093</v>
      </c>
      <c r="Z19" s="154">
        <v>0.32341874925677211</v>
      </c>
      <c r="AA19" s="154">
        <v>5.5210604799230287</v>
      </c>
      <c r="AB19" s="154">
        <v>101.26123856299766</v>
      </c>
      <c r="AE19" s="52"/>
      <c r="AF19" s="53"/>
      <c r="AG19" s="13">
        <f t="shared" si="1"/>
        <v>1</v>
      </c>
      <c r="AH19" s="13">
        <f t="shared" si="2"/>
        <v>0.29728516604644972</v>
      </c>
      <c r="AI19" s="13">
        <f t="shared" si="3"/>
        <v>0.15576991721006067</v>
      </c>
      <c r="AJ19" s="13">
        <f t="shared" si="4"/>
        <v>0.43670863115584774</v>
      </c>
      <c r="AK19" s="13">
        <f t="shared" si="5"/>
        <v>0.51564366501033088</v>
      </c>
      <c r="AL19" s="13">
        <f t="shared" si="6"/>
        <v>0.67860388281409201</v>
      </c>
      <c r="AM19" s="13">
        <f t="shared" si="7"/>
        <v>0.5304788515809914</v>
      </c>
      <c r="AN19" s="13">
        <f t="shared" si="8"/>
        <v>0.89658777644751508</v>
      </c>
      <c r="AO19" s="13">
        <f t="shared" si="9"/>
        <v>1.0428518495115207</v>
      </c>
      <c r="AP19" s="13">
        <f t="shared" si="10"/>
        <v>0.99663428601948489</v>
      </c>
      <c r="AQ19" s="13">
        <f t="shared" si="11"/>
        <v>1.6632060427641617</v>
      </c>
      <c r="AR19" s="13">
        <f t="shared" si="12"/>
        <v>1.132665241786919</v>
      </c>
      <c r="AS19" s="13">
        <f t="shared" si="13"/>
        <v>0.98785470443038137</v>
      </c>
      <c r="AT19" s="13">
        <f t="shared" si="14"/>
        <v>1.4006448515930432</v>
      </c>
      <c r="AU19" s="13">
        <f t="shared" si="15"/>
        <v>1.1474245825418323</v>
      </c>
      <c r="AV19" s="13">
        <f t="shared" si="16"/>
        <v>0.80809905188328512</v>
      </c>
      <c r="AW19" s="13">
        <f t="shared" si="17"/>
        <v>1.5005555244781434</v>
      </c>
      <c r="AX19" s="56">
        <f t="shared" si="18"/>
        <v>1.2375544680188728</v>
      </c>
      <c r="AY19" s="56">
        <f t="shared" si="19"/>
        <v>7.8916495672795711E-3</v>
      </c>
      <c r="AZ19" s="56">
        <f t="shared" si="19"/>
        <v>0.33117894152646959</v>
      </c>
      <c r="BA19" s="56">
        <f t="shared" si="19"/>
        <v>1.440805791870322E-2</v>
      </c>
      <c r="BB19" s="56">
        <f t="shared" si="19"/>
        <v>0.24595902170235337</v>
      </c>
      <c r="BC19" s="56">
        <f t="shared" si="19"/>
        <v>4.5111107302470179</v>
      </c>
      <c r="BE19" s="52"/>
      <c r="BF19" s="53"/>
      <c r="BG19" s="13">
        <f t="shared" si="20"/>
        <v>3.3637736228108794</v>
      </c>
      <c r="BH19" s="13">
        <f t="shared" si="21"/>
        <v>1</v>
      </c>
      <c r="BI19" s="13">
        <f t="shared" si="22"/>
        <v>0.52397473873863654</v>
      </c>
      <c r="BJ19" s="13">
        <f t="shared" si="23"/>
        <v>1.4689889743358862</v>
      </c>
      <c r="BK19" s="13">
        <f t="shared" si="24"/>
        <v>1.7345085591312803</v>
      </c>
      <c r="BL19" s="13">
        <f t="shared" si="25"/>
        <v>2.2826698413470878</v>
      </c>
      <c r="BM19" s="13">
        <f t="shared" si="26"/>
        <v>1.7844107684071464</v>
      </c>
      <c r="BN19" s="13">
        <f t="shared" si="27"/>
        <v>3.0159183129488087</v>
      </c>
      <c r="BO19" s="13">
        <f t="shared" si="28"/>
        <v>3.5079175438863941</v>
      </c>
      <c r="BP19" s="13">
        <f t="shared" si="29"/>
        <v>3.3524521229012967</v>
      </c>
      <c r="BQ19" s="13">
        <f t="shared" si="30"/>
        <v>5.594648615949751</v>
      </c>
      <c r="BR19" s="13">
        <f t="shared" si="31"/>
        <v>3.8100294637975449</v>
      </c>
      <c r="BS19" s="13">
        <f t="shared" si="32"/>
        <v>3.3229195979325543</v>
      </c>
      <c r="BT19" s="13">
        <f t="shared" si="33"/>
        <v>4.7114522067145375</v>
      </c>
      <c r="BU19" s="56">
        <f t="shared" si="34"/>
        <v>3.8596765449190005</v>
      </c>
      <c r="BV19" s="56">
        <f t="shared" si="35"/>
        <v>2.7182622753434749</v>
      </c>
      <c r="BW19" s="56">
        <f t="shared" si="36"/>
        <v>5.0475290928027245</v>
      </c>
      <c r="BX19" s="56">
        <f t="shared" si="37"/>
        <v>4.1628530763136347</v>
      </c>
      <c r="BY19" s="56">
        <f t="shared" si="38"/>
        <v>2.6545722654881913E-2</v>
      </c>
      <c r="BZ19" s="56">
        <f t="shared" si="38"/>
        <v>1.1140109879371651</v>
      </c>
      <c r="CA19" s="56">
        <f t="shared" si="38"/>
        <v>4.8465445182865309E-2</v>
      </c>
      <c r="CB19" s="56">
        <f t="shared" si="38"/>
        <v>0.82735046949474489</v>
      </c>
      <c r="CC19" s="56">
        <f t="shared" si="38"/>
        <v>15.174355283984042</v>
      </c>
      <c r="CE19" s="52"/>
      <c r="CF19" s="53"/>
      <c r="CG19" s="13">
        <f t="shared" si="39"/>
        <v>6.4197247961008301</v>
      </c>
      <c r="CH19" s="13">
        <f t="shared" si="40"/>
        <v>1.9084889519813459</v>
      </c>
      <c r="CI19" s="13">
        <f t="shared" si="41"/>
        <v>1</v>
      </c>
      <c r="CJ19" s="13">
        <f t="shared" si="42"/>
        <v>2.8035492281024474</v>
      </c>
      <c r="CK19" s="13">
        <f t="shared" si="43"/>
        <v>3.3102904222191314</v>
      </c>
      <c r="CL19" s="13">
        <f t="shared" si="44"/>
        <v>4.3564501732319281</v>
      </c>
      <c r="CM19" s="13">
        <f t="shared" si="45"/>
        <v>3.4055282373015827</v>
      </c>
      <c r="CN19" s="13">
        <f t="shared" si="46"/>
        <v>5.7558467803410203</v>
      </c>
      <c r="CO19" s="13">
        <f t="shared" si="47"/>
        <v>6.6948218769687209</v>
      </c>
      <c r="CP19" s="13">
        <f t="shared" si="48"/>
        <v>6.3981178386035342</v>
      </c>
      <c r="CQ19" s="13">
        <f t="shared" si="49"/>
        <v>10.677325073757828</v>
      </c>
      <c r="CR19" s="13">
        <f t="shared" si="50"/>
        <v>7.2713991383810264</v>
      </c>
      <c r="CS19" s="13">
        <f t="shared" si="51"/>
        <v>6.3417553409765759</v>
      </c>
      <c r="CT19" s="13">
        <f t="shared" si="52"/>
        <v>8.9917544843028274</v>
      </c>
      <c r="CU19" s="56">
        <f t="shared" si="53"/>
        <v>7.3661500441994452</v>
      </c>
      <c r="CV19" s="56">
        <f t="shared" si="54"/>
        <v>5.1877735210806968</v>
      </c>
      <c r="CW19" s="56">
        <f t="shared" si="55"/>
        <v>9.6331535084184239</v>
      </c>
      <c r="CX19" s="56">
        <f t="shared" si="56"/>
        <v>7.9447591048661304</v>
      </c>
      <c r="CY19" s="56">
        <f t="shared" si="57"/>
        <v>5.0662218409203055E-2</v>
      </c>
      <c r="CZ19" s="56">
        <f t="shared" si="57"/>
        <v>2.1260776628639038</v>
      </c>
      <c r="DA19" s="56">
        <f t="shared" si="57"/>
        <v>9.2495766684355982E-2</v>
      </c>
      <c r="DB19" s="56">
        <f t="shared" si="57"/>
        <v>1.5789892304473001</v>
      </c>
      <c r="DC19" s="56">
        <f t="shared" si="57"/>
        <v>28.960089412923303</v>
      </c>
      <c r="DE19" s="52"/>
      <c r="DF19" s="53"/>
      <c r="DG19" s="13">
        <f t="shared" si="58"/>
        <v>2.289856276376482</v>
      </c>
      <c r="DH19" s="13">
        <f t="shared" si="59"/>
        <v>0.68074030334508739</v>
      </c>
      <c r="DI19" s="13">
        <f t="shared" si="60"/>
        <v>0.35669072259410239</v>
      </c>
      <c r="DJ19" s="13">
        <f t="shared" si="61"/>
        <v>1</v>
      </c>
      <c r="DK19" s="13">
        <f t="shared" si="62"/>
        <v>1.1807498826976783</v>
      </c>
      <c r="DL19" s="13">
        <f t="shared" si="63"/>
        <v>1.553905360235299</v>
      </c>
      <c r="DM19" s="13">
        <f t="shared" si="64"/>
        <v>1.2147203277777214</v>
      </c>
      <c r="DN19" s="13">
        <f t="shared" si="65"/>
        <v>2.0530571472207764</v>
      </c>
      <c r="DO19" s="13">
        <f t="shared" si="66"/>
        <v>2.3879808529347781</v>
      </c>
      <c r="DP19" s="13">
        <f t="shared" si="67"/>
        <v>2.2821492750937113</v>
      </c>
      <c r="DQ19" s="13">
        <f t="shared" si="68"/>
        <v>3.8085027959308073</v>
      </c>
      <c r="DR19" s="13">
        <f t="shared" si="69"/>
        <v>2.5936406129392617</v>
      </c>
      <c r="DS19" s="13">
        <f t="shared" si="70"/>
        <v>2.2620452950879431</v>
      </c>
      <c r="DT19" s="13">
        <f t="shared" si="71"/>
        <v>3.207275404394736</v>
      </c>
      <c r="DU19" s="56">
        <f t="shared" si="72"/>
        <v>2.6274373820020793</v>
      </c>
      <c r="DV19" s="56">
        <f t="shared" si="73"/>
        <v>1.8504306858888246</v>
      </c>
      <c r="DW19" s="56">
        <f t="shared" si="74"/>
        <v>3.4360564857776805</v>
      </c>
      <c r="DX19" s="56">
        <f t="shared" si="75"/>
        <v>2.8338218659507741</v>
      </c>
      <c r="DY19" s="56">
        <f t="shared" si="76"/>
        <v>1.8070743292598876E-2</v>
      </c>
      <c r="DZ19" s="56">
        <f t="shared" si="76"/>
        <v>0.75835217785810627</v>
      </c>
      <c r="EA19" s="56">
        <f t="shared" si="76"/>
        <v>3.299238185553844E-2</v>
      </c>
      <c r="EB19" s="56">
        <f t="shared" si="76"/>
        <v>0.56321080957655323</v>
      </c>
      <c r="EC19" s="56">
        <f t="shared" si="76"/>
        <v>10.329795219085428</v>
      </c>
      <c r="EE19" s="52"/>
      <c r="EF19" s="53"/>
      <c r="EG19" s="13">
        <f t="shared" si="77"/>
        <v>1.9393237381864568</v>
      </c>
      <c r="EH19" s="13">
        <f t="shared" si="78"/>
        <v>0.57653217952458236</v>
      </c>
      <c r="EI19" s="13">
        <f t="shared" si="79"/>
        <v>0.30208829814080973</v>
      </c>
      <c r="EJ19" s="13">
        <f t="shared" si="80"/>
        <v>0.84691941507144919</v>
      </c>
      <c r="EK19" s="13">
        <f t="shared" si="81"/>
        <v>1</v>
      </c>
      <c r="EL19" s="13">
        <f t="shared" si="82"/>
        <v>1.3160326187668692</v>
      </c>
      <c r="EM19" s="13">
        <f t="shared" si="83"/>
        <v>1.0287702294769068</v>
      </c>
      <c r="EN19" s="13">
        <f t="shared" si="84"/>
        <v>1.7387739582324782</v>
      </c>
      <c r="EO19" s="13">
        <f t="shared" si="85"/>
        <v>2.0224273471693426</v>
      </c>
      <c r="EP19" s="13">
        <f t="shared" si="86"/>
        <v>1.9327965291680977</v>
      </c>
      <c r="EQ19" s="13">
        <f t="shared" si="87"/>
        <v>3.2254949602276981</v>
      </c>
      <c r="ER19" s="13">
        <f t="shared" si="88"/>
        <v>2.1966045908160745</v>
      </c>
      <c r="ES19" s="13">
        <f t="shared" si="89"/>
        <v>1.9157700781810045</v>
      </c>
      <c r="ET19" s="13">
        <f t="shared" si="90"/>
        <v>2.7163038094630356</v>
      </c>
      <c r="EU19" s="56">
        <f t="shared" si="91"/>
        <v>2.2252277307020609</v>
      </c>
      <c r="EV19" s="56">
        <f t="shared" si="92"/>
        <v>1.5671656741232241</v>
      </c>
      <c r="EW19" s="56">
        <f t="shared" si="93"/>
        <v>2.9100629490872927</v>
      </c>
      <c r="EX19" s="56">
        <f t="shared" si="94"/>
        <v>2.4000187571277123</v>
      </c>
      <c r="EY19" s="56">
        <f t="shared" si="95"/>
        <v>1.5304463339274153E-2</v>
      </c>
      <c r="EZ19" s="56">
        <f t="shared" si="95"/>
        <v>0.64226318288974693</v>
      </c>
      <c r="FA19" s="56">
        <f t="shared" si="95"/>
        <v>2.7941888742906509E-2</v>
      </c>
      <c r="FB19" s="56">
        <f t="shared" si="95"/>
        <v>0.47699416940849176</v>
      </c>
      <c r="FC19" s="56">
        <f t="shared" si="95"/>
        <v>8.7485041247556836</v>
      </c>
      <c r="FE19" s="52"/>
      <c r="FF19" s="53"/>
      <c r="FG19" s="13">
        <f t="shared" si="96"/>
        <v>1.4736137315529576</v>
      </c>
      <c r="FH19" s="13">
        <f t="shared" si="97"/>
        <v>0.43808350287304937</v>
      </c>
      <c r="FI19" s="13">
        <f t="shared" si="98"/>
        <v>0.22954468896361277</v>
      </c>
      <c r="FJ19" s="13">
        <f t="shared" si="99"/>
        <v>0.643539835558953</v>
      </c>
      <c r="FK19" s="13">
        <f t="shared" si="100"/>
        <v>0.75985958534751696</v>
      </c>
      <c r="FL19" s="13">
        <f t="shared" si="101"/>
        <v>1</v>
      </c>
      <c r="FM19" s="13">
        <f t="shared" si="102"/>
        <v>0.78172091998819226</v>
      </c>
      <c r="FN19" s="13">
        <f t="shared" si="103"/>
        <v>1.3212240589155917</v>
      </c>
      <c r="FO19" s="13">
        <f t="shared" si="104"/>
        <v>1.5367608054155755</v>
      </c>
      <c r="FP19" s="13">
        <f t="shared" si="105"/>
        <v>1.4686539692147906</v>
      </c>
      <c r="FQ19" s="13">
        <f t="shared" si="106"/>
        <v>2.4509232630191242</v>
      </c>
      <c r="FR19" s="13">
        <f t="shared" si="107"/>
        <v>1.6691110535499545</v>
      </c>
      <c r="FS19" s="13">
        <f t="shared" si="108"/>
        <v>1.4557162572277982</v>
      </c>
      <c r="FT19" s="13">
        <f t="shared" si="109"/>
        <v>2.0640094863364631</v>
      </c>
      <c r="FU19" s="56">
        <f t="shared" si="110"/>
        <v>1.690860620755064</v>
      </c>
      <c r="FV19" s="56">
        <f t="shared" si="111"/>
        <v>1.1908258593101348</v>
      </c>
      <c r="FW19" s="56">
        <f t="shared" si="112"/>
        <v>2.2112392258286424</v>
      </c>
      <c r="FX19" s="56">
        <f t="shared" si="113"/>
        <v>1.8236772576173266</v>
      </c>
      <c r="FY19" s="56">
        <f t="shared" si="114"/>
        <v>1.1629243166947132E-2</v>
      </c>
      <c r="FZ19" s="56">
        <f t="shared" si="114"/>
        <v>0.4880298358345796</v>
      </c>
      <c r="GA19" s="56">
        <f t="shared" si="114"/>
        <v>2.123191199401139E-2</v>
      </c>
      <c r="GB19" s="56">
        <f t="shared" si="114"/>
        <v>0.36244859177991984</v>
      </c>
      <c r="GC19" s="56">
        <f t="shared" si="114"/>
        <v>6.6476347166478948</v>
      </c>
      <c r="GE19" s="52"/>
      <c r="GF19" s="53"/>
      <c r="GG19" s="13">
        <f t="shared" si="115"/>
        <v>1.8850892868201814</v>
      </c>
      <c r="GH19" s="13">
        <f t="shared" si="116"/>
        <v>0.56040908164472114</v>
      </c>
      <c r="GI19" s="13">
        <f t="shared" si="117"/>
        <v>0.29364020214155201</v>
      </c>
      <c r="GJ19" s="13">
        <f t="shared" si="118"/>
        <v>0.82323476205379476</v>
      </c>
      <c r="GK19" s="13">
        <f t="shared" si="119"/>
        <v>0.97203434872766925</v>
      </c>
      <c r="GL19" s="13">
        <f t="shared" si="120"/>
        <v>1.2792289094874227</v>
      </c>
      <c r="GM19" s="13">
        <f t="shared" si="121"/>
        <v>1</v>
      </c>
      <c r="GN19" s="13">
        <f t="shared" si="122"/>
        <v>1.6901480120751384</v>
      </c>
      <c r="GO19" s="13">
        <f t="shared" si="123"/>
        <v>1.9658688492547798</v>
      </c>
      <c r="GP19" s="13">
        <f t="shared" si="124"/>
        <v>1.8787446154530114</v>
      </c>
      <c r="GQ19" s="13">
        <f t="shared" si="125"/>
        <v>3.1352918929893101</v>
      </c>
      <c r="GR19" s="13">
        <f t="shared" si="126"/>
        <v>2.1351751128461114</v>
      </c>
      <c r="GS19" s="13">
        <f t="shared" si="127"/>
        <v>1.8621943202566287</v>
      </c>
      <c r="GT19" s="13">
        <f t="shared" si="128"/>
        <v>2.6403406043778888</v>
      </c>
      <c r="GU19" s="56">
        <f t="shared" si="129"/>
        <v>2.162997787983727</v>
      </c>
      <c r="GV19" s="56">
        <f t="shared" si="130"/>
        <v>1.5233388653947268</v>
      </c>
      <c r="GW19" s="56">
        <f t="shared" si="131"/>
        <v>2.8286811434725871</v>
      </c>
      <c r="GX19" s="56">
        <f t="shared" si="132"/>
        <v>2.3329006695188261</v>
      </c>
      <c r="GY19" s="56">
        <f t="shared" si="133"/>
        <v>1.4876464054617842E-2</v>
      </c>
      <c r="GZ19" s="56">
        <f t="shared" si="133"/>
        <v>0.62430187469199516</v>
      </c>
      <c r="HA19" s="56">
        <f t="shared" si="133"/>
        <v>2.7160475626432121E-2</v>
      </c>
      <c r="HB19" s="56">
        <f t="shared" si="133"/>
        <v>0.46365471680787884</v>
      </c>
      <c r="HC19" s="56">
        <f t="shared" si="133"/>
        <v>8.5038465092482181</v>
      </c>
      <c r="HE19" s="52"/>
      <c r="HF19" s="53"/>
      <c r="HG19" s="13">
        <f t="shared" si="134"/>
        <v>1.115339765128438</v>
      </c>
      <c r="HH19" s="13">
        <f t="shared" si="135"/>
        <v>0.3315739672744159</v>
      </c>
      <c r="HI19" s="13">
        <f t="shared" si="136"/>
        <v>0.17373638287514531</v>
      </c>
      <c r="HJ19" s="13">
        <f t="shared" si="137"/>
        <v>0.48707850210292492</v>
      </c>
      <c r="HK19" s="13">
        <f t="shared" si="138"/>
        <v>0.57511788422258947</v>
      </c>
      <c r="HL19" s="13">
        <f t="shared" si="139"/>
        <v>0.75687389527311544</v>
      </c>
      <c r="HM19" s="13">
        <f t="shared" si="140"/>
        <v>0.59166415772794656</v>
      </c>
      <c r="HN19" s="13">
        <f t="shared" si="141"/>
        <v>1</v>
      </c>
      <c r="HO19" s="13">
        <f t="shared" si="142"/>
        <v>1.1631341368979367</v>
      </c>
      <c r="HP19" s="13">
        <f t="shared" si="143"/>
        <v>1.1115858504879208</v>
      </c>
      <c r="HQ19" s="13">
        <f t="shared" si="144"/>
        <v>1.8550398370967791</v>
      </c>
      <c r="HR19" s="13">
        <f t="shared" si="145"/>
        <v>1.2633065847437677</v>
      </c>
      <c r="HS19" s="13">
        <f t="shared" si="146"/>
        <v>1.1017936340204042</v>
      </c>
      <c r="HT19" s="13">
        <f t="shared" si="147"/>
        <v>1.5621948998041408</v>
      </c>
      <c r="HU19" s="13">
        <f t="shared" si="148"/>
        <v>1.2797682643948034</v>
      </c>
      <c r="HV19" s="13">
        <f t="shared" si="149"/>
        <v>0.90130500672801672</v>
      </c>
      <c r="HW19" s="13">
        <f t="shared" si="150"/>
        <v>1.6736292462336329</v>
      </c>
      <c r="HX19" s="13">
        <f t="shared" si="151"/>
        <v>1.3802937096938188</v>
      </c>
      <c r="HY19" s="13">
        <f t="shared" si="152"/>
        <v>8.8018705748455373E-3</v>
      </c>
      <c r="HZ19" s="13">
        <f t="shared" si="152"/>
        <v>0.3693770428576173</v>
      </c>
      <c r="IA19" s="13">
        <f t="shared" si="152"/>
        <v>1.6069879935003382E-2</v>
      </c>
      <c r="IB19" s="13">
        <f t="shared" si="152"/>
        <v>0.27432787749672322</v>
      </c>
      <c r="IC19" s="13">
        <f t="shared" si="152"/>
        <v>5.0314211823420854</v>
      </c>
      <c r="IE19" s="52"/>
      <c r="IF19" s="53"/>
      <c r="IG19" s="13">
        <f t="shared" si="153"/>
        <v>0.9589089768296496</v>
      </c>
      <c r="IH19" s="13">
        <f t="shared" si="154"/>
        <v>0.28506941440023359</v>
      </c>
      <c r="II19" s="13">
        <f t="shared" si="155"/>
        <v>0.14936917193273849</v>
      </c>
      <c r="IJ19" s="13">
        <f t="shared" si="156"/>
        <v>0.41876382667433082</v>
      </c>
      <c r="IK19" s="13">
        <f t="shared" si="157"/>
        <v>0.49445533922374701</v>
      </c>
      <c r="IL19" s="13">
        <f t="shared" si="158"/>
        <v>0.65071935494188837</v>
      </c>
      <c r="IM19" s="13">
        <f t="shared" si="159"/>
        <v>0.50868093279929605</v>
      </c>
      <c r="IN19" s="13">
        <f t="shared" si="160"/>
        <v>0.85974606735125725</v>
      </c>
      <c r="IO19" s="13">
        <f t="shared" si="161"/>
        <v>1</v>
      </c>
      <c r="IP19" s="13">
        <f t="shared" si="162"/>
        <v>0.95568156348029254</v>
      </c>
      <c r="IQ19" s="13">
        <f t="shared" si="163"/>
        <v>1.5948632047238729</v>
      </c>
      <c r="IR19" s="13">
        <f t="shared" si="164"/>
        <v>1.086122868092402</v>
      </c>
      <c r="IS19" s="13">
        <f t="shared" si="165"/>
        <v>0.94726274388169285</v>
      </c>
      <c r="IT19" s="13">
        <f t="shared" si="166"/>
        <v>1.3430909215428015</v>
      </c>
      <c r="IU19" s="56">
        <f t="shared" si="167"/>
        <v>1.1002757324343762</v>
      </c>
      <c r="IV19" s="56">
        <f t="shared" si="168"/>
        <v>0.77489343501841079</v>
      </c>
      <c r="IW19" s="56">
        <f t="shared" si="169"/>
        <v>1.4388961626534147</v>
      </c>
      <c r="IX19" s="56">
        <f t="shared" si="170"/>
        <v>1.1867020886989388</v>
      </c>
      <c r="IY19" s="56">
        <f t="shared" si="171"/>
        <v>7.5673736120582006E-3</v>
      </c>
      <c r="IZ19" s="56">
        <f t="shared" si="171"/>
        <v>0.31757045996667332</v>
      </c>
      <c r="JA19" s="56">
        <f t="shared" si="171"/>
        <v>1.3816016076926035E-2</v>
      </c>
      <c r="JB19" s="56">
        <f t="shared" si="171"/>
        <v>0.23585231384262526</v>
      </c>
      <c r="JC19" s="56">
        <f t="shared" si="171"/>
        <v>4.3257445747064214</v>
      </c>
      <c r="JE19" s="52"/>
      <c r="JF19" s="53"/>
      <c r="JG19" s="13">
        <f t="shared" si="172"/>
        <v>1.0033770802667823</v>
      </c>
      <c r="JH19" s="13">
        <f t="shared" si="173"/>
        <v>0.29828912191431228</v>
      </c>
      <c r="JI19" s="13">
        <f t="shared" si="174"/>
        <v>0.15629596472362908</v>
      </c>
      <c r="JJ19" s="13">
        <f t="shared" si="175"/>
        <v>0.4381834312564577</v>
      </c>
      <c r="JK19" s="13">
        <f t="shared" si="176"/>
        <v>0.51738503505612865</v>
      </c>
      <c r="JL19" s="13">
        <f t="shared" si="177"/>
        <v>0.68089558259570537</v>
      </c>
      <c r="JM19" s="13">
        <f t="shared" si="178"/>
        <v>0.53227032124261098</v>
      </c>
      <c r="JN19" s="13">
        <f t="shared" si="179"/>
        <v>0.89961562533479422</v>
      </c>
      <c r="JO19" s="13">
        <f t="shared" si="180"/>
        <v>1.0463736439136835</v>
      </c>
      <c r="JP19" s="13">
        <f t="shared" si="181"/>
        <v>1</v>
      </c>
      <c r="JQ19" s="13">
        <f t="shared" si="182"/>
        <v>1.6688228230707738</v>
      </c>
      <c r="JR19" s="13">
        <f t="shared" si="183"/>
        <v>1.1364903432238278</v>
      </c>
      <c r="JS19" s="13">
        <f t="shared" si="184"/>
        <v>0.99119076905916126</v>
      </c>
      <c r="JT19" s="13">
        <f t="shared" si="185"/>
        <v>1.4053749416821284</v>
      </c>
      <c r="JU19" s="56">
        <f t="shared" si="186"/>
        <v>1.1512995274571554</v>
      </c>
      <c r="JV19" s="56">
        <f t="shared" si="187"/>
        <v>0.81082806724500567</v>
      </c>
      <c r="JW19" s="56">
        <f t="shared" si="188"/>
        <v>1.50562302092907</v>
      </c>
      <c r="JX19" s="56">
        <f t="shared" si="189"/>
        <v>1.2417337887918878</v>
      </c>
      <c r="JY19" s="56">
        <f t="shared" si="190"/>
        <v>7.918300301305593E-3</v>
      </c>
      <c r="JZ19" s="56">
        <f t="shared" si="190"/>
        <v>0.33229735939467253</v>
      </c>
      <c r="KA19" s="56">
        <f t="shared" si="190"/>
        <v>1.4456715086783129E-2</v>
      </c>
      <c r="KB19" s="56">
        <f t="shared" si="190"/>
        <v>0.24678964506098147</v>
      </c>
      <c r="KC19" s="56">
        <f t="shared" si="190"/>
        <v>4.5263451132754051</v>
      </c>
      <c r="KE19" s="52"/>
      <c r="KF19" s="53"/>
      <c r="KG19" s="13">
        <f t="shared" si="191"/>
        <v>0.60124841678548258</v>
      </c>
      <c r="KH19" s="13">
        <f t="shared" si="192"/>
        <v>0.1787422354192372</v>
      </c>
      <c r="KI19" s="13">
        <f t="shared" si="193"/>
        <v>9.3656416105354676E-2</v>
      </c>
      <c r="KJ19" s="13">
        <f t="shared" si="194"/>
        <v>0.26257037307900877</v>
      </c>
      <c r="KK19" s="13">
        <f t="shared" si="195"/>
        <v>0.31002993721292521</v>
      </c>
      <c r="KL19" s="13">
        <f t="shared" si="196"/>
        <v>0.40800951016645398</v>
      </c>
      <c r="KM19" s="13">
        <f t="shared" si="197"/>
        <v>0.3189495696512521</v>
      </c>
      <c r="KN19" s="13">
        <f t="shared" si="198"/>
        <v>0.53907198109828469</v>
      </c>
      <c r="KO19" s="13">
        <f t="shared" si="199"/>
        <v>0.62701302346061416</v>
      </c>
      <c r="KP19" s="13">
        <f t="shared" si="200"/>
        <v>0.5992247865833451</v>
      </c>
      <c r="KQ19" s="13">
        <f t="shared" si="201"/>
        <v>1</v>
      </c>
      <c r="KR19" s="13">
        <f t="shared" si="202"/>
        <v>0.68101318337233085</v>
      </c>
      <c r="KS19" s="13">
        <f t="shared" si="203"/>
        <v>0.59394607705285762</v>
      </c>
      <c r="KT19" s="13">
        <f t="shared" si="204"/>
        <v>0.84213549949905453</v>
      </c>
      <c r="KU19" s="56">
        <f t="shared" si="205"/>
        <v>0.68988721363402006</v>
      </c>
      <c r="KV19" s="56">
        <f t="shared" si="206"/>
        <v>0.48586827555067474</v>
      </c>
      <c r="KW19" s="56">
        <f t="shared" si="207"/>
        <v>0.90220663339119334</v>
      </c>
      <c r="KX19" s="56">
        <f t="shared" si="208"/>
        <v>0.74407766458214752</v>
      </c>
      <c r="KY19" s="56">
        <f t="shared" si="209"/>
        <v>4.7448418081526816E-3</v>
      </c>
      <c r="KZ19" s="56">
        <f t="shared" si="209"/>
        <v>0.19912081426548175</v>
      </c>
      <c r="LA19" s="56">
        <f t="shared" si="209"/>
        <v>8.6628220125738471E-3</v>
      </c>
      <c r="LB19" s="56">
        <f t="shared" si="209"/>
        <v>0.14788247239264612</v>
      </c>
      <c r="LC19" s="56">
        <f t="shared" si="209"/>
        <v>2.7122981845050216</v>
      </c>
      <c r="LE19" s="52"/>
      <c r="LF19" s="53"/>
      <c r="LG19" s="13">
        <f t="shared" si="210"/>
        <v>0.88287338845357066</v>
      </c>
      <c r="LH19" s="13">
        <f t="shared" si="211"/>
        <v>0.26246516188441144</v>
      </c>
      <c r="LI19" s="13">
        <f t="shared" si="212"/>
        <v>0.13752511462637843</v>
      </c>
      <c r="LJ19" s="13">
        <f t="shared" si="213"/>
        <v>0.38555842895548387</v>
      </c>
      <c r="LK19" s="13">
        <f t="shared" si="214"/>
        <v>0.45524806976228877</v>
      </c>
      <c r="LL19" s="13">
        <f t="shared" si="215"/>
        <v>0.59912130943782715</v>
      </c>
      <c r="LM19" s="13">
        <f t="shared" si="216"/>
        <v>0.4683456611982687</v>
      </c>
      <c r="LN19" s="13">
        <f t="shared" si="217"/>
        <v>0.79157348823827012</v>
      </c>
      <c r="LO19" s="13">
        <f t="shared" si="218"/>
        <v>0.92070614603330947</v>
      </c>
      <c r="LP19" s="13">
        <f t="shared" si="219"/>
        <v>0.87990188914702772</v>
      </c>
      <c r="LQ19" s="13">
        <f t="shared" si="220"/>
        <v>1.46840035467165</v>
      </c>
      <c r="LR19" s="13">
        <f t="shared" si="221"/>
        <v>1</v>
      </c>
      <c r="LS19" s="13">
        <f t="shared" si="222"/>
        <v>0.8721506302002513</v>
      </c>
      <c r="LT19" s="13">
        <f t="shared" si="223"/>
        <v>1.2365920661459988</v>
      </c>
      <c r="LU19" s="56">
        <f t="shared" si="224"/>
        <v>1.0130306291836313</v>
      </c>
      <c r="LV19" s="56">
        <f t="shared" si="225"/>
        <v>0.71344914814231375</v>
      </c>
      <c r="LW19" s="56">
        <f t="shared" si="226"/>
        <v>1.3248005404587435</v>
      </c>
      <c r="LX19" s="56">
        <f t="shared" si="227"/>
        <v>1.0926039065756783</v>
      </c>
      <c r="LY19" s="56">
        <f t="shared" si="228"/>
        <v>6.9673273939522698E-3</v>
      </c>
      <c r="LZ19" s="56">
        <f t="shared" si="228"/>
        <v>0.29238907428994115</v>
      </c>
      <c r="MA19" s="56">
        <f t="shared" si="228"/>
        <v>1.2720490915720813E-2</v>
      </c>
      <c r="MB19" s="56">
        <f t="shared" si="228"/>
        <v>0.21715067491108203</v>
      </c>
      <c r="MC19" s="56">
        <f t="shared" si="228"/>
        <v>3.982739616102446</v>
      </c>
      <c r="ME19" s="52"/>
      <c r="MF19" s="53"/>
      <c r="MG19" s="13">
        <f t="shared" si="229"/>
        <v>1.0122946173310192</v>
      </c>
      <c r="MH19" s="13">
        <f t="shared" si="230"/>
        <v>0.30094017340117935</v>
      </c>
      <c r="MI19" s="13">
        <f t="shared" si="231"/>
        <v>0.15768504873384293</v>
      </c>
      <c r="MJ19" s="13">
        <f t="shared" si="232"/>
        <v>0.44207779666106212</v>
      </c>
      <c r="MK19" s="13">
        <f t="shared" si="233"/>
        <v>0.52198330655079717</v>
      </c>
      <c r="ML19" s="13">
        <f t="shared" si="234"/>
        <v>0.6869470578726351</v>
      </c>
      <c r="MM19" s="13">
        <f t="shared" si="235"/>
        <v>0.53700088606337826</v>
      </c>
      <c r="MN19" s="13">
        <f t="shared" si="236"/>
        <v>0.90761098006260665</v>
      </c>
      <c r="MO19" s="13">
        <f t="shared" si="237"/>
        <v>1.0556733139342105</v>
      </c>
      <c r="MP19" s="13">
        <f t="shared" si="238"/>
        <v>1.008887523185068</v>
      </c>
      <c r="MQ19" s="13">
        <f t="shared" si="239"/>
        <v>1.683654524602586</v>
      </c>
      <c r="MR19" s="13">
        <f t="shared" si="240"/>
        <v>1.1465909274988355</v>
      </c>
      <c r="MS19" s="13">
        <f t="shared" si="241"/>
        <v>1</v>
      </c>
      <c r="MT19" s="13">
        <f t="shared" si="242"/>
        <v>1.4178652440600419</v>
      </c>
      <c r="MU19" s="56">
        <f t="shared" si="243"/>
        <v>1.1615317287003888</v>
      </c>
      <c r="MV19" s="56">
        <f t="shared" si="244"/>
        <v>0.81803432049174962</v>
      </c>
      <c r="MW19" s="56">
        <f t="shared" si="245"/>
        <v>1.5190042804355492</v>
      </c>
      <c r="MX19" s="56">
        <f t="shared" si="246"/>
        <v>1.252769726629458</v>
      </c>
      <c r="MY19" s="56">
        <f t="shared" si="247"/>
        <v>7.9886743788197771E-3</v>
      </c>
      <c r="MZ19" s="56">
        <f t="shared" si="247"/>
        <v>0.33525065988062952</v>
      </c>
      <c r="NA19" s="56">
        <f t="shared" si="247"/>
        <v>1.4585199477296838E-2</v>
      </c>
      <c r="NB19" s="56">
        <f t="shared" si="247"/>
        <v>0.24898299375329566</v>
      </c>
      <c r="NC19" s="56">
        <f t="shared" si="247"/>
        <v>4.5665731104132599</v>
      </c>
      <c r="NE19" s="52"/>
      <c r="NF19" s="53"/>
      <c r="NG19" s="13">
        <f t="shared" si="269"/>
        <v>0.71395685984397528</v>
      </c>
      <c r="NH19" s="13">
        <f t="shared" si="270"/>
        <v>0.21224878362871802</v>
      </c>
      <c r="NI19" s="13">
        <f t="shared" si="271"/>
        <v>0.11121300094945093</v>
      </c>
      <c r="NJ19" s="13">
        <f t="shared" si="272"/>
        <v>0.3117911229667899</v>
      </c>
      <c r="NK19" s="13">
        <f t="shared" si="273"/>
        <v>0.36814733186921461</v>
      </c>
      <c r="NL19" s="13">
        <f t="shared" si="274"/>
        <v>0.48449389725187808</v>
      </c>
      <c r="NM19" s="13">
        <f t="shared" si="275"/>
        <v>0.37873901508840285</v>
      </c>
      <c r="NN19" s="13">
        <f t="shared" si="276"/>
        <v>0.64012499344695994</v>
      </c>
      <c r="NO19" s="13">
        <f t="shared" si="277"/>
        <v>0.74455123175972726</v>
      </c>
      <c r="NP19" s="13">
        <f t="shared" si="278"/>
        <v>0.71155388525931373</v>
      </c>
      <c r="NQ19" s="13">
        <f t="shared" si="279"/>
        <v>1.1874573635654255</v>
      </c>
      <c r="NR19" s="13">
        <f t="shared" si="280"/>
        <v>0.80867411928060573</v>
      </c>
      <c r="NS19" s="13">
        <f t="shared" si="281"/>
        <v>0.70528564275721339</v>
      </c>
      <c r="NT19" s="13">
        <f t="shared" si="282"/>
        <v>1</v>
      </c>
      <c r="NU19" s="56">
        <f t="shared" si="283"/>
        <v>0.81921165185935085</v>
      </c>
      <c r="NV19" s="56">
        <f t="shared" si="284"/>
        <v>0.57694786152548394</v>
      </c>
      <c r="NW19" s="56">
        <f t="shared" si="285"/>
        <v>1.0713319102779448</v>
      </c>
      <c r="NX19" s="56">
        <f t="shared" si="286"/>
        <v>0.8835605018726358</v>
      </c>
      <c r="NY19" s="56">
        <f t="shared" si="287"/>
        <v>5.6342973440439894E-3</v>
      </c>
      <c r="NZ19" s="56">
        <f t="shared" si="287"/>
        <v>0.23644747713868974</v>
      </c>
      <c r="OA19" s="56">
        <f t="shared" si="287"/>
        <v>1.0286731788087474E-2</v>
      </c>
      <c r="OB19" s="56">
        <f t="shared" si="287"/>
        <v>0.17560413078490839</v>
      </c>
      <c r="OC19" s="56">
        <f t="shared" si="287"/>
        <v>3.220738451375623</v>
      </c>
      <c r="OE19" s="52"/>
      <c r="OF19" s="53"/>
      <c r="OG19" s="13">
        <f t="shared" si="250"/>
        <v>0.87151697393893202</v>
      </c>
      <c r="OH19" s="13">
        <f t="shared" si="251"/>
        <v>0.25908906830973477</v>
      </c>
      <c r="OI19" s="13">
        <f t="shared" si="252"/>
        <v>0.13575612687763003</v>
      </c>
      <c r="OJ19" s="13">
        <f t="shared" si="253"/>
        <v>0.38059898471795761</v>
      </c>
      <c r="OK19" s="13">
        <f t="shared" si="254"/>
        <v>0.44939220656058393</v>
      </c>
      <c r="OL19" s="13">
        <f t="shared" si="255"/>
        <v>0.59141480245334699</v>
      </c>
      <c r="OM19" s="13">
        <f t="shared" si="256"/>
        <v>0.46232132346846544</v>
      </c>
      <c r="ON19" s="13">
        <f t="shared" si="257"/>
        <v>0.78139146580017393</v>
      </c>
      <c r="OO19" s="13">
        <f t="shared" si="258"/>
        <v>0.90886308815289896</v>
      </c>
      <c r="OP19" s="13">
        <f t="shared" si="259"/>
        <v>0.86858369707548944</v>
      </c>
      <c r="OQ19" s="13">
        <f t="shared" si="260"/>
        <v>1.4495122974267682</v>
      </c>
      <c r="OR19" s="13">
        <f t="shared" si="261"/>
        <v>0.98713698400794425</v>
      </c>
      <c r="OS19" s="13">
        <f t="shared" si="262"/>
        <v>0.86093214269650398</v>
      </c>
      <c r="OT19" s="13">
        <f t="shared" si="263"/>
        <v>1.2206857626235135</v>
      </c>
      <c r="OU19" s="56">
        <f t="shared" si="264"/>
        <v>1</v>
      </c>
      <c r="OV19" s="56">
        <f t="shared" si="265"/>
        <v>0.7042720403402406</v>
      </c>
      <c r="OW19" s="56">
        <f t="shared" si="266"/>
        <v>1.3077596099205386</v>
      </c>
      <c r="OX19" s="56">
        <f t="shared" si="267"/>
        <v>1.0785497250524128</v>
      </c>
      <c r="OY19" s="56">
        <f t="shared" si="268"/>
        <v>6.8777065502619739E-3</v>
      </c>
      <c r="OZ19" s="56">
        <f t="shared" si="268"/>
        <v>0.28862806895144727</v>
      </c>
      <c r="PA19" s="56">
        <f t="shared" si="268"/>
        <v>1.2556867037645096E-2</v>
      </c>
      <c r="PB19" s="56">
        <f t="shared" si="268"/>
        <v>0.21435746230701511</v>
      </c>
      <c r="PC19" s="56">
        <f t="shared" si="268"/>
        <v>3.9315095727283262</v>
      </c>
    </row>
    <row r="20" spans="2:419" x14ac:dyDescent="0.3">
      <c r="B20" s="246"/>
      <c r="C20" s="106">
        <v>357.3</v>
      </c>
      <c r="D20" s="106">
        <v>1.8</v>
      </c>
      <c r="E20" s="12" t="s">
        <v>19</v>
      </c>
      <c r="F20" s="13">
        <v>33.67791111391967</v>
      </c>
      <c r="G20" s="13">
        <v>8.9436094120722025</v>
      </c>
      <c r="H20" s="13">
        <v>5.0666726241655393</v>
      </c>
      <c r="I20" s="13">
        <v>14.675914760616509</v>
      </c>
      <c r="J20" s="13">
        <v>15.625949824702241</v>
      </c>
      <c r="K20" s="13">
        <v>18.770255419398037</v>
      </c>
      <c r="L20" s="13">
        <v>13.757764104820366</v>
      </c>
      <c r="M20" s="13">
        <v>27.28635153339679</v>
      </c>
      <c r="N20" s="13">
        <v>36.578694248189663</v>
      </c>
      <c r="O20" s="13">
        <v>23.123524743030668</v>
      </c>
      <c r="P20" s="13">
        <v>37.33410992253318</v>
      </c>
      <c r="Q20" s="13">
        <v>27.469656276258434</v>
      </c>
      <c r="R20" s="13">
        <v>26.729364483010905</v>
      </c>
      <c r="S20" s="13">
        <v>39.697012570113792</v>
      </c>
      <c r="T20" s="151">
        <v>27.338310739011604</v>
      </c>
      <c r="U20" s="154">
        <v>20.960714459129186</v>
      </c>
      <c r="V20" s="154">
        <v>53.27311049212647</v>
      </c>
      <c r="W20" s="164">
        <v>34.05962971674581</v>
      </c>
      <c r="X20" s="154">
        <v>0.21857472948690024</v>
      </c>
      <c r="Y20" s="154">
        <v>8.919037242891255</v>
      </c>
      <c r="Z20" s="154">
        <v>0.44515462845793657</v>
      </c>
      <c r="AA20" s="154">
        <v>7.0738159391048168</v>
      </c>
      <c r="AB20" s="154">
        <v>131.86149685729711</v>
      </c>
      <c r="AE20" s="52"/>
      <c r="AF20" s="53"/>
      <c r="AG20" s="13">
        <f t="shared" si="1"/>
        <v>1</v>
      </c>
      <c r="AH20" s="13">
        <f t="shared" si="2"/>
        <v>0.26556306838091426</v>
      </c>
      <c r="AI20" s="13">
        <f t="shared" si="3"/>
        <v>0.15044497881792304</v>
      </c>
      <c r="AJ20" s="13">
        <f t="shared" si="4"/>
        <v>0.43577271496956643</v>
      </c>
      <c r="AK20" s="13">
        <f t="shared" si="5"/>
        <v>0.46398215648962154</v>
      </c>
      <c r="AL20" s="13">
        <f t="shared" si="6"/>
        <v>0.55734618919520695</v>
      </c>
      <c r="AM20" s="13">
        <f t="shared" si="7"/>
        <v>0.40851001887507332</v>
      </c>
      <c r="AN20" s="13">
        <f t="shared" si="8"/>
        <v>0.81021508255358698</v>
      </c>
      <c r="AO20" s="13">
        <f t="shared" si="9"/>
        <v>1.0861331073788316</v>
      </c>
      <c r="AP20" s="13">
        <f t="shared" si="10"/>
        <v>0.68660804599229763</v>
      </c>
      <c r="AQ20" s="13">
        <f t="shared" si="11"/>
        <v>1.1085637050423338</v>
      </c>
      <c r="AR20" s="13">
        <f t="shared" si="12"/>
        <v>0.81565796000051627</v>
      </c>
      <c r="AS20" s="13">
        <f t="shared" si="13"/>
        <v>0.79367643654012709</v>
      </c>
      <c r="AT20" s="13">
        <f t="shared" si="14"/>
        <v>1.1787254986164009</v>
      </c>
      <c r="AU20" s="13">
        <f t="shared" si="15"/>
        <v>0.81175791000030884</v>
      </c>
      <c r="AV20" s="13">
        <f t="shared" si="16"/>
        <v>0.62238760558001938</v>
      </c>
      <c r="AW20" s="13">
        <f t="shared" si="17"/>
        <v>1.5818412938950885</v>
      </c>
      <c r="AX20" s="56">
        <f t="shared" si="18"/>
        <v>1.0113343907089407</v>
      </c>
      <c r="AY20" s="56">
        <f t="shared" si="19"/>
        <v>6.4901510294847076E-3</v>
      </c>
      <c r="AZ20" s="56">
        <f t="shared" si="19"/>
        <v>0.26483344565883304</v>
      </c>
      <c r="BA20" s="56">
        <f t="shared" si="19"/>
        <v>1.3217999980822634E-2</v>
      </c>
      <c r="BB20" s="56">
        <f t="shared" si="19"/>
        <v>0.21004319166876964</v>
      </c>
      <c r="BC20" s="56">
        <f t="shared" si="19"/>
        <v>3.9153704162725358</v>
      </c>
      <c r="BE20" s="52"/>
      <c r="BF20" s="53"/>
      <c r="BG20" s="13">
        <f t="shared" si="20"/>
        <v>3.7655838445338166</v>
      </c>
      <c r="BH20" s="13">
        <f t="shared" si="21"/>
        <v>1</v>
      </c>
      <c r="BI20" s="13">
        <f t="shared" si="22"/>
        <v>0.56651318172800313</v>
      </c>
      <c r="BJ20" s="13">
        <f t="shared" si="23"/>
        <v>1.6409386953780389</v>
      </c>
      <c r="BK20" s="13">
        <f t="shared" si="24"/>
        <v>1.7471637126292801</v>
      </c>
      <c r="BL20" s="13">
        <f t="shared" si="25"/>
        <v>2.0987338058459595</v>
      </c>
      <c r="BM20" s="13">
        <f t="shared" si="26"/>
        <v>1.5382787274061804</v>
      </c>
      <c r="BN20" s="13">
        <f t="shared" si="27"/>
        <v>3.0509328254614196</v>
      </c>
      <c r="BO20" s="13">
        <f t="shared" si="28"/>
        <v>4.0899252821590419</v>
      </c>
      <c r="BP20" s="13">
        <f t="shared" si="29"/>
        <v>2.5854801655155275</v>
      </c>
      <c r="BQ20" s="13">
        <f t="shared" si="30"/>
        <v>4.1743895783439626</v>
      </c>
      <c r="BR20" s="13">
        <f t="shared" si="31"/>
        <v>3.071428436843354</v>
      </c>
      <c r="BS20" s="13">
        <f t="shared" si="32"/>
        <v>2.9886551672226713</v>
      </c>
      <c r="BT20" s="13">
        <f t="shared" si="33"/>
        <v>4.4385896947299868</v>
      </c>
      <c r="BU20" s="56">
        <f t="shared" si="34"/>
        <v>3.0567424715696987</v>
      </c>
      <c r="BV20" s="56">
        <f t="shared" si="35"/>
        <v>2.343652712610206</v>
      </c>
      <c r="BW20" s="56">
        <f t="shared" si="36"/>
        <v>5.9565560209078141</v>
      </c>
      <c r="BX20" s="56">
        <f t="shared" si="37"/>
        <v>3.8082644430750374</v>
      </c>
      <c r="BY20" s="56">
        <f t="shared" si="38"/>
        <v>2.4439207865212132E-2</v>
      </c>
      <c r="BZ20" s="56">
        <f t="shared" si="38"/>
        <v>0.99725254446512612</v>
      </c>
      <c r="CA20" s="56">
        <f t="shared" si="38"/>
        <v>4.9773487184834007E-2</v>
      </c>
      <c r="CB20" s="56">
        <f t="shared" si="38"/>
        <v>0.7909352492022389</v>
      </c>
      <c r="CC20" s="56">
        <f t="shared" si="38"/>
        <v>14.743655584881504</v>
      </c>
      <c r="CE20" s="52"/>
      <c r="CF20" s="53"/>
      <c r="CG20" s="13">
        <f t="shared" si="39"/>
        <v>6.6469483252761545</v>
      </c>
      <c r="CH20" s="13">
        <f t="shared" si="40"/>
        <v>1.765183992629715</v>
      </c>
      <c r="CI20" s="13">
        <f t="shared" si="41"/>
        <v>1</v>
      </c>
      <c r="CJ20" s="13">
        <f t="shared" si="42"/>
        <v>2.8965587179680026</v>
      </c>
      <c r="CK20" s="13">
        <f t="shared" si="43"/>
        <v>3.0840654180367086</v>
      </c>
      <c r="CL20" s="13">
        <f t="shared" si="44"/>
        <v>3.7046513188701278</v>
      </c>
      <c r="CM20" s="13">
        <f t="shared" si="45"/>
        <v>2.7153449858201988</v>
      </c>
      <c r="CN20" s="13">
        <f t="shared" si="46"/>
        <v>5.3854577860930464</v>
      </c>
      <c r="CO20" s="13">
        <f t="shared" si="47"/>
        <v>7.2194706391187111</v>
      </c>
      <c r="CP20" s="13">
        <f t="shared" si="48"/>
        <v>4.5638482014296358</v>
      </c>
      <c r="CQ20" s="13">
        <f t="shared" si="49"/>
        <v>7.3685656626930696</v>
      </c>
      <c r="CR20" s="13">
        <f t="shared" si="50"/>
        <v>5.4216363112235966</v>
      </c>
      <c r="CS20" s="13">
        <f t="shared" si="51"/>
        <v>5.2755262606715432</v>
      </c>
      <c r="CT20" s="13">
        <f t="shared" si="52"/>
        <v>7.8349274789885861</v>
      </c>
      <c r="CU20" s="56">
        <f t="shared" si="53"/>
        <v>5.395712880406224</v>
      </c>
      <c r="CV20" s="56">
        <f t="shared" si="54"/>
        <v>4.136978252582745</v>
      </c>
      <c r="CW20" s="56">
        <f t="shared" si="55"/>
        <v>10.514417339308624</v>
      </c>
      <c r="CX20" s="56">
        <f t="shared" si="56"/>
        <v>6.7222874346169732</v>
      </c>
      <c r="CY20" s="56">
        <f t="shared" si="57"/>
        <v>4.3139698516222687E-2</v>
      </c>
      <c r="CZ20" s="56">
        <f t="shared" si="57"/>
        <v>1.7603342280990939</v>
      </c>
      <c r="DA20" s="56">
        <f t="shared" si="57"/>
        <v>8.7859362836029242E-2</v>
      </c>
      <c r="DB20" s="56">
        <f t="shared" si="57"/>
        <v>1.3961462410983867</v>
      </c>
      <c r="DC20" s="56">
        <f t="shared" si="57"/>
        <v>26.02526483127853</v>
      </c>
      <c r="DE20" s="52"/>
      <c r="DF20" s="53"/>
      <c r="DG20" s="13">
        <f t="shared" si="58"/>
        <v>2.2947742381480634</v>
      </c>
      <c r="DH20" s="13">
        <f t="shared" si="59"/>
        <v>0.60940728792407473</v>
      </c>
      <c r="DI20" s="13">
        <f t="shared" si="60"/>
        <v>0.34523726165010088</v>
      </c>
      <c r="DJ20" s="13">
        <f t="shared" si="61"/>
        <v>1</v>
      </c>
      <c r="DK20" s="13">
        <f t="shared" si="62"/>
        <v>1.0647342996727669</v>
      </c>
      <c r="DL20" s="13">
        <f t="shared" si="63"/>
        <v>1.2789836766951577</v>
      </c>
      <c r="DM20" s="13">
        <f t="shared" si="64"/>
        <v>0.93743826733989744</v>
      </c>
      <c r="DN20" s="13">
        <f t="shared" si="65"/>
        <v>1.8592606988029781</v>
      </c>
      <c r="DO20" s="13">
        <f t="shared" si="66"/>
        <v>2.4924302740126474</v>
      </c>
      <c r="DP20" s="13">
        <f t="shared" si="67"/>
        <v>1.5756104556483053</v>
      </c>
      <c r="DQ20" s="13">
        <f t="shared" si="68"/>
        <v>2.5439034316771161</v>
      </c>
      <c r="DR20" s="13">
        <f t="shared" si="69"/>
        <v>1.8717508737495885</v>
      </c>
      <c r="DS20" s="13">
        <f t="shared" si="70"/>
        <v>1.8213082399974401</v>
      </c>
      <c r="DT20" s="13">
        <f t="shared" si="71"/>
        <v>2.7049089080731479</v>
      </c>
      <c r="DU20" s="56">
        <f t="shared" si="72"/>
        <v>1.8628011394816231</v>
      </c>
      <c r="DV20" s="56">
        <f t="shared" si="73"/>
        <v>1.4282390434276864</v>
      </c>
      <c r="DW20" s="56">
        <f t="shared" si="74"/>
        <v>3.6299686500692485</v>
      </c>
      <c r="DX20" s="56">
        <f t="shared" si="75"/>
        <v>2.3207841059520455</v>
      </c>
      <c r="DY20" s="56">
        <f t="shared" si="76"/>
        <v>1.4893431384151641E-2</v>
      </c>
      <c r="DZ20" s="56">
        <f t="shared" si="76"/>
        <v>0.60773296849787528</v>
      </c>
      <c r="EA20" s="56">
        <f t="shared" si="76"/>
        <v>3.0332325835833378E-2</v>
      </c>
      <c r="EB20" s="56">
        <f t="shared" si="76"/>
        <v>0.48200170513988855</v>
      </c>
      <c r="EC20" s="56">
        <f t="shared" si="76"/>
        <v>8.9848911640692748</v>
      </c>
      <c r="EE20" s="52"/>
      <c r="EF20" s="53"/>
      <c r="EG20" s="13">
        <f t="shared" si="77"/>
        <v>2.1552552959487965</v>
      </c>
      <c r="EH20" s="13">
        <f t="shared" si="78"/>
        <v>0.57235620953637789</v>
      </c>
      <c r="EI20" s="13">
        <f t="shared" si="79"/>
        <v>0.32424733734623307</v>
      </c>
      <c r="EJ20" s="13">
        <f t="shared" si="80"/>
        <v>0.93920145176814329</v>
      </c>
      <c r="EK20" s="13">
        <f t="shared" si="81"/>
        <v>1</v>
      </c>
      <c r="EL20" s="13">
        <f t="shared" si="82"/>
        <v>1.2012233259398497</v>
      </c>
      <c r="EM20" s="13">
        <f t="shared" si="83"/>
        <v>0.88044338162864444</v>
      </c>
      <c r="EN20" s="13">
        <f t="shared" si="84"/>
        <v>1.7462203475312095</v>
      </c>
      <c r="EO20" s="13">
        <f t="shared" si="85"/>
        <v>2.3408941317835499</v>
      </c>
      <c r="EP20" s="13">
        <f t="shared" si="86"/>
        <v>1.4798156273659542</v>
      </c>
      <c r="EQ20" s="13">
        <f t="shared" si="87"/>
        <v>2.3892377961891094</v>
      </c>
      <c r="ER20" s="13">
        <f t="shared" si="88"/>
        <v>1.7579511379739041</v>
      </c>
      <c r="ES20" s="13">
        <f t="shared" si="89"/>
        <v>1.7105753431228776</v>
      </c>
      <c r="ET20" s="13">
        <f t="shared" si="90"/>
        <v>2.5404543733628837</v>
      </c>
      <c r="EU20" s="56">
        <f t="shared" si="91"/>
        <v>1.7495455345564919</v>
      </c>
      <c r="EV20" s="56">
        <f t="shared" si="92"/>
        <v>1.3414041830592274</v>
      </c>
      <c r="EW20" s="56">
        <f t="shared" si="93"/>
        <v>3.4092718260178856</v>
      </c>
      <c r="EX20" s="56">
        <f t="shared" si="94"/>
        <v>2.1796838015505933</v>
      </c>
      <c r="EY20" s="56">
        <f t="shared" si="95"/>
        <v>1.3987932377804449E-2</v>
      </c>
      <c r="EZ20" s="56">
        <f t="shared" si="95"/>
        <v>0.57078368630056775</v>
      </c>
      <c r="FA20" s="56">
        <f t="shared" si="95"/>
        <v>2.8488164460519071E-2</v>
      </c>
      <c r="FB20" s="56">
        <f t="shared" si="95"/>
        <v>0.45269670122210387</v>
      </c>
      <c r="FC20" s="56">
        <f t="shared" si="95"/>
        <v>8.4386228252726259</v>
      </c>
      <c r="FE20" s="52"/>
      <c r="FF20" s="53"/>
      <c r="FG20" s="13">
        <f t="shared" si="96"/>
        <v>1.7942169864729376</v>
      </c>
      <c r="FH20" s="13">
        <f t="shared" si="97"/>
        <v>0.4764777682689107</v>
      </c>
      <c r="FI20" s="13">
        <f t="shared" si="98"/>
        <v>0.26993093652467876</v>
      </c>
      <c r="FJ20" s="13">
        <f t="shared" si="99"/>
        <v>0.78187080743982584</v>
      </c>
      <c r="FK20" s="13">
        <f t="shared" si="100"/>
        <v>0.83248466659402365</v>
      </c>
      <c r="FL20" s="13">
        <f t="shared" si="101"/>
        <v>1</v>
      </c>
      <c r="FM20" s="13">
        <f t="shared" si="102"/>
        <v>0.73295561501003692</v>
      </c>
      <c r="FN20" s="13">
        <f t="shared" si="103"/>
        <v>1.4537016638142191</v>
      </c>
      <c r="FO20" s="13">
        <f t="shared" si="104"/>
        <v>1.948758470829735</v>
      </c>
      <c r="FP20" s="13">
        <f t="shared" si="105"/>
        <v>1.2319238191683723</v>
      </c>
      <c r="FQ20" s="13">
        <f t="shared" si="106"/>
        <v>1.9890038301743305</v>
      </c>
      <c r="FR20" s="13">
        <f t="shared" si="107"/>
        <v>1.4634673669847902</v>
      </c>
      <c r="FS20" s="13">
        <f t="shared" si="108"/>
        <v>1.4240277442036064</v>
      </c>
      <c r="FT20" s="13">
        <f t="shared" si="109"/>
        <v>2.1148893120063295</v>
      </c>
      <c r="FU20" s="56">
        <f t="shared" si="110"/>
        <v>1.4564698310263242</v>
      </c>
      <c r="FV20" s="56">
        <f t="shared" si="111"/>
        <v>1.1166984141018896</v>
      </c>
      <c r="FW20" s="56">
        <f t="shared" si="112"/>
        <v>2.838166519410898</v>
      </c>
      <c r="FX20" s="56">
        <f t="shared" si="113"/>
        <v>1.81455334281424</v>
      </c>
      <c r="FY20" s="56">
        <f t="shared" si="114"/>
        <v>1.1644739221876286E-2</v>
      </c>
      <c r="FZ20" s="56">
        <f t="shared" si="114"/>
        <v>0.4751686667872359</v>
      </c>
      <c r="GA20" s="56">
        <f t="shared" si="114"/>
        <v>2.3715960092790932E-2</v>
      </c>
      <c r="GB20" s="56">
        <f t="shared" si="114"/>
        <v>0.37686306238509748</v>
      </c>
      <c r="GC20" s="56">
        <f t="shared" si="114"/>
        <v>7.0250241092097996</v>
      </c>
      <c r="GE20" s="52"/>
      <c r="GF20" s="53"/>
      <c r="GG20" s="13">
        <f t="shared" si="115"/>
        <v>2.4479203784370602</v>
      </c>
      <c r="GH20" s="13">
        <f t="shared" si="116"/>
        <v>0.65007724684991453</v>
      </c>
      <c r="GI20" s="13">
        <f t="shared" si="117"/>
        <v>0.3682773294819256</v>
      </c>
      <c r="GJ20" s="13">
        <f t="shared" si="118"/>
        <v>1.0667369093408461</v>
      </c>
      <c r="GK20" s="13">
        <f t="shared" si="119"/>
        <v>1.1357913761021177</v>
      </c>
      <c r="GL20" s="13">
        <f t="shared" si="120"/>
        <v>1.3643390943751843</v>
      </c>
      <c r="GM20" s="13">
        <f t="shared" si="121"/>
        <v>1</v>
      </c>
      <c r="GN20" s="13">
        <f t="shared" si="122"/>
        <v>1.9833420114999905</v>
      </c>
      <c r="GO20" s="13">
        <f t="shared" si="123"/>
        <v>2.6587673672478096</v>
      </c>
      <c r="GP20" s="13">
        <f t="shared" si="124"/>
        <v>1.6807618277833956</v>
      </c>
      <c r="GQ20" s="13">
        <f t="shared" si="125"/>
        <v>2.7136756843688192</v>
      </c>
      <c r="GR20" s="13">
        <f t="shared" si="126"/>
        <v>1.9966657421196643</v>
      </c>
      <c r="GS20" s="13">
        <f t="shared" si="127"/>
        <v>1.9428567228918852</v>
      </c>
      <c r="GT20" s="13">
        <f t="shared" si="128"/>
        <v>2.8854261686464722</v>
      </c>
      <c r="GU20" s="56">
        <f t="shared" si="129"/>
        <v>1.9871187302472328</v>
      </c>
      <c r="GV20" s="56">
        <f t="shared" si="130"/>
        <v>1.5235553029859765</v>
      </c>
      <c r="GW20" s="56">
        <f t="shared" si="131"/>
        <v>3.8722215387790335</v>
      </c>
      <c r="GX20" s="56">
        <f t="shared" si="132"/>
        <v>2.4756660644306434</v>
      </c>
      <c r="GY20" s="56">
        <f t="shared" si="133"/>
        <v>1.5887372964209882E-2</v>
      </c>
      <c r="GZ20" s="56">
        <f t="shared" si="133"/>
        <v>0.64829118851996126</v>
      </c>
      <c r="HA20" s="56">
        <f t="shared" si="133"/>
        <v>3.2356611515236396E-2</v>
      </c>
      <c r="HB20" s="56">
        <f t="shared" si="133"/>
        <v>0.51416900923794251</v>
      </c>
      <c r="HC20" s="56">
        <f t="shared" si="133"/>
        <v>9.584515031123134</v>
      </c>
      <c r="HE20" s="52"/>
      <c r="HF20" s="53"/>
      <c r="HG20" s="13">
        <f t="shared" si="134"/>
        <v>1.2342401684849662</v>
      </c>
      <c r="HH20" s="13">
        <f t="shared" si="135"/>
        <v>0.32776860626184423</v>
      </c>
      <c r="HI20" s="13">
        <f t="shared" si="136"/>
        <v>0.18568523600395048</v>
      </c>
      <c r="HJ20" s="13">
        <f t="shared" si="137"/>
        <v>0.53784818914518884</v>
      </c>
      <c r="HK20" s="13">
        <f t="shared" si="138"/>
        <v>0.57266541499976842</v>
      </c>
      <c r="HL20" s="13">
        <f t="shared" si="139"/>
        <v>0.68789905445674615</v>
      </c>
      <c r="HM20" s="13">
        <f t="shared" si="140"/>
        <v>0.50419947452416725</v>
      </c>
      <c r="HN20" s="13">
        <f t="shared" si="141"/>
        <v>1</v>
      </c>
      <c r="HO20" s="13">
        <f t="shared" si="142"/>
        <v>1.3405491094483493</v>
      </c>
      <c r="HP20" s="13">
        <f t="shared" si="143"/>
        <v>0.84743923036866686</v>
      </c>
      <c r="HQ20" s="13">
        <f t="shared" si="144"/>
        <v>1.3682338540877685</v>
      </c>
      <c r="HR20" s="13">
        <f t="shared" si="145"/>
        <v>1.006717817977141</v>
      </c>
      <c r="HS20" s="13">
        <f t="shared" si="146"/>
        <v>0.97958733875783399</v>
      </c>
      <c r="HT20" s="13">
        <f t="shared" si="147"/>
        <v>1.4548303580098325</v>
      </c>
      <c r="HU20" s="13">
        <f t="shared" si="148"/>
        <v>1.0019042196077852</v>
      </c>
      <c r="HV20" s="13">
        <f t="shared" si="149"/>
        <v>0.76817578317403779</v>
      </c>
      <c r="HW20" s="13">
        <f t="shared" si="150"/>
        <v>1.952372065093551</v>
      </c>
      <c r="HX20" s="13">
        <f t="shared" si="151"/>
        <v>1.2482295287832437</v>
      </c>
      <c r="HY20" s="13">
        <f t="shared" si="152"/>
        <v>8.0104051001240826E-3</v>
      </c>
      <c r="HZ20" s="13">
        <f t="shared" si="152"/>
        <v>0.32686807659041228</v>
      </c>
      <c r="IA20" s="13">
        <f t="shared" si="152"/>
        <v>1.6314186523364808E-2</v>
      </c>
      <c r="IB20" s="13">
        <f t="shared" si="152"/>
        <v>0.25924374427438229</v>
      </c>
      <c r="IC20" s="13">
        <f t="shared" si="152"/>
        <v>4.8325074422612664</v>
      </c>
      <c r="IE20" s="52"/>
      <c r="IF20" s="53"/>
      <c r="IG20" s="13">
        <f t="shared" si="153"/>
        <v>0.92069746627400295</v>
      </c>
      <c r="IH20" s="13">
        <f t="shared" si="154"/>
        <v>0.24450324419425759</v>
      </c>
      <c r="II20" s="13">
        <f t="shared" si="155"/>
        <v>0.13851431081130777</v>
      </c>
      <c r="IJ20" s="13">
        <f t="shared" si="156"/>
        <v>0.40121483454382312</v>
      </c>
      <c r="IK20" s="13">
        <f t="shared" si="157"/>
        <v>0.42718719587634252</v>
      </c>
      <c r="IL20" s="13">
        <f t="shared" si="158"/>
        <v>0.51314722422949821</v>
      </c>
      <c r="IM20" s="13">
        <f t="shared" si="159"/>
        <v>0.37611413932582516</v>
      </c>
      <c r="IN20" s="13">
        <f t="shared" si="160"/>
        <v>0.74596297364406972</v>
      </c>
      <c r="IO20" s="13">
        <f t="shared" si="161"/>
        <v>1</v>
      </c>
      <c r="IP20" s="13">
        <f t="shared" si="162"/>
        <v>0.63215828826845255</v>
      </c>
      <c r="IQ20" s="13">
        <f t="shared" si="163"/>
        <v>1.020651794435798</v>
      </c>
      <c r="IR20" s="13">
        <f t="shared" si="164"/>
        <v>0.7509742171186975</v>
      </c>
      <c r="IS20" s="13">
        <f t="shared" si="165"/>
        <v>0.73073588416387447</v>
      </c>
      <c r="IT20" s="13">
        <f t="shared" si="166"/>
        <v>1.0852495800086812</v>
      </c>
      <c r="IU20" s="56">
        <f t="shared" si="167"/>
        <v>0.74738345096516445</v>
      </c>
      <c r="IV20" s="56">
        <f t="shared" si="168"/>
        <v>0.57303069149786734</v>
      </c>
      <c r="IW20" s="56">
        <f t="shared" si="169"/>
        <v>1.4563972713367985</v>
      </c>
      <c r="IX20" s="56">
        <f t="shared" si="170"/>
        <v>0.93113301108148427</v>
      </c>
      <c r="IY20" s="56">
        <f t="shared" si="171"/>
        <v>5.975465608582183E-3</v>
      </c>
      <c r="IZ20" s="56">
        <f t="shared" si="171"/>
        <v>0.24383148240270147</v>
      </c>
      <c r="JA20" s="56">
        <f t="shared" si="171"/>
        <v>1.216977909155322E-2</v>
      </c>
      <c r="JB20" s="56">
        <f t="shared" si="171"/>
        <v>0.19338623437754099</v>
      </c>
      <c r="JC20" s="56">
        <f t="shared" si="171"/>
        <v>3.6048716217863119</v>
      </c>
      <c r="JE20" s="52"/>
      <c r="JF20" s="53"/>
      <c r="JG20" s="13">
        <f t="shared" si="172"/>
        <v>1.4564350153438459</v>
      </c>
      <c r="JH20" s="13">
        <f t="shared" si="173"/>
        <v>0.38677535157211568</v>
      </c>
      <c r="JI20" s="13">
        <f t="shared" si="174"/>
        <v>0.2191133350330863</v>
      </c>
      <c r="JJ20" s="13">
        <f t="shared" si="175"/>
        <v>0.63467464081312985</v>
      </c>
      <c r="JK20" s="13">
        <f t="shared" si="176"/>
        <v>0.6757598592062326</v>
      </c>
      <c r="JL20" s="13">
        <f t="shared" si="177"/>
        <v>0.81173850561235528</v>
      </c>
      <c r="JM20" s="13">
        <f t="shared" si="178"/>
        <v>0.59496829560843212</v>
      </c>
      <c r="JN20" s="13">
        <f t="shared" si="179"/>
        <v>1.1800256161907487</v>
      </c>
      <c r="JO20" s="13">
        <f t="shared" si="180"/>
        <v>1.5818822889107478</v>
      </c>
      <c r="JP20" s="13">
        <f t="shared" si="181"/>
        <v>1</v>
      </c>
      <c r="JQ20" s="13">
        <f t="shared" si="182"/>
        <v>1.6145509967629621</v>
      </c>
      <c r="JR20" s="13">
        <f t="shared" si="183"/>
        <v>1.1879528134886819</v>
      </c>
      <c r="JS20" s="13">
        <f t="shared" si="184"/>
        <v>1.155938153030369</v>
      </c>
      <c r="JT20" s="13">
        <f t="shared" si="185"/>
        <v>1.7167370896635601</v>
      </c>
      <c r="JU20" s="56">
        <f t="shared" si="186"/>
        <v>1.1822726441067881</v>
      </c>
      <c r="JV20" s="56">
        <f t="shared" si="187"/>
        <v>0.90646710188275492</v>
      </c>
      <c r="JW20" s="56">
        <f t="shared" si="188"/>
        <v>2.3038490491456223</v>
      </c>
      <c r="JX20" s="56">
        <f t="shared" si="189"/>
        <v>1.4729428188499349</v>
      </c>
      <c r="JY20" s="56">
        <f t="shared" si="190"/>
        <v>9.4524832142114379E-3</v>
      </c>
      <c r="JZ20" s="56">
        <f t="shared" si="190"/>
        <v>0.38571270349168613</v>
      </c>
      <c r="KA20" s="56">
        <f t="shared" si="190"/>
        <v>1.9251158004884368E-2</v>
      </c>
      <c r="KB20" s="56">
        <f t="shared" si="190"/>
        <v>0.30591425908097486</v>
      </c>
      <c r="KC20" s="56">
        <f t="shared" si="190"/>
        <v>5.7024825723007302</v>
      </c>
      <c r="KE20" s="52"/>
      <c r="KF20" s="53"/>
      <c r="KG20" s="13">
        <f t="shared" si="191"/>
        <v>0.90206814046993544</v>
      </c>
      <c r="KH20" s="13">
        <f t="shared" si="192"/>
        <v>0.23955598327186164</v>
      </c>
      <c r="KI20" s="13">
        <f t="shared" si="193"/>
        <v>0.13571162228532266</v>
      </c>
      <c r="KJ20" s="13">
        <f t="shared" si="194"/>
        <v>0.39309668266013192</v>
      </c>
      <c r="KK20" s="13">
        <f t="shared" si="195"/>
        <v>0.41854352111582349</v>
      </c>
      <c r="KL20" s="13">
        <f t="shared" si="196"/>
        <v>0.5027642404853252</v>
      </c>
      <c r="KM20" s="13">
        <f t="shared" si="197"/>
        <v>0.36850387308997562</v>
      </c>
      <c r="KN20" s="13">
        <f t="shared" si="198"/>
        <v>0.73086921289980944</v>
      </c>
      <c r="KO20" s="13">
        <f t="shared" si="199"/>
        <v>0.97976607247605541</v>
      </c>
      <c r="KP20" s="13">
        <f t="shared" si="200"/>
        <v>0.61936724327996784</v>
      </c>
      <c r="KQ20" s="13">
        <f t="shared" si="201"/>
        <v>1</v>
      </c>
      <c r="KR20" s="13">
        <f t="shared" si="202"/>
        <v>0.73577905923716669</v>
      </c>
      <c r="KS20" s="13">
        <f t="shared" si="203"/>
        <v>0.71595022724455715</v>
      </c>
      <c r="KT20" s="13">
        <f t="shared" si="204"/>
        <v>1.0632907186613942</v>
      </c>
      <c r="KU20" s="56">
        <f t="shared" si="205"/>
        <v>0.73226094838573974</v>
      </c>
      <c r="KV20" s="56">
        <f t="shared" si="206"/>
        <v>0.56143603001710363</v>
      </c>
      <c r="KW20" s="56">
        <f t="shared" si="207"/>
        <v>1.426928634502499</v>
      </c>
      <c r="KX20" s="56">
        <f t="shared" si="208"/>
        <v>0.91229253322010917</v>
      </c>
      <c r="KY20" s="56">
        <f t="shared" si="209"/>
        <v>5.8545584705363071E-3</v>
      </c>
      <c r="KZ20" s="56">
        <f t="shared" si="209"/>
        <v>0.23889781385970923</v>
      </c>
      <c r="LA20" s="56">
        <f t="shared" si="209"/>
        <v>1.1923536663432314E-2</v>
      </c>
      <c r="LB20" s="56">
        <f t="shared" si="209"/>
        <v>0.18947327132701727</v>
      </c>
      <c r="LC20" s="56">
        <f t="shared" si="209"/>
        <v>3.5319309106579633</v>
      </c>
      <c r="LE20" s="52"/>
      <c r="LF20" s="53"/>
      <c r="LG20" s="13">
        <f t="shared" si="210"/>
        <v>1.2260040961279492</v>
      </c>
      <c r="LH20" s="13">
        <f t="shared" si="211"/>
        <v>0.32558140961530763</v>
      </c>
      <c r="LI20" s="13">
        <f t="shared" si="212"/>
        <v>0.1844461602726562</v>
      </c>
      <c r="LJ20" s="13">
        <f t="shared" si="213"/>
        <v>0.53425913353348575</v>
      </c>
      <c r="LK20" s="13">
        <f t="shared" si="214"/>
        <v>0.56884402438655524</v>
      </c>
      <c r="LL20" s="13">
        <f t="shared" si="215"/>
        <v>0.68330871091462675</v>
      </c>
      <c r="LM20" s="13">
        <f t="shared" si="216"/>
        <v>0.50083495645014575</v>
      </c>
      <c r="LN20" s="13">
        <f t="shared" si="217"/>
        <v>0.99332700995534218</v>
      </c>
      <c r="LO20" s="13">
        <f t="shared" si="218"/>
        <v>1.3316036385866254</v>
      </c>
      <c r="LP20" s="13">
        <f t="shared" si="219"/>
        <v>0.84178427682096424</v>
      </c>
      <c r="LQ20" s="13">
        <f t="shared" si="220"/>
        <v>1.3591036432006771</v>
      </c>
      <c r="LR20" s="13">
        <f t="shared" si="221"/>
        <v>1</v>
      </c>
      <c r="LS20" s="13">
        <f t="shared" si="222"/>
        <v>0.97305056219843011</v>
      </c>
      <c r="LT20" s="13">
        <f t="shared" si="223"/>
        <v>1.4451222895141669</v>
      </c>
      <c r="LU20" s="56">
        <f t="shared" si="224"/>
        <v>0.99521852272464184</v>
      </c>
      <c r="LV20" s="56">
        <f t="shared" si="225"/>
        <v>0.76304975382037021</v>
      </c>
      <c r="LW20" s="56">
        <f t="shared" si="226"/>
        <v>1.9393439057397137</v>
      </c>
      <c r="LX20" s="56">
        <f t="shared" si="227"/>
        <v>1.2399001055642251</v>
      </c>
      <c r="LY20" s="56">
        <f t="shared" si="228"/>
        <v>7.9569517466372783E-3</v>
      </c>
      <c r="LZ20" s="56">
        <f t="shared" si="228"/>
        <v>0.32468688916940802</v>
      </c>
      <c r="MA20" s="56">
        <f t="shared" si="228"/>
        <v>1.6205322119107704E-2</v>
      </c>
      <c r="MB20" s="56">
        <f t="shared" si="228"/>
        <v>0.25751381334969953</v>
      </c>
      <c r="MC20" s="56">
        <f t="shared" si="228"/>
        <v>4.8002601682083226</v>
      </c>
      <c r="ME20" s="52"/>
      <c r="MF20" s="53"/>
      <c r="MG20" s="13">
        <f t="shared" si="229"/>
        <v>1.2599592906642145</v>
      </c>
      <c r="MH20" s="13">
        <f t="shared" si="230"/>
        <v>0.33459865526382909</v>
      </c>
      <c r="MI20" s="13">
        <f t="shared" si="231"/>
        <v>0.18955454879542308</v>
      </c>
      <c r="MJ20" s="13">
        <f t="shared" si="232"/>
        <v>0.5490558808438738</v>
      </c>
      <c r="MK20" s="13">
        <f t="shared" si="233"/>
        <v>0.58459862877151614</v>
      </c>
      <c r="ML20" s="13">
        <f t="shared" si="234"/>
        <v>0.70223350919279615</v>
      </c>
      <c r="MM20" s="13">
        <f t="shared" si="235"/>
        <v>0.51470599361106228</v>
      </c>
      <c r="MN20" s="13">
        <f t="shared" si="236"/>
        <v>1.0208380206996654</v>
      </c>
      <c r="MO20" s="13">
        <f t="shared" si="237"/>
        <v>1.368483499539952</v>
      </c>
      <c r="MP20" s="13">
        <f t="shared" si="238"/>
        <v>0.86509818659279769</v>
      </c>
      <c r="MQ20" s="13">
        <f t="shared" si="239"/>
        <v>1.3967451394612325</v>
      </c>
      <c r="MR20" s="13">
        <f t="shared" si="240"/>
        <v>1.0276958247068708</v>
      </c>
      <c r="MS20" s="13">
        <f t="shared" si="241"/>
        <v>1</v>
      </c>
      <c r="MT20" s="13">
        <f t="shared" si="242"/>
        <v>1.4851461431245432</v>
      </c>
      <c r="MU20" s="56">
        <f t="shared" si="243"/>
        <v>1.0227819204750543</v>
      </c>
      <c r="MV20" s="56">
        <f t="shared" si="244"/>
        <v>0.78418304604480016</v>
      </c>
      <c r="MW20" s="56">
        <f t="shared" si="245"/>
        <v>1.993055634599419</v>
      </c>
      <c r="MX20" s="56">
        <f t="shared" si="246"/>
        <v>1.2742401615419625</v>
      </c>
      <c r="MY20" s="56">
        <f t="shared" si="247"/>
        <v>8.1773260874131743E-3</v>
      </c>
      <c r="MZ20" s="56">
        <f t="shared" si="247"/>
        <v>0.33367936033646312</v>
      </c>
      <c r="NA20" s="56">
        <f t="shared" si="247"/>
        <v>1.6654141879836888E-2</v>
      </c>
      <c r="NB20" s="56">
        <f t="shared" si="247"/>
        <v>0.26464587078383067</v>
      </c>
      <c r="NC20" s="56">
        <f t="shared" si="247"/>
        <v>4.9332073323743941</v>
      </c>
      <c r="NE20" s="52"/>
      <c r="NF20" s="53"/>
      <c r="NG20" s="13">
        <f t="shared" si="269"/>
        <v>0.8483739438688731</v>
      </c>
      <c r="NH20" s="13">
        <f t="shared" si="270"/>
        <v>0.22529678766823549</v>
      </c>
      <c r="NI20" s="13">
        <f t="shared" si="271"/>
        <v>0.12763360001503044</v>
      </c>
      <c r="NJ20" s="13">
        <f t="shared" si="272"/>
        <v>0.36969821682917742</v>
      </c>
      <c r="NK20" s="13">
        <f t="shared" si="273"/>
        <v>0.39363037198588491</v>
      </c>
      <c r="NL20" s="13">
        <f t="shared" si="274"/>
        <v>0.47283798462782489</v>
      </c>
      <c r="NM20" s="13">
        <f t="shared" si="275"/>
        <v>0.34656925582299375</v>
      </c>
      <c r="NN20" s="13">
        <f t="shared" si="276"/>
        <v>0.68736536496803124</v>
      </c>
      <c r="NO20" s="13">
        <f t="shared" si="277"/>
        <v>0.92144702787353372</v>
      </c>
      <c r="NP20" s="13">
        <f t="shared" si="278"/>
        <v>0.58250037587058623</v>
      </c>
      <c r="NQ20" s="13">
        <f t="shared" si="279"/>
        <v>0.9404765624766549</v>
      </c>
      <c r="NR20" s="13">
        <f t="shared" si="280"/>
        <v>0.69198296037367757</v>
      </c>
      <c r="NS20" s="13">
        <f t="shared" si="281"/>
        <v>0.67333440862334104</v>
      </c>
      <c r="NT20" s="13">
        <f t="shared" si="282"/>
        <v>1</v>
      </c>
      <c r="NU20" s="56">
        <f t="shared" si="283"/>
        <v>0.68867425957371575</v>
      </c>
      <c r="NV20" s="56">
        <f t="shared" si="284"/>
        <v>0.52801742756102565</v>
      </c>
      <c r="NW20" s="56">
        <f t="shared" si="285"/>
        <v>1.3419929370764174</v>
      </c>
      <c r="NX20" s="56">
        <f t="shared" si="286"/>
        <v>0.85798974561596786</v>
      </c>
      <c r="NY20" s="56">
        <f t="shared" si="287"/>
        <v>5.5060750251885691E-3</v>
      </c>
      <c r="NZ20" s="56">
        <f t="shared" si="287"/>
        <v>0.22467779476196711</v>
      </c>
      <c r="OA20" s="56">
        <f t="shared" si="287"/>
        <v>1.1213806773789187E-2</v>
      </c>
      <c r="OB20" s="56">
        <f t="shared" si="287"/>
        <v>0.17819517089883974</v>
      </c>
      <c r="OC20" s="56">
        <f t="shared" si="287"/>
        <v>3.3216982417606427</v>
      </c>
      <c r="OE20" s="52"/>
      <c r="OF20" s="53"/>
      <c r="OG20" s="13">
        <f t="shared" si="250"/>
        <v>1.2318943710688566</v>
      </c>
      <c r="OH20" s="13">
        <f t="shared" si="251"/>
        <v>0.32714564910222216</v>
      </c>
      <c r="OI20" s="13">
        <f t="shared" si="252"/>
        <v>0.18533232256137275</v>
      </c>
      <c r="OJ20" s="13">
        <f t="shared" si="253"/>
        <v>0.53682595463640215</v>
      </c>
      <c r="OK20" s="13">
        <f t="shared" si="254"/>
        <v>0.57157700685595414</v>
      </c>
      <c r="OL20" s="13">
        <f t="shared" si="255"/>
        <v>0.68659163320625349</v>
      </c>
      <c r="OM20" s="13">
        <f t="shared" si="256"/>
        <v>0.50324119277743518</v>
      </c>
      <c r="ON20" s="13">
        <f t="shared" si="257"/>
        <v>0.99809939955285276</v>
      </c>
      <c r="OO20" s="13">
        <f t="shared" si="258"/>
        <v>1.3380012612115089</v>
      </c>
      <c r="OP20" s="13">
        <f t="shared" si="259"/>
        <v>0.84582858698849805</v>
      </c>
      <c r="OQ20" s="13">
        <f t="shared" si="260"/>
        <v>1.3656333882128873</v>
      </c>
      <c r="OR20" s="13">
        <f t="shared" si="261"/>
        <v>1.0048044496421427</v>
      </c>
      <c r="OS20" s="13">
        <f t="shared" si="262"/>
        <v>0.9777255346237711</v>
      </c>
      <c r="OT20" s="13">
        <f t="shared" si="263"/>
        <v>1.4520653067808758</v>
      </c>
      <c r="OU20" s="56">
        <f t="shared" si="264"/>
        <v>1</v>
      </c>
      <c r="OV20" s="56">
        <f t="shared" si="265"/>
        <v>0.76671578793704953</v>
      </c>
      <c r="OW20" s="56">
        <f t="shared" si="266"/>
        <v>1.9486613858736364</v>
      </c>
      <c r="OX20" s="56">
        <f t="shared" si="267"/>
        <v>1.2458571431826959</v>
      </c>
      <c r="OY20" s="56">
        <f t="shared" si="268"/>
        <v>7.9951805206089563E-3</v>
      </c>
      <c r="OZ20" s="56">
        <f t="shared" si="268"/>
        <v>0.32624683097788637</v>
      </c>
      <c r="PA20" s="56">
        <f t="shared" si="268"/>
        <v>1.628317977316366E-2</v>
      </c>
      <c r="PB20" s="56">
        <f t="shared" si="268"/>
        <v>0.25875102549809431</v>
      </c>
      <c r="PC20" s="56">
        <f t="shared" si="268"/>
        <v>4.8233227764556625</v>
      </c>
    </row>
    <row r="21" spans="2:419" x14ac:dyDescent="0.3">
      <c r="B21" s="247" t="s">
        <v>20</v>
      </c>
      <c r="C21" s="108">
        <v>317.8</v>
      </c>
      <c r="D21" s="108">
        <v>1.74</v>
      </c>
      <c r="E21" s="16" t="s">
        <v>21</v>
      </c>
      <c r="F21" s="17">
        <v>20.784772507530629</v>
      </c>
      <c r="G21" s="17">
        <v>23.549676184228709</v>
      </c>
      <c r="H21" s="17">
        <v>19.437305355224666</v>
      </c>
      <c r="I21" s="17">
        <v>15.076091264667809</v>
      </c>
      <c r="J21" s="17">
        <v>16.991023450505992</v>
      </c>
      <c r="K21" s="17">
        <v>18.501861143736875</v>
      </c>
      <c r="L21" s="17">
        <v>16.479646971805177</v>
      </c>
      <c r="M21" s="17">
        <v>22.559262722399648</v>
      </c>
      <c r="N21" s="17">
        <v>22.138675466854501</v>
      </c>
      <c r="O21" s="17">
        <v>20.12558383626768</v>
      </c>
      <c r="P21" s="17">
        <v>29.789653703355736</v>
      </c>
      <c r="Q21" s="17">
        <v>25.425021046716846</v>
      </c>
      <c r="R21" s="17">
        <v>16.35428248795348</v>
      </c>
      <c r="S21" s="17">
        <v>29.17001752532806</v>
      </c>
      <c r="T21" s="153">
        <v>14.83959169603432</v>
      </c>
      <c r="U21" s="156">
        <v>80.237862938089393</v>
      </c>
      <c r="V21" s="156">
        <v>4.8001279006025204</v>
      </c>
      <c r="W21" s="166">
        <v>16.056354594669244</v>
      </c>
      <c r="X21" s="156"/>
      <c r="Y21" s="156"/>
      <c r="Z21" s="156"/>
      <c r="AA21" s="156"/>
      <c r="AB21" s="156"/>
      <c r="AE21" s="52"/>
      <c r="AF21" s="53"/>
      <c r="AG21" s="13">
        <f t="shared" si="1"/>
        <v>1</v>
      </c>
      <c r="AH21" s="13">
        <f t="shared" si="2"/>
        <v>1.1330254481109339</v>
      </c>
      <c r="AI21" s="13">
        <f t="shared" si="3"/>
        <v>0.93517046425128025</v>
      </c>
      <c r="AJ21" s="13">
        <f t="shared" si="4"/>
        <v>0.72534309717392953</v>
      </c>
      <c r="AK21" s="13">
        <f t="shared" si="5"/>
        <v>0.8174745932075943</v>
      </c>
      <c r="AL21" s="13">
        <f t="shared" si="6"/>
        <v>0.89016423619904317</v>
      </c>
      <c r="AM21" s="13">
        <f t="shared" si="7"/>
        <v>0.79287117363610105</v>
      </c>
      <c r="AN21" s="13">
        <f t="shared" si="8"/>
        <v>1.0853745314857834</v>
      </c>
      <c r="AO21" s="13">
        <f t="shared" si="9"/>
        <v>1.0651391762326643</v>
      </c>
      <c r="AP21" s="13">
        <f t="shared" si="10"/>
        <v>0.96828501870664618</v>
      </c>
      <c r="AQ21" s="13">
        <f t="shared" si="11"/>
        <v>1.4332441547080925</v>
      </c>
      <c r="AR21" s="13">
        <f t="shared" si="12"/>
        <v>1.223252313081848</v>
      </c>
      <c r="AS21" s="13">
        <f t="shared" si="13"/>
        <v>0.78683961934286661</v>
      </c>
      <c r="AT21" s="13">
        <f t="shared" si="14"/>
        <v>1.4034321287259379</v>
      </c>
      <c r="AU21" s="13">
        <f t="shared" si="15"/>
        <v>0.71396459550652858</v>
      </c>
      <c r="AV21" s="13">
        <f t="shared" si="16"/>
        <v>3.8604157398892882</v>
      </c>
      <c r="AW21" s="13">
        <f t="shared" si="17"/>
        <v>0.23094445218793533</v>
      </c>
      <c r="AX21" s="56">
        <f t="shared" si="18"/>
        <v>0.77250566917928931</v>
      </c>
      <c r="AY21" s="56">
        <f t="shared" si="19"/>
        <v>0</v>
      </c>
      <c r="AZ21" s="56">
        <f t="shared" si="19"/>
        <v>0</v>
      </c>
      <c r="BA21" s="56">
        <f t="shared" si="19"/>
        <v>0</v>
      </c>
      <c r="BB21" s="56">
        <f t="shared" si="19"/>
        <v>0</v>
      </c>
      <c r="BC21" s="56">
        <f t="shared" si="19"/>
        <v>0</v>
      </c>
      <c r="BE21" s="52"/>
      <c r="BF21" s="53"/>
      <c r="BG21" s="13">
        <f t="shared" si="20"/>
        <v>0.88259270934053247</v>
      </c>
      <c r="BH21" s="13">
        <f t="shared" si="21"/>
        <v>1</v>
      </c>
      <c r="BI21" s="13">
        <f t="shared" si="22"/>
        <v>0.82537463373878106</v>
      </c>
      <c r="BJ21" s="13">
        <f t="shared" si="23"/>
        <v>0.64018252933619169</v>
      </c>
      <c r="BK21" s="13">
        <f t="shared" si="24"/>
        <v>0.72149711603614042</v>
      </c>
      <c r="BL21" s="13">
        <f t="shared" si="25"/>
        <v>0.78565246498495922</v>
      </c>
      <c r="BM21" s="13">
        <f t="shared" si="26"/>
        <v>0.69978231729749418</v>
      </c>
      <c r="BN21" s="13">
        <f t="shared" si="27"/>
        <v>0.95794364839324864</v>
      </c>
      <c r="BO21" s="13">
        <f t="shared" si="28"/>
        <v>0.94008407137593009</v>
      </c>
      <c r="BP21" s="13">
        <f t="shared" si="29"/>
        <v>0.85460129807414698</v>
      </c>
      <c r="BQ21" s="13">
        <f t="shared" si="30"/>
        <v>1.2649708416502967</v>
      </c>
      <c r="BR21" s="13">
        <f t="shared" si="31"/>
        <v>1.0796335732099815</v>
      </c>
      <c r="BS21" s="13">
        <f t="shared" si="32"/>
        <v>0.69445891145229388</v>
      </c>
      <c r="BT21" s="13">
        <f t="shared" si="33"/>
        <v>1.2386589648677764</v>
      </c>
      <c r="BU21" s="56">
        <f t="shared" si="34"/>
        <v>0.63013994672132434</v>
      </c>
      <c r="BV21" s="56">
        <f t="shared" si="35"/>
        <v>3.4071747870497235</v>
      </c>
      <c r="BW21" s="56">
        <f t="shared" si="36"/>
        <v>0.20382988976371491</v>
      </c>
      <c r="BX21" s="56">
        <f t="shared" si="37"/>
        <v>0.68180787154187006</v>
      </c>
      <c r="BY21" s="56">
        <f t="shared" si="38"/>
        <v>0</v>
      </c>
      <c r="BZ21" s="56">
        <f t="shared" si="38"/>
        <v>0</v>
      </c>
      <c r="CA21" s="56">
        <f t="shared" si="38"/>
        <v>0</v>
      </c>
      <c r="CB21" s="56">
        <f t="shared" si="38"/>
        <v>0</v>
      </c>
      <c r="CC21" s="56">
        <f t="shared" si="38"/>
        <v>0</v>
      </c>
      <c r="CE21" s="52"/>
      <c r="CF21" s="53"/>
      <c r="CG21" s="13">
        <f t="shared" si="39"/>
        <v>1.069323763128708</v>
      </c>
      <c r="CH21" s="13">
        <f t="shared" si="40"/>
        <v>1.2115710358945744</v>
      </c>
      <c r="CI21" s="13">
        <f t="shared" si="41"/>
        <v>1</v>
      </c>
      <c r="CJ21" s="13">
        <f t="shared" si="42"/>
        <v>0.77562661022945856</v>
      </c>
      <c r="CK21" s="13">
        <f t="shared" si="43"/>
        <v>0.87414500827085462</v>
      </c>
      <c r="CL21" s="13">
        <f t="shared" si="44"/>
        <v>0.95187377085495306</v>
      </c>
      <c r="CM21" s="13">
        <f t="shared" si="45"/>
        <v>0.8478359870688309</v>
      </c>
      <c r="CN21" s="13">
        <f t="shared" si="46"/>
        <v>1.1606167784124364</v>
      </c>
      <c r="CO21" s="13">
        <f t="shared" si="47"/>
        <v>1.1389786321849247</v>
      </c>
      <c r="CP21" s="13">
        <f t="shared" si="48"/>
        <v>1.0354101799845423</v>
      </c>
      <c r="CQ21" s="13">
        <f t="shared" si="49"/>
        <v>1.5326020329946817</v>
      </c>
      <c r="CR21" s="13">
        <f t="shared" si="50"/>
        <v>1.3080527666805783</v>
      </c>
      <c r="CS21" s="13">
        <f t="shared" si="51"/>
        <v>0.84138630273447435</v>
      </c>
      <c r="CT21" s="13">
        <f t="shared" si="52"/>
        <v>1.5007233251849532</v>
      </c>
      <c r="CU21" s="56">
        <f t="shared" si="53"/>
        <v>0.763459308007707</v>
      </c>
      <c r="CV21" s="56">
        <f t="shared" si="54"/>
        <v>4.1280342862197097</v>
      </c>
      <c r="CW21" s="56">
        <f t="shared" si="55"/>
        <v>0.24695439068730102</v>
      </c>
      <c r="CX21" s="56">
        <f t="shared" si="56"/>
        <v>0.82605866920505844</v>
      </c>
      <c r="CY21" s="56">
        <f t="shared" si="57"/>
        <v>0</v>
      </c>
      <c r="CZ21" s="56">
        <f t="shared" si="57"/>
        <v>0</v>
      </c>
      <c r="DA21" s="56">
        <f t="shared" si="57"/>
        <v>0</v>
      </c>
      <c r="DB21" s="56">
        <f t="shared" si="57"/>
        <v>0</v>
      </c>
      <c r="DC21" s="56">
        <f t="shared" si="57"/>
        <v>0</v>
      </c>
      <c r="DE21" s="52"/>
      <c r="DF21" s="53"/>
      <c r="DG21" s="13">
        <f t="shared" si="58"/>
        <v>1.3786579122296529</v>
      </c>
      <c r="DH21" s="13">
        <f t="shared" si="59"/>
        <v>1.5620544987956868</v>
      </c>
      <c r="DI21" s="13">
        <f t="shared" si="60"/>
        <v>1.2892801598235053</v>
      </c>
      <c r="DJ21" s="13">
        <f t="shared" si="61"/>
        <v>1</v>
      </c>
      <c r="DK21" s="13">
        <f t="shared" si="62"/>
        <v>1.1270178159723667</v>
      </c>
      <c r="DL21" s="13">
        <f t="shared" si="63"/>
        <v>1.2272319674196766</v>
      </c>
      <c r="DM21" s="13">
        <f t="shared" si="64"/>
        <v>1.0930981169122218</v>
      </c>
      <c r="DN21" s="13">
        <f t="shared" si="65"/>
        <v>1.4963601855654278</v>
      </c>
      <c r="DO21" s="13">
        <f t="shared" si="66"/>
        <v>1.4684625529389372</v>
      </c>
      <c r="DP21" s="13">
        <f t="shared" si="67"/>
        <v>1.3349338023333552</v>
      </c>
      <c r="DQ21" s="13">
        <f t="shared" si="68"/>
        <v>1.9759533940452123</v>
      </c>
      <c r="DR21" s="13">
        <f t="shared" si="69"/>
        <v>1.6864464800835144</v>
      </c>
      <c r="DS21" s="13">
        <f t="shared" si="70"/>
        <v>1.0847826668628113</v>
      </c>
      <c r="DT21" s="13">
        <f t="shared" si="71"/>
        <v>1.9348528085453189</v>
      </c>
      <c r="DU21" s="56">
        <f t="shared" si="72"/>
        <v>0.98431293864691927</v>
      </c>
      <c r="DV21" s="56">
        <f t="shared" si="73"/>
        <v>5.3221927042942569</v>
      </c>
      <c r="DW21" s="56">
        <f t="shared" si="74"/>
        <v>0.31839339629443986</v>
      </c>
      <c r="DX21" s="56">
        <f t="shared" si="75"/>
        <v>1.06502105305629</v>
      </c>
      <c r="DY21" s="56">
        <f t="shared" si="76"/>
        <v>0</v>
      </c>
      <c r="DZ21" s="56">
        <f t="shared" si="76"/>
        <v>0</v>
      </c>
      <c r="EA21" s="56">
        <f t="shared" si="76"/>
        <v>0</v>
      </c>
      <c r="EB21" s="56">
        <f t="shared" si="76"/>
        <v>0</v>
      </c>
      <c r="EC21" s="56">
        <f t="shared" si="76"/>
        <v>0</v>
      </c>
      <c r="EE21" s="52"/>
      <c r="EF21" s="53"/>
      <c r="EG21" s="13">
        <f t="shared" si="77"/>
        <v>1.2232796080869195</v>
      </c>
      <c r="EH21" s="13">
        <f t="shared" si="78"/>
        <v>1.3860069261176495</v>
      </c>
      <c r="EI21" s="13">
        <f t="shared" si="79"/>
        <v>1.1439749590037689</v>
      </c>
      <c r="EJ21" s="13">
        <f t="shared" si="80"/>
        <v>0.88729741963947695</v>
      </c>
      <c r="EK21" s="13">
        <f t="shared" si="81"/>
        <v>1</v>
      </c>
      <c r="EL21" s="13">
        <f t="shared" si="82"/>
        <v>1.0889197579905576</v>
      </c>
      <c r="EM21" s="13">
        <f t="shared" si="83"/>
        <v>0.96990313854898569</v>
      </c>
      <c r="EN21" s="13">
        <f t="shared" si="84"/>
        <v>1.3277165315034531</v>
      </c>
      <c r="EO21" s="13">
        <f t="shared" si="85"/>
        <v>1.3029630340599179</v>
      </c>
      <c r="EP21" s="13">
        <f t="shared" si="86"/>
        <v>1.1844833181999017</v>
      </c>
      <c r="EQ21" s="13">
        <f t="shared" si="87"/>
        <v>1.7532583478641837</v>
      </c>
      <c r="ER21" s="13">
        <f t="shared" si="88"/>
        <v>1.496379610138181</v>
      </c>
      <c r="ES21" s="13">
        <f t="shared" si="89"/>
        <v>0.96252486117700287</v>
      </c>
      <c r="ET21" s="13">
        <f t="shared" si="90"/>
        <v>1.7167899044044566</v>
      </c>
      <c r="EU21" s="56">
        <f t="shared" si="91"/>
        <v>0.87337833057916225</v>
      </c>
      <c r="EV21" s="56">
        <f t="shared" si="92"/>
        <v>4.7223678533443438</v>
      </c>
      <c r="EW21" s="56">
        <f t="shared" si="93"/>
        <v>0.28250963896230585</v>
      </c>
      <c r="EX21" s="56">
        <f t="shared" si="94"/>
        <v>0.9449904322385646</v>
      </c>
      <c r="EY21" s="56">
        <f t="shared" si="95"/>
        <v>0</v>
      </c>
      <c r="EZ21" s="56">
        <f t="shared" si="95"/>
        <v>0</v>
      </c>
      <c r="FA21" s="56">
        <f t="shared" si="95"/>
        <v>0</v>
      </c>
      <c r="FB21" s="56">
        <f t="shared" si="95"/>
        <v>0</v>
      </c>
      <c r="FC21" s="56">
        <f t="shared" si="95"/>
        <v>0</v>
      </c>
      <c r="FE21" s="52"/>
      <c r="FF21" s="53"/>
      <c r="FG21" s="13">
        <f t="shared" si="96"/>
        <v>1.123388201114381</v>
      </c>
      <c r="FH21" s="13">
        <f t="shared" si="97"/>
        <v>1.2728274199701572</v>
      </c>
      <c r="FI21" s="13">
        <f t="shared" si="98"/>
        <v>1.0505594655705461</v>
      </c>
      <c r="FJ21" s="13">
        <f t="shared" si="99"/>
        <v>0.81484187712495437</v>
      </c>
      <c r="FK21" s="13">
        <f t="shared" si="100"/>
        <v>0.91834131272018971</v>
      </c>
      <c r="FL21" s="13">
        <f t="shared" si="101"/>
        <v>1</v>
      </c>
      <c r="FM21" s="13">
        <f t="shared" si="102"/>
        <v>0.89070212146650751</v>
      </c>
      <c r="FN21" s="13">
        <f t="shared" si="103"/>
        <v>1.2192969424611781</v>
      </c>
      <c r="FO21" s="13">
        <f t="shared" si="104"/>
        <v>1.1965647831244661</v>
      </c>
      <c r="FP21" s="13">
        <f t="shared" si="105"/>
        <v>1.0877599653308638</v>
      </c>
      <c r="FQ21" s="13">
        <f t="shared" si="106"/>
        <v>1.6100895727152253</v>
      </c>
      <c r="FR21" s="13">
        <f t="shared" si="107"/>
        <v>1.3741872155020227</v>
      </c>
      <c r="FS21" s="13">
        <f t="shared" si="108"/>
        <v>0.88392634453910712</v>
      </c>
      <c r="FT21" s="13">
        <f t="shared" si="109"/>
        <v>1.5765990944755575</v>
      </c>
      <c r="FU21" s="56">
        <f t="shared" si="110"/>
        <v>0.80205940260543562</v>
      </c>
      <c r="FV21" s="56">
        <f t="shared" si="111"/>
        <v>4.3367454935878689</v>
      </c>
      <c r="FW21" s="56">
        <f t="shared" si="112"/>
        <v>0.25944027270075082</v>
      </c>
      <c r="FX21" s="56">
        <f t="shared" si="113"/>
        <v>0.86782375404998291</v>
      </c>
      <c r="FY21" s="56">
        <f t="shared" si="114"/>
        <v>0</v>
      </c>
      <c r="FZ21" s="56">
        <f t="shared" si="114"/>
        <v>0</v>
      </c>
      <c r="GA21" s="56">
        <f t="shared" si="114"/>
        <v>0</v>
      </c>
      <c r="GB21" s="56">
        <f t="shared" si="114"/>
        <v>0</v>
      </c>
      <c r="GC21" s="56">
        <f t="shared" si="114"/>
        <v>0</v>
      </c>
      <c r="GE21" s="52"/>
      <c r="GF21" s="53"/>
      <c r="GG21" s="13">
        <f t="shared" si="115"/>
        <v>1.2612389417741192</v>
      </c>
      <c r="GH21" s="13">
        <f t="shared" si="116"/>
        <v>1.4290158171785814</v>
      </c>
      <c r="GI21" s="13">
        <f t="shared" si="117"/>
        <v>1.1794734067106964</v>
      </c>
      <c r="GJ21" s="13">
        <f t="shared" si="118"/>
        <v>0.91483096030280908</v>
      </c>
      <c r="GK21" s="13">
        <f t="shared" si="119"/>
        <v>1.0310307908643748</v>
      </c>
      <c r="GL21" s="13">
        <f t="shared" si="120"/>
        <v>1.1227097992688484</v>
      </c>
      <c r="GM21" s="13">
        <f t="shared" si="121"/>
        <v>1</v>
      </c>
      <c r="GN21" s="13">
        <f t="shared" si="122"/>
        <v>1.3689166255197098</v>
      </c>
      <c r="GO21" s="13">
        <f t="shared" si="123"/>
        <v>1.3433950074738423</v>
      </c>
      <c r="GP21" s="13">
        <f t="shared" si="124"/>
        <v>1.2212387723293034</v>
      </c>
      <c r="GQ21" s="13">
        <f t="shared" si="125"/>
        <v>1.8076633409879765</v>
      </c>
      <c r="GR21" s="13">
        <f t="shared" si="126"/>
        <v>1.5428134528740935</v>
      </c>
      <c r="GS21" s="13">
        <f t="shared" si="127"/>
        <v>0.99239276884594785</v>
      </c>
      <c r="GT21" s="13">
        <f t="shared" si="128"/>
        <v>1.7700632528861011</v>
      </c>
      <c r="GU21" s="56">
        <f t="shared" si="129"/>
        <v>0.9004799509008411</v>
      </c>
      <c r="GV21" s="56">
        <f t="shared" si="130"/>
        <v>4.8689066625861193</v>
      </c>
      <c r="GW21" s="56">
        <f t="shared" si="131"/>
        <v>0.29127613648611522</v>
      </c>
      <c r="GX21" s="56">
        <f t="shared" si="132"/>
        <v>0.97431423271019468</v>
      </c>
      <c r="GY21" s="56">
        <f t="shared" si="133"/>
        <v>0</v>
      </c>
      <c r="GZ21" s="56">
        <f t="shared" si="133"/>
        <v>0</v>
      </c>
      <c r="HA21" s="56">
        <f t="shared" si="133"/>
        <v>0</v>
      </c>
      <c r="HB21" s="56">
        <f t="shared" si="133"/>
        <v>0</v>
      </c>
      <c r="HC21" s="56">
        <f t="shared" si="133"/>
        <v>0</v>
      </c>
      <c r="HE21" s="52"/>
      <c r="HF21" s="53"/>
      <c r="HG21" s="13">
        <f t="shared" si="134"/>
        <v>0.92134094820806867</v>
      </c>
      <c r="HH21" s="13">
        <f t="shared" si="135"/>
        <v>1.0439027407063997</v>
      </c>
      <c r="HI21" s="13">
        <f t="shared" si="136"/>
        <v>0.86161084226945439</v>
      </c>
      <c r="HJ21" s="13">
        <f t="shared" si="137"/>
        <v>0.66828829692640557</v>
      </c>
      <c r="HK21" s="13">
        <f t="shared" si="138"/>
        <v>0.75317281684189019</v>
      </c>
      <c r="HL21" s="13">
        <f t="shared" si="139"/>
        <v>0.82014476144053772</v>
      </c>
      <c r="HM21" s="13">
        <f t="shared" si="140"/>
        <v>0.7305046789247297</v>
      </c>
      <c r="HN21" s="13">
        <f t="shared" si="141"/>
        <v>1</v>
      </c>
      <c r="HO21" s="13">
        <f t="shared" si="142"/>
        <v>0.98135633860376403</v>
      </c>
      <c r="HP21" s="13">
        <f t="shared" si="143"/>
        <v>0.89212063727084889</v>
      </c>
      <c r="HQ21" s="13">
        <f t="shared" si="144"/>
        <v>1.3205065285124258</v>
      </c>
      <c r="HR21" s="13">
        <f t="shared" si="145"/>
        <v>1.1270324460325434</v>
      </c>
      <c r="HS21" s="13">
        <f t="shared" si="146"/>
        <v>0.72494756097303259</v>
      </c>
      <c r="HT21" s="13">
        <f t="shared" si="147"/>
        <v>1.2930394882260239</v>
      </c>
      <c r="HU21" s="13">
        <f t="shared" si="148"/>
        <v>0.65780481741097518</v>
      </c>
      <c r="HV21" s="13">
        <f t="shared" si="149"/>
        <v>3.5567590982669501</v>
      </c>
      <c r="HW21" s="13">
        <f t="shared" si="150"/>
        <v>0.21277858056222534</v>
      </c>
      <c r="HX21" s="13">
        <f t="shared" si="151"/>
        <v>0.71174110573775506</v>
      </c>
      <c r="HY21" s="13">
        <f t="shared" si="152"/>
        <v>0</v>
      </c>
      <c r="HZ21" s="13">
        <f t="shared" si="152"/>
        <v>0</v>
      </c>
      <c r="IA21" s="13">
        <f t="shared" si="152"/>
        <v>0</v>
      </c>
      <c r="IB21" s="13">
        <f t="shared" si="152"/>
        <v>0</v>
      </c>
      <c r="IC21" s="13">
        <f t="shared" si="152"/>
        <v>0</v>
      </c>
      <c r="IE21" s="52"/>
      <c r="IF21" s="53"/>
      <c r="IG21" s="13">
        <f t="shared" si="153"/>
        <v>0.93884444616612661</v>
      </c>
      <c r="IH21" s="13">
        <f t="shared" si="154"/>
        <v>1.0637346493238371</v>
      </c>
      <c r="II21" s="13">
        <f t="shared" si="155"/>
        <v>0.87797959658091285</v>
      </c>
      <c r="IJ21" s="13">
        <f t="shared" si="156"/>
        <v>0.68098433834668093</v>
      </c>
      <c r="IK21" s="13">
        <f t="shared" si="157"/>
        <v>0.76748148171486363</v>
      </c>
      <c r="IL21" s="13">
        <f t="shared" si="158"/>
        <v>0.83572574933118382</v>
      </c>
      <c r="IM21" s="13">
        <f t="shared" si="159"/>
        <v>0.74438269789347211</v>
      </c>
      <c r="IN21" s="13">
        <f t="shared" si="160"/>
        <v>1.0189978508955895</v>
      </c>
      <c r="IO21" s="13">
        <f t="shared" si="161"/>
        <v>1</v>
      </c>
      <c r="IP21" s="13">
        <f t="shared" si="162"/>
        <v>0.90906901211859881</v>
      </c>
      <c r="IQ21" s="13">
        <f t="shared" si="163"/>
        <v>1.3455933146477574</v>
      </c>
      <c r="IR21" s="13">
        <f t="shared" si="164"/>
        <v>1.1484436403967611</v>
      </c>
      <c r="IS21" s="13">
        <f t="shared" si="165"/>
        <v>0.73872000664351956</v>
      </c>
      <c r="IT21" s="13">
        <f t="shared" si="166"/>
        <v>1.3176044596254513</v>
      </c>
      <c r="IU21" s="56">
        <f t="shared" si="167"/>
        <v>0.67030169525054939</v>
      </c>
      <c r="IV21" s="56">
        <f t="shared" si="168"/>
        <v>3.6243298772873569</v>
      </c>
      <c r="IW21" s="56">
        <f t="shared" si="169"/>
        <v>0.21682091630952166</v>
      </c>
      <c r="IX21" s="56">
        <f t="shared" si="170"/>
        <v>0.72526265714082294</v>
      </c>
      <c r="IY21" s="56">
        <f t="shared" si="171"/>
        <v>0</v>
      </c>
      <c r="IZ21" s="56">
        <f t="shared" si="171"/>
        <v>0</v>
      </c>
      <c r="JA21" s="56">
        <f t="shared" si="171"/>
        <v>0</v>
      </c>
      <c r="JB21" s="56">
        <f t="shared" si="171"/>
        <v>0</v>
      </c>
      <c r="JC21" s="56">
        <f t="shared" si="171"/>
        <v>0</v>
      </c>
      <c r="JE21" s="52"/>
      <c r="JF21" s="53"/>
      <c r="JG21" s="13">
        <f t="shared" si="172"/>
        <v>1.0327537663814277</v>
      </c>
      <c r="JH21" s="13">
        <f t="shared" si="173"/>
        <v>1.1701362989425719</v>
      </c>
      <c r="JI21" s="13">
        <f t="shared" si="174"/>
        <v>0.96580081916417804</v>
      </c>
      <c r="JJ21" s="13">
        <f t="shared" si="175"/>
        <v>0.74910081552514574</v>
      </c>
      <c r="JK21" s="13">
        <f t="shared" si="176"/>
        <v>0.84424996505626859</v>
      </c>
      <c r="JL21" s="13">
        <f t="shared" si="177"/>
        <v>0.91932046763260877</v>
      </c>
      <c r="JM21" s="13">
        <f t="shared" si="178"/>
        <v>0.8188406908279463</v>
      </c>
      <c r="JN21" s="13">
        <f t="shared" si="179"/>
        <v>1.1209246353264204</v>
      </c>
      <c r="JO21" s="13">
        <f t="shared" si="180"/>
        <v>1.1000264959746953</v>
      </c>
      <c r="JP21" s="13">
        <f t="shared" si="181"/>
        <v>1</v>
      </c>
      <c r="JQ21" s="13">
        <f t="shared" si="182"/>
        <v>1.4801882989189481</v>
      </c>
      <c r="JR21" s="13">
        <f t="shared" si="183"/>
        <v>1.263318433570072</v>
      </c>
      <c r="JS21" s="13">
        <f t="shared" si="184"/>
        <v>0.81261158041447434</v>
      </c>
      <c r="JT21" s="13">
        <f t="shared" si="185"/>
        <v>1.4493998168024169</v>
      </c>
      <c r="JU21" s="56">
        <f t="shared" si="186"/>
        <v>0.7373496250723599</v>
      </c>
      <c r="JV21" s="56">
        <f t="shared" si="187"/>
        <v>3.9868588951688086</v>
      </c>
      <c r="JW21" s="56">
        <f t="shared" si="188"/>
        <v>0.23850875282198578</v>
      </c>
      <c r="JX21" s="56">
        <f t="shared" si="189"/>
        <v>0.79780813939591622</v>
      </c>
      <c r="JY21" s="56">
        <f t="shared" si="190"/>
        <v>0</v>
      </c>
      <c r="JZ21" s="56">
        <f t="shared" si="190"/>
        <v>0</v>
      </c>
      <c r="KA21" s="56">
        <f t="shared" si="190"/>
        <v>0</v>
      </c>
      <c r="KB21" s="56">
        <f t="shared" si="190"/>
        <v>0</v>
      </c>
      <c r="KC21" s="56">
        <f t="shared" si="190"/>
        <v>0</v>
      </c>
      <c r="KE21" s="52"/>
      <c r="KF21" s="53"/>
      <c r="KG21" s="13">
        <f t="shared" si="191"/>
        <v>0.69771782896520451</v>
      </c>
      <c r="KH21" s="13">
        <f t="shared" si="192"/>
        <v>0.79053205581828878</v>
      </c>
      <c r="KI21" s="13">
        <f t="shared" si="193"/>
        <v>0.65248510602978571</v>
      </c>
      <c r="KJ21" s="13">
        <f t="shared" si="194"/>
        <v>0.50608481101509151</v>
      </c>
      <c r="KK21" s="13">
        <f t="shared" si="195"/>
        <v>0.57036659840701642</v>
      </c>
      <c r="KL21" s="13">
        <f t="shared" si="196"/>
        <v>0.62108345830326595</v>
      </c>
      <c r="KM21" s="13">
        <f t="shared" si="197"/>
        <v>0.55320035391847411</v>
      </c>
      <c r="KN21" s="13">
        <f t="shared" si="198"/>
        <v>0.7572851617223868</v>
      </c>
      <c r="KO21" s="13">
        <f t="shared" si="199"/>
        <v>0.7431665935868409</v>
      </c>
      <c r="KP21" s="13">
        <f t="shared" si="200"/>
        <v>0.67558972107153359</v>
      </c>
      <c r="KQ21" s="13">
        <f t="shared" si="201"/>
        <v>1</v>
      </c>
      <c r="KR21" s="13">
        <f t="shared" si="202"/>
        <v>0.85348494816013176</v>
      </c>
      <c r="KS21" s="13">
        <f t="shared" si="203"/>
        <v>0.54899203095171289</v>
      </c>
      <c r="KT21" s="13">
        <f t="shared" si="204"/>
        <v>0.9791996179546768</v>
      </c>
      <c r="KU21" s="56">
        <f t="shared" si="205"/>
        <v>0.49814582753483549</v>
      </c>
      <c r="KV21" s="56">
        <f t="shared" si="206"/>
        <v>2.6934808889386579</v>
      </c>
      <c r="KW21" s="56">
        <f t="shared" si="207"/>
        <v>0.16113406179212472</v>
      </c>
      <c r="KX21" s="56">
        <f t="shared" si="208"/>
        <v>0.53899097836308629</v>
      </c>
      <c r="KY21" s="56">
        <f t="shared" si="209"/>
        <v>0</v>
      </c>
      <c r="KZ21" s="56">
        <f t="shared" si="209"/>
        <v>0</v>
      </c>
      <c r="LA21" s="56">
        <f t="shared" si="209"/>
        <v>0</v>
      </c>
      <c r="LB21" s="56">
        <f t="shared" si="209"/>
        <v>0</v>
      </c>
      <c r="LC21" s="56">
        <f t="shared" si="209"/>
        <v>0</v>
      </c>
      <c r="LE21" s="52"/>
      <c r="LF21" s="53"/>
      <c r="LG21" s="13">
        <f t="shared" si="210"/>
        <v>0.81749283390326177</v>
      </c>
      <c r="LH21" s="13">
        <f t="shared" si="211"/>
        <v>0.92624018446072032</v>
      </c>
      <c r="LI21" s="13">
        <f t="shared" si="212"/>
        <v>0.76449515300340809</v>
      </c>
      <c r="LJ21" s="13">
        <f t="shared" si="213"/>
        <v>0.59296278406088465</v>
      </c>
      <c r="LK21" s="13">
        <f t="shared" si="214"/>
        <v>0.66827962184519241</v>
      </c>
      <c r="LL21" s="13">
        <f t="shared" si="215"/>
        <v>0.72770288408968831</v>
      </c>
      <c r="LM21" s="13">
        <f t="shared" si="216"/>
        <v>0.64816650265598141</v>
      </c>
      <c r="LN21" s="13">
        <f t="shared" si="217"/>
        <v>0.88728590159073806</v>
      </c>
      <c r="LO21" s="13">
        <f t="shared" si="218"/>
        <v>0.87074364367982637</v>
      </c>
      <c r="LP21" s="13">
        <f t="shared" si="219"/>
        <v>0.79156606396856899</v>
      </c>
      <c r="LQ21" s="13">
        <f t="shared" si="220"/>
        <v>1.1716668257076035</v>
      </c>
      <c r="LR21" s="13">
        <f t="shared" si="221"/>
        <v>1</v>
      </c>
      <c r="LS21" s="13">
        <f t="shared" si="222"/>
        <v>0.64323575024396373</v>
      </c>
      <c r="LT21" s="13">
        <f t="shared" si="223"/>
        <v>1.1472957081030541</v>
      </c>
      <c r="LU21" s="56">
        <f t="shared" si="224"/>
        <v>0.58366094048722794</v>
      </c>
      <c r="LV21" s="56">
        <f t="shared" si="225"/>
        <v>3.1558622032468513</v>
      </c>
      <c r="LW21" s="56">
        <f t="shared" si="226"/>
        <v>0.18879543469335161</v>
      </c>
      <c r="LX21" s="56">
        <f t="shared" si="227"/>
        <v>0.63151784870371286</v>
      </c>
      <c r="LY21" s="56">
        <f t="shared" si="228"/>
        <v>0</v>
      </c>
      <c r="LZ21" s="56">
        <f t="shared" si="228"/>
        <v>0</v>
      </c>
      <c r="MA21" s="56">
        <f t="shared" si="228"/>
        <v>0</v>
      </c>
      <c r="MB21" s="56">
        <f t="shared" si="228"/>
        <v>0</v>
      </c>
      <c r="MC21" s="56">
        <f t="shared" si="228"/>
        <v>0</v>
      </c>
      <c r="ME21" s="52"/>
      <c r="MF21" s="53"/>
      <c r="MG21" s="13">
        <f t="shared" si="229"/>
        <v>1.2709070252908152</v>
      </c>
      <c r="MH21" s="13">
        <f t="shared" si="230"/>
        <v>1.4399700018374597</v>
      </c>
      <c r="MI21" s="13">
        <f t="shared" si="231"/>
        <v>1.1885147128614253</v>
      </c>
      <c r="MJ21" s="13">
        <f t="shared" si="232"/>
        <v>0.9218436379445456</v>
      </c>
      <c r="MK21" s="13">
        <f t="shared" si="233"/>
        <v>1.038934203504283</v>
      </c>
      <c r="ML21" s="13">
        <f t="shared" si="234"/>
        <v>1.1313159814479965</v>
      </c>
      <c r="MM21" s="13">
        <f t="shared" si="235"/>
        <v>1.0076655447246947</v>
      </c>
      <c r="MN21" s="13">
        <f t="shared" si="236"/>
        <v>1.3794101171370092</v>
      </c>
      <c r="MO21" s="13">
        <f t="shared" si="237"/>
        <v>1.3536928619865647</v>
      </c>
      <c r="MP21" s="13">
        <f t="shared" si="238"/>
        <v>1.2306002327581249</v>
      </c>
      <c r="MQ21" s="13">
        <f t="shared" si="239"/>
        <v>1.8215200651755108</v>
      </c>
      <c r="MR21" s="13">
        <f t="shared" si="240"/>
        <v>1.5546399583989605</v>
      </c>
      <c r="MS21" s="13">
        <f t="shared" si="241"/>
        <v>1</v>
      </c>
      <c r="MT21" s="13">
        <f t="shared" si="242"/>
        <v>1.783631751916638</v>
      </c>
      <c r="MU21" s="56">
        <f t="shared" si="243"/>
        <v>0.9073826202381623</v>
      </c>
      <c r="MV21" s="56">
        <f t="shared" si="244"/>
        <v>4.906229484368537</v>
      </c>
      <c r="MW21" s="56">
        <f t="shared" si="245"/>
        <v>0.29350892673758583</v>
      </c>
      <c r="MX21" s="56">
        <f t="shared" si="246"/>
        <v>0.9817828820369412</v>
      </c>
      <c r="MY21" s="56">
        <f t="shared" si="247"/>
        <v>0</v>
      </c>
      <c r="MZ21" s="56">
        <f t="shared" si="247"/>
        <v>0</v>
      </c>
      <c r="NA21" s="56">
        <f t="shared" si="247"/>
        <v>0</v>
      </c>
      <c r="NB21" s="56">
        <f t="shared" si="247"/>
        <v>0</v>
      </c>
      <c r="NC21" s="56">
        <f t="shared" si="247"/>
        <v>0</v>
      </c>
      <c r="NE21" s="52"/>
      <c r="NF21" s="53"/>
      <c r="NG21" s="13">
        <f t="shared" si="269"/>
        <v>0.71253891052631013</v>
      </c>
      <c r="NH21" s="13">
        <f t="shared" si="270"/>
        <v>0.80732471839554909</v>
      </c>
      <c r="NI21" s="13">
        <f t="shared" si="271"/>
        <v>0.6663453437539909</v>
      </c>
      <c r="NJ21" s="13">
        <f t="shared" si="272"/>
        <v>0.51683518021809127</v>
      </c>
      <c r="NK21" s="13">
        <f t="shared" si="273"/>
        <v>0.58248245602707782</v>
      </c>
      <c r="NL21" s="13">
        <f t="shared" si="274"/>
        <v>0.63427665505075126</v>
      </c>
      <c r="NM21" s="13">
        <f t="shared" si="275"/>
        <v>0.56495156225038434</v>
      </c>
      <c r="NN21" s="13">
        <f t="shared" si="276"/>
        <v>0.77337158617788437</v>
      </c>
      <c r="NO21" s="13">
        <f t="shared" si="277"/>
        <v>0.75895310819171402</v>
      </c>
      <c r="NP21" s="13">
        <f t="shared" si="278"/>
        <v>0.68994075230818153</v>
      </c>
      <c r="NQ21" s="13">
        <f t="shared" si="279"/>
        <v>1.0212422285139064</v>
      </c>
      <c r="NR21" s="13">
        <f t="shared" si="280"/>
        <v>0.87161487046212893</v>
      </c>
      <c r="NS21" s="13">
        <f t="shared" si="281"/>
        <v>0.56065384512550276</v>
      </c>
      <c r="NT21" s="13">
        <f t="shared" si="282"/>
        <v>1</v>
      </c>
      <c r="NU21" s="56">
        <f t="shared" si="283"/>
        <v>0.50872755503657952</v>
      </c>
      <c r="NV21" s="56">
        <f t="shared" si="284"/>
        <v>2.7506964254793331</v>
      </c>
      <c r="NW21" s="56">
        <f t="shared" si="285"/>
        <v>0.16455690835408698</v>
      </c>
      <c r="NX21" s="56">
        <f t="shared" si="286"/>
        <v>0.55044034789240903</v>
      </c>
      <c r="NY21" s="56">
        <f t="shared" si="287"/>
        <v>0</v>
      </c>
      <c r="NZ21" s="56">
        <f t="shared" si="287"/>
        <v>0</v>
      </c>
      <c r="OA21" s="56">
        <f t="shared" si="287"/>
        <v>0</v>
      </c>
      <c r="OB21" s="56">
        <f t="shared" si="287"/>
        <v>0</v>
      </c>
      <c r="OC21" s="56">
        <f t="shared" si="287"/>
        <v>0</v>
      </c>
      <c r="OE21" s="52"/>
      <c r="OF21" s="53"/>
      <c r="OG21" s="13">
        <f t="shared" si="250"/>
        <v>1.4006296758882577</v>
      </c>
      <c r="OH21" s="13">
        <f t="shared" si="251"/>
        <v>1.586949066160765</v>
      </c>
      <c r="OI21" s="13">
        <f t="shared" si="252"/>
        <v>1.3098275042445422</v>
      </c>
      <c r="OJ21" s="13">
        <f t="shared" si="253"/>
        <v>1.0159370671025059</v>
      </c>
      <c r="OK21" s="13">
        <f t="shared" si="254"/>
        <v>1.1449791745312381</v>
      </c>
      <c r="OL21" s="13">
        <f t="shared" si="255"/>
        <v>1.2467904456347843</v>
      </c>
      <c r="OM21" s="13">
        <f t="shared" si="256"/>
        <v>1.1105188949510747</v>
      </c>
      <c r="ON21" s="13">
        <f t="shared" si="257"/>
        <v>1.5202077782523022</v>
      </c>
      <c r="OO21" s="13">
        <f t="shared" si="258"/>
        <v>1.4918655391826421</v>
      </c>
      <c r="OP21" s="13">
        <f t="shared" si="259"/>
        <v>1.3562087319185452</v>
      </c>
      <c r="OQ21" s="13">
        <f t="shared" si="260"/>
        <v>2.0074442958775354</v>
      </c>
      <c r="OR21" s="13">
        <f t="shared" si="261"/>
        <v>1.7133234908013903</v>
      </c>
      <c r="OS21" s="13">
        <f t="shared" si="262"/>
        <v>1.1020709210162394</v>
      </c>
      <c r="OT21" s="13">
        <f t="shared" si="263"/>
        <v>1.9656886875885777</v>
      </c>
      <c r="OU21" s="56">
        <f t="shared" si="264"/>
        <v>1</v>
      </c>
      <c r="OV21" s="56">
        <f t="shared" si="265"/>
        <v>5.4070128465550624</v>
      </c>
      <c r="OW21" s="56">
        <f t="shared" si="266"/>
        <v>0.3234676532161791</v>
      </c>
      <c r="OX21" s="56">
        <f t="shared" si="267"/>
        <v>1.0819943650444295</v>
      </c>
      <c r="OY21" s="56">
        <f t="shared" si="268"/>
        <v>0</v>
      </c>
      <c r="OZ21" s="56">
        <f t="shared" si="268"/>
        <v>0</v>
      </c>
      <c r="PA21" s="56">
        <f t="shared" si="268"/>
        <v>0</v>
      </c>
      <c r="PB21" s="56">
        <f t="shared" si="268"/>
        <v>0</v>
      </c>
      <c r="PC21" s="56">
        <f t="shared" si="268"/>
        <v>0</v>
      </c>
    </row>
    <row r="22" spans="2:419" x14ac:dyDescent="0.3">
      <c r="B22" s="247"/>
      <c r="C22" s="108">
        <v>376.3</v>
      </c>
      <c r="D22" s="108">
        <v>1.81</v>
      </c>
      <c r="E22" s="16" t="s">
        <v>22</v>
      </c>
      <c r="F22" s="17">
        <v>31.402798571303638</v>
      </c>
      <c r="G22" s="17">
        <v>35.146647133056163</v>
      </c>
      <c r="H22" s="17">
        <v>31.942399731280624</v>
      </c>
      <c r="I22" s="17">
        <v>23.030591823663791</v>
      </c>
      <c r="J22" s="17">
        <v>24.255223071437307</v>
      </c>
      <c r="K22" s="17">
        <v>25.216968024885841</v>
      </c>
      <c r="L22" s="17">
        <v>25.785764766516301</v>
      </c>
      <c r="M22" s="17">
        <v>40.841442600369859</v>
      </c>
      <c r="N22" s="17">
        <v>46.691479920069661</v>
      </c>
      <c r="O22" s="17">
        <v>25.874550314868767</v>
      </c>
      <c r="P22" s="17">
        <v>45.866492505485688</v>
      </c>
      <c r="Q22" s="17">
        <v>35.690193336949697</v>
      </c>
      <c r="R22" s="17">
        <v>23.2749110996876</v>
      </c>
      <c r="S22" s="17"/>
      <c r="T22" s="153">
        <v>56.740996056602377</v>
      </c>
      <c r="U22" s="156">
        <v>119.61248999985396</v>
      </c>
      <c r="V22" s="156">
        <v>54.430295373651965</v>
      </c>
      <c r="W22" s="166">
        <v>20.824806219949316</v>
      </c>
      <c r="X22" s="156">
        <v>0.19878341692707058</v>
      </c>
      <c r="Y22" s="156">
        <v>3.9967944561357709</v>
      </c>
      <c r="Z22" s="156">
        <v>0.34475798462149532</v>
      </c>
      <c r="AA22" s="156">
        <v>7.12556621716588</v>
      </c>
      <c r="AB22" s="156">
        <v>150.47189299555384</v>
      </c>
      <c r="AE22" s="52"/>
      <c r="AF22" s="53"/>
      <c r="AG22" s="13">
        <f t="shared" si="1"/>
        <v>1</v>
      </c>
      <c r="AH22" s="13">
        <f t="shared" si="2"/>
        <v>1.1192202202377501</v>
      </c>
      <c r="AI22" s="13">
        <f t="shared" si="3"/>
        <v>1.0171832188380203</v>
      </c>
      <c r="AJ22" s="13">
        <f t="shared" si="4"/>
        <v>0.73339297360298017</v>
      </c>
      <c r="AK22" s="13">
        <f t="shared" si="5"/>
        <v>0.77239049304357554</v>
      </c>
      <c r="AL22" s="13">
        <f t="shared" si="6"/>
        <v>0.80301658362161055</v>
      </c>
      <c r="AM22" s="13">
        <f t="shared" si="7"/>
        <v>0.82112951519167243</v>
      </c>
      <c r="AN22" s="13">
        <f t="shared" si="8"/>
        <v>1.3005669704129936</v>
      </c>
      <c r="AO22" s="13">
        <f t="shared" si="9"/>
        <v>1.4868572880232738</v>
      </c>
      <c r="AP22" s="13">
        <f t="shared" si="10"/>
        <v>0.82395682843736517</v>
      </c>
      <c r="AQ22" s="13">
        <f t="shared" si="11"/>
        <v>1.4605861449367508</v>
      </c>
      <c r="AR22" s="13">
        <f t="shared" si="12"/>
        <v>1.1365290662203573</v>
      </c>
      <c r="AS22" s="13">
        <f t="shared" si="13"/>
        <v>0.74117314884656726</v>
      </c>
      <c r="AT22" s="13">
        <f t="shared" si="14"/>
        <v>0</v>
      </c>
      <c r="AU22" s="13">
        <f t="shared" si="15"/>
        <v>1.8068770503929918</v>
      </c>
      <c r="AV22" s="13">
        <f t="shared" si="16"/>
        <v>3.8089754875910233</v>
      </c>
      <c r="AW22" s="13">
        <f t="shared" si="17"/>
        <v>1.7332944148293588</v>
      </c>
      <c r="AX22" s="56">
        <f t="shared" si="18"/>
        <v>0.66315128483419139</v>
      </c>
      <c r="AY22" s="56">
        <f t="shared" ref="AY22:BC29" si="289">X22/$F22</f>
        <v>6.3301178866498201E-3</v>
      </c>
      <c r="AZ22" s="56">
        <f t="shared" si="289"/>
        <v>0.12727510406630138</v>
      </c>
      <c r="BA22" s="56">
        <f t="shared" si="289"/>
        <v>1.097857516866476E-2</v>
      </c>
      <c r="BB22" s="56">
        <f t="shared" si="289"/>
        <v>0.22690863685242793</v>
      </c>
      <c r="BC22" s="56">
        <f t="shared" si="289"/>
        <v>4.7916714382601997</v>
      </c>
      <c r="BE22" s="52"/>
      <c r="BF22" s="53"/>
      <c r="BG22" s="13">
        <f t="shared" si="20"/>
        <v>0.89347921161357791</v>
      </c>
      <c r="BH22" s="13">
        <f t="shared" si="21"/>
        <v>1</v>
      </c>
      <c r="BI22" s="13">
        <f t="shared" si="22"/>
        <v>0.90883206043395592</v>
      </c>
      <c r="BJ22" s="13">
        <f t="shared" si="23"/>
        <v>0.65527137585772821</v>
      </c>
      <c r="BK22" s="13">
        <f t="shared" si="24"/>
        <v>0.69011484878239659</v>
      </c>
      <c r="BL22" s="13">
        <f t="shared" si="25"/>
        <v>0.71747862404686535</v>
      </c>
      <c r="BM22" s="13">
        <f t="shared" si="26"/>
        <v>0.73366215186609496</v>
      </c>
      <c r="BN22" s="13">
        <f t="shared" si="27"/>
        <v>1.162029551375261</v>
      </c>
      <c r="BO22" s="13">
        <f t="shared" si="28"/>
        <v>1.3284760774849371</v>
      </c>
      <c r="BP22" s="13">
        <f t="shared" si="29"/>
        <v>0.73618829747584102</v>
      </c>
      <c r="BQ22" s="13">
        <f t="shared" si="30"/>
        <v>1.3050033572718032</v>
      </c>
      <c r="BR22" s="13">
        <f t="shared" si="31"/>
        <v>1.0154650940624808</v>
      </c>
      <c r="BS22" s="13">
        <f t="shared" si="32"/>
        <v>0.66222280070058392</v>
      </c>
      <c r="BT22" s="13">
        <f t="shared" si="33"/>
        <v>0</v>
      </c>
      <c r="BU22" s="56">
        <f t="shared" si="34"/>
        <v>1.6144070824677974</v>
      </c>
      <c r="BV22" s="56">
        <f t="shared" si="35"/>
        <v>3.4032404157082707</v>
      </c>
      <c r="BW22" s="56">
        <f t="shared" si="36"/>
        <v>1.5486625272559533</v>
      </c>
      <c r="BX22" s="56">
        <f t="shared" si="37"/>
        <v>0.59251188715418457</v>
      </c>
      <c r="BY22" s="56">
        <f t="shared" ref="BY22:CC29" si="290">X22/$G22</f>
        <v>5.6558287387848891E-3</v>
      </c>
      <c r="BZ22" s="56">
        <f t="shared" si="290"/>
        <v>0.11371765963919504</v>
      </c>
      <c r="CA22" s="56">
        <f t="shared" si="290"/>
        <v>9.8091286863389929E-3</v>
      </c>
      <c r="CB22" s="56">
        <f t="shared" si="290"/>
        <v>0.20273814996321896</v>
      </c>
      <c r="CC22" s="56">
        <f t="shared" si="290"/>
        <v>4.2812588189680216</v>
      </c>
      <c r="CE22" s="52"/>
      <c r="CF22" s="53"/>
      <c r="CG22" s="13">
        <f t="shared" si="39"/>
        <v>0.98310705631021944</v>
      </c>
      <c r="CH22" s="13">
        <f t="shared" si="40"/>
        <v>1.10031329608081</v>
      </c>
      <c r="CI22" s="13">
        <f t="shared" si="41"/>
        <v>1</v>
      </c>
      <c r="CJ22" s="13">
        <f t="shared" si="42"/>
        <v>0.7210038073974242</v>
      </c>
      <c r="CK22" s="13">
        <f t="shared" si="43"/>
        <v>0.75934254393806855</v>
      </c>
      <c r="CL22" s="13">
        <f t="shared" si="44"/>
        <v>0.78945126969253077</v>
      </c>
      <c r="CM22" s="13">
        <f t="shared" si="45"/>
        <v>0.80725822052952279</v>
      </c>
      <c r="CN22" s="13">
        <f t="shared" si="46"/>
        <v>1.2785965658170184</v>
      </c>
      <c r="CO22" s="13">
        <f t="shared" si="47"/>
        <v>1.4617398915819566</v>
      </c>
      <c r="CP22" s="13">
        <f t="shared" si="48"/>
        <v>0.81003777213176253</v>
      </c>
      <c r="CQ22" s="13">
        <f t="shared" si="49"/>
        <v>1.4359125454362607</v>
      </c>
      <c r="CR22" s="13">
        <f t="shared" si="50"/>
        <v>1.117329744702898</v>
      </c>
      <c r="CS22" s="13">
        <f t="shared" si="51"/>
        <v>0.72865255257872485</v>
      </c>
      <c r="CT22" s="13">
        <f t="shared" si="52"/>
        <v>0</v>
      </c>
      <c r="CU22" s="56">
        <f t="shared" si="53"/>
        <v>1.7763535781263462</v>
      </c>
      <c r="CV22" s="56">
        <f t="shared" si="54"/>
        <v>3.7446306791633934</v>
      </c>
      <c r="CW22" s="56">
        <f t="shared" si="55"/>
        <v>1.7040139698818353</v>
      </c>
      <c r="CX22" s="56">
        <f t="shared" si="56"/>
        <v>0.65194870752168177</v>
      </c>
      <c r="CY22" s="56">
        <f t="shared" ref="CY22:DC29" si="291">X22/$H22</f>
        <v>6.2231835616409718E-3</v>
      </c>
      <c r="CZ22" s="56">
        <f t="shared" si="291"/>
        <v>0.1251250529001984</v>
      </c>
      <c r="DA22" s="56">
        <f t="shared" si="291"/>
        <v>1.0793114716546483E-2</v>
      </c>
      <c r="DB22" s="56">
        <f t="shared" si="291"/>
        <v>0.223075482027355</v>
      </c>
      <c r="DC22" s="56">
        <f t="shared" si="291"/>
        <v>4.7107260024737405</v>
      </c>
      <c r="DE22" s="52"/>
      <c r="DF22" s="53"/>
      <c r="DG22" s="13">
        <f t="shared" si="58"/>
        <v>1.3635254713271179</v>
      </c>
      <c r="DH22" s="13">
        <f t="shared" si="59"/>
        <v>1.526085278318519</v>
      </c>
      <c r="DI22" s="13">
        <f t="shared" si="60"/>
        <v>1.3869552278921466</v>
      </c>
      <c r="DJ22" s="13">
        <f t="shared" si="61"/>
        <v>1</v>
      </c>
      <c r="DK22" s="13">
        <f t="shared" si="62"/>
        <v>1.0531741110758264</v>
      </c>
      <c r="DL22" s="13">
        <f t="shared" si="63"/>
        <v>1.0949335656661485</v>
      </c>
      <c r="DM22" s="13">
        <f t="shared" si="64"/>
        <v>1.1196310092223329</v>
      </c>
      <c r="DN22" s="13">
        <f t="shared" si="65"/>
        <v>1.773356191324859</v>
      </c>
      <c r="DO22" s="13">
        <f t="shared" si="66"/>
        <v>2.0273677844480944</v>
      </c>
      <c r="DP22" s="13">
        <f t="shared" si="67"/>
        <v>1.1234861228482556</v>
      </c>
      <c r="DQ22" s="13">
        <f t="shared" si="68"/>
        <v>1.9915464116887414</v>
      </c>
      <c r="DR22" s="13">
        <f t="shared" si="69"/>
        <v>1.5496863306950821</v>
      </c>
      <c r="DS22" s="13">
        <f t="shared" si="70"/>
        <v>1.0106084671160196</v>
      </c>
      <c r="DT22" s="13">
        <f t="shared" si="71"/>
        <v>0</v>
      </c>
      <c r="DU22" s="56">
        <f t="shared" si="72"/>
        <v>2.4637228817672567</v>
      </c>
      <c r="DV22" s="56">
        <f t="shared" si="73"/>
        <v>5.193635096990989</v>
      </c>
      <c r="DW22" s="56">
        <f t="shared" si="74"/>
        <v>2.3633910839288625</v>
      </c>
      <c r="DX22" s="56">
        <f t="shared" si="75"/>
        <v>0.90422366821472455</v>
      </c>
      <c r="DY22" s="56">
        <f t="shared" ref="DY22:EC29" si="292">X22/$I22</f>
        <v>8.6312769749504158E-3</v>
      </c>
      <c r="DZ22" s="56">
        <f t="shared" si="292"/>
        <v>0.17354284626021158</v>
      </c>
      <c r="EA22" s="56">
        <f t="shared" si="292"/>
        <v>1.496956688135381E-2</v>
      </c>
      <c r="EB22" s="56">
        <f t="shared" si="292"/>
        <v>0.30939570601240063</v>
      </c>
      <c r="EC22" s="56">
        <f t="shared" si="292"/>
        <v>6.5335660562984277</v>
      </c>
      <c r="EE22" s="52"/>
      <c r="EF22" s="53"/>
      <c r="EG22" s="13">
        <f t="shared" si="77"/>
        <v>1.294681911554268</v>
      </c>
      <c r="EH22" s="13">
        <f t="shared" si="78"/>
        <v>1.4490341741875994</v>
      </c>
      <c r="EI22" s="13">
        <f t="shared" si="79"/>
        <v>1.3169287141661317</v>
      </c>
      <c r="EJ22" s="13">
        <f t="shared" si="80"/>
        <v>0.94951061698477512</v>
      </c>
      <c r="EK22" s="13">
        <f t="shared" si="81"/>
        <v>1</v>
      </c>
      <c r="EL22" s="13">
        <f t="shared" si="82"/>
        <v>1.0396510454930046</v>
      </c>
      <c r="EM22" s="13">
        <f t="shared" si="83"/>
        <v>1.063101530361984</v>
      </c>
      <c r="EN22" s="13">
        <f t="shared" si="84"/>
        <v>1.6838205313586379</v>
      </c>
      <c r="EO22" s="13">
        <f t="shared" si="85"/>
        <v>1.925007235866367</v>
      </c>
      <c r="EP22" s="13">
        <f t="shared" si="86"/>
        <v>1.0667620016794801</v>
      </c>
      <c r="EQ22" s="13">
        <f t="shared" si="87"/>
        <v>1.8909944621163919</v>
      </c>
      <c r="ER22" s="13">
        <f t="shared" si="88"/>
        <v>1.4714436239911597</v>
      </c>
      <c r="ES22" s="13">
        <f t="shared" si="89"/>
        <v>0.95958346914136972</v>
      </c>
      <c r="ET22" s="13">
        <f t="shared" si="90"/>
        <v>0</v>
      </c>
      <c r="EU22" s="56">
        <f t="shared" si="91"/>
        <v>2.3393310335463364</v>
      </c>
      <c r="EV22" s="56">
        <f t="shared" si="92"/>
        <v>4.9314116653376967</v>
      </c>
      <c r="EW22" s="56">
        <f t="shared" si="93"/>
        <v>2.2440649262776109</v>
      </c>
      <c r="EX22" s="56">
        <f t="shared" si="94"/>
        <v>0.85856997309879979</v>
      </c>
      <c r="EY22" s="56">
        <f t="shared" ref="EY22:FC29" si="293">X22/$J22</f>
        <v>8.1954891258516523E-3</v>
      </c>
      <c r="EZ22" s="56">
        <f t="shared" si="293"/>
        <v>0.16478077502582747</v>
      </c>
      <c r="FA22" s="56">
        <f t="shared" si="293"/>
        <v>1.4213762685509113E-2</v>
      </c>
      <c r="FB22" s="56">
        <f t="shared" si="293"/>
        <v>0.29377450770827462</v>
      </c>
      <c r="FC22" s="56">
        <f t="shared" si="293"/>
        <v>6.2036903372267043</v>
      </c>
      <c r="FE22" s="52"/>
      <c r="FF22" s="53"/>
      <c r="FG22" s="13">
        <f t="shared" si="96"/>
        <v>1.2453042943272639</v>
      </c>
      <c r="FH22" s="13">
        <f t="shared" si="97"/>
        <v>1.3937697465599763</v>
      </c>
      <c r="FI22" s="13">
        <f t="shared" si="98"/>
        <v>1.2667026305366158</v>
      </c>
      <c r="FJ22" s="13">
        <f t="shared" si="99"/>
        <v>0.91329741945723275</v>
      </c>
      <c r="FK22" s="13">
        <f t="shared" si="100"/>
        <v>0.96186119788471725</v>
      </c>
      <c r="FL22" s="13">
        <f t="shared" si="101"/>
        <v>1</v>
      </c>
      <c r="FM22" s="13">
        <f t="shared" si="102"/>
        <v>1.0225561114670541</v>
      </c>
      <c r="FN22" s="13">
        <f t="shared" si="103"/>
        <v>1.6196016333155006</v>
      </c>
      <c r="FO22" s="13">
        <f t="shared" si="104"/>
        <v>1.8515897658271721</v>
      </c>
      <c r="FP22" s="13">
        <f t="shared" si="105"/>
        <v>1.0260769767933233</v>
      </c>
      <c r="FQ22" s="13">
        <f t="shared" si="106"/>
        <v>1.8188741985246393</v>
      </c>
      <c r="FR22" s="13">
        <f t="shared" si="107"/>
        <v>1.4153245267919663</v>
      </c>
      <c r="FS22" s="13">
        <f t="shared" si="108"/>
        <v>0.9229861050986905</v>
      </c>
      <c r="FT22" s="13">
        <f t="shared" si="109"/>
        <v>0</v>
      </c>
      <c r="FU22" s="56">
        <f t="shared" si="110"/>
        <v>2.2501117501757726</v>
      </c>
      <c r="FV22" s="56">
        <f t="shared" si="111"/>
        <v>4.7433335316843852</v>
      </c>
      <c r="FW22" s="56">
        <f t="shared" si="112"/>
        <v>2.1584789781204625</v>
      </c>
      <c r="FX22" s="56">
        <f t="shared" si="113"/>
        <v>0.82582514279266106</v>
      </c>
      <c r="FY22" s="56">
        <f t="shared" ref="FY22:GC29" si="294">X22/$K22</f>
        <v>7.8829229878428445E-3</v>
      </c>
      <c r="FZ22" s="56">
        <f t="shared" si="294"/>
        <v>0.15849623365471452</v>
      </c>
      <c r="GA22" s="56">
        <f t="shared" si="294"/>
        <v>1.3671666803132891E-2</v>
      </c>
      <c r="GB22" s="56">
        <f t="shared" si="294"/>
        <v>0.28257029989227417</v>
      </c>
      <c r="GC22" s="56">
        <f t="shared" si="294"/>
        <v>5.9670890190707233</v>
      </c>
      <c r="GE22" s="52"/>
      <c r="GF22" s="53"/>
      <c r="GG22" s="13">
        <f t="shared" si="115"/>
        <v>1.2178346795469588</v>
      </c>
      <c r="GH22" s="13">
        <f t="shared" si="116"/>
        <v>1.3630251982557169</v>
      </c>
      <c r="GI22" s="13">
        <f t="shared" si="117"/>
        <v>1.2387609993541446</v>
      </c>
      <c r="GJ22" s="13">
        <f t="shared" si="118"/>
        <v>0.89315139698977641</v>
      </c>
      <c r="GK22" s="13">
        <f t="shared" si="119"/>
        <v>0.94064392858084023</v>
      </c>
      <c r="GL22" s="13">
        <f t="shared" si="120"/>
        <v>0.97794144378571768</v>
      </c>
      <c r="GM22" s="13">
        <f t="shared" si="121"/>
        <v>1</v>
      </c>
      <c r="GN22" s="13">
        <f t="shared" si="122"/>
        <v>1.5838755596422671</v>
      </c>
      <c r="GO22" s="13">
        <f t="shared" si="123"/>
        <v>1.8107463688918837</v>
      </c>
      <c r="GP22" s="13">
        <f t="shared" si="124"/>
        <v>1.0034432001205469</v>
      </c>
      <c r="GQ22" s="13">
        <f t="shared" si="125"/>
        <v>1.7787524597697757</v>
      </c>
      <c r="GR22" s="13">
        <f t="shared" si="126"/>
        <v>1.3841045111562731</v>
      </c>
      <c r="GS22" s="13">
        <f t="shared" si="127"/>
        <v>0.90262636421436948</v>
      </c>
      <c r="GT22" s="13">
        <f t="shared" si="128"/>
        <v>0</v>
      </c>
      <c r="GU22" s="56">
        <f t="shared" si="129"/>
        <v>2.2004775336461031</v>
      </c>
      <c r="GV22" s="56">
        <f t="shared" si="130"/>
        <v>4.6387024423326348</v>
      </c>
      <c r="GW22" s="56">
        <f t="shared" si="131"/>
        <v>2.1108660482442456</v>
      </c>
      <c r="GX22" s="56">
        <f t="shared" si="132"/>
        <v>0.80760863245720138</v>
      </c>
      <c r="GY22" s="56">
        <f t="shared" ref="GY22:HC29" si="295">X22/$L22</f>
        <v>7.7090370879826552E-3</v>
      </c>
      <c r="GZ22" s="56">
        <f t="shared" si="295"/>
        <v>0.15500003557488995</v>
      </c>
      <c r="HA22" s="56">
        <f t="shared" si="295"/>
        <v>1.3370089572413046E-2</v>
      </c>
      <c r="HB22" s="56">
        <f t="shared" si="295"/>
        <v>0.27633720704761378</v>
      </c>
      <c r="HC22" s="56">
        <f t="shared" si="295"/>
        <v>5.8354636505079247</v>
      </c>
      <c r="HE22" s="52"/>
      <c r="HF22" s="53"/>
      <c r="HG22" s="13">
        <f t="shared" si="134"/>
        <v>0.76889543003114325</v>
      </c>
      <c r="HH22" s="13">
        <f t="shared" si="135"/>
        <v>0.86056331253925578</v>
      </c>
      <c r="HI22" s="13">
        <f t="shared" si="136"/>
        <v>0.78210752846892229</v>
      </c>
      <c r="HJ22" s="13">
        <f t="shared" si="137"/>
        <v>0.56390250582028234</v>
      </c>
      <c r="HK22" s="13">
        <f t="shared" si="138"/>
        <v>0.59388752030070679</v>
      </c>
      <c r="HL22" s="13">
        <f t="shared" si="139"/>
        <v>0.61743578138587774</v>
      </c>
      <c r="HM22" s="13">
        <f t="shared" si="140"/>
        <v>0.63136273169456525</v>
      </c>
      <c r="HN22" s="13">
        <f t="shared" si="141"/>
        <v>1</v>
      </c>
      <c r="HO22" s="13">
        <f t="shared" si="142"/>
        <v>1.1432377738695945</v>
      </c>
      <c r="HP22" s="13">
        <f t="shared" si="143"/>
        <v>0.63353663992844478</v>
      </c>
      <c r="HQ22" s="13">
        <f t="shared" si="144"/>
        <v>1.1230380120086729</v>
      </c>
      <c r="HR22" s="13">
        <f t="shared" si="145"/>
        <v>0.87387200511439544</v>
      </c>
      <c r="HS22" s="13">
        <f t="shared" si="146"/>
        <v>0.56988464700991792</v>
      </c>
      <c r="HT22" s="13">
        <f t="shared" si="147"/>
        <v>0</v>
      </c>
      <c r="HU22" s="13">
        <f t="shared" si="148"/>
        <v>1.3892995066753233</v>
      </c>
      <c r="HV22" s="13">
        <f t="shared" si="149"/>
        <v>2.9287038455093835</v>
      </c>
      <c r="HW22" s="13">
        <f t="shared" si="150"/>
        <v>1.3327221544607988</v>
      </c>
      <c r="HX22" s="13">
        <f t="shared" si="151"/>
        <v>0.5098939923282908</v>
      </c>
      <c r="HY22" s="13">
        <f t="shared" ref="HY22:IC29" si="296">X22/$M22</f>
        <v>4.8671987146034455E-3</v>
      </c>
      <c r="HZ22" s="13">
        <f t="shared" si="296"/>
        <v>9.7861245873317321E-2</v>
      </c>
      <c r="IA22" s="13">
        <f t="shared" si="296"/>
        <v>8.4413762754397218E-3</v>
      </c>
      <c r="IB22" s="13">
        <f t="shared" si="296"/>
        <v>0.1744690139104281</v>
      </c>
      <c r="IC22" s="13">
        <f t="shared" si="296"/>
        <v>3.6842942710890232</v>
      </c>
      <c r="IE22" s="52"/>
      <c r="IF22" s="53"/>
      <c r="IG22" s="13">
        <f t="shared" si="153"/>
        <v>0.6725595038979606</v>
      </c>
      <c r="IH22" s="13">
        <f t="shared" si="154"/>
        <v>0.75274219607566739</v>
      </c>
      <c r="II22" s="13">
        <f t="shared" si="155"/>
        <v>0.68411624103502966</v>
      </c>
      <c r="IJ22" s="13">
        <f t="shared" si="156"/>
        <v>0.49325041448867041</v>
      </c>
      <c r="IK22" s="13">
        <f t="shared" si="157"/>
        <v>0.51947856681688831</v>
      </c>
      <c r="IL22" s="13">
        <f t="shared" si="158"/>
        <v>0.54007643510238557</v>
      </c>
      <c r="IM22" s="13">
        <f t="shared" si="159"/>
        <v>0.55225845937328411</v>
      </c>
      <c r="IN22" s="13">
        <f t="shared" si="160"/>
        <v>0.87470867640703653</v>
      </c>
      <c r="IO22" s="13">
        <f t="shared" si="161"/>
        <v>1</v>
      </c>
      <c r="IP22" s="13">
        <f t="shared" si="162"/>
        <v>0.55415999576717134</v>
      </c>
      <c r="IQ22" s="13">
        <f t="shared" si="163"/>
        <v>0.98233109303889588</v>
      </c>
      <c r="IR22" s="13">
        <f t="shared" si="164"/>
        <v>0.76438342494277589</v>
      </c>
      <c r="IS22" s="13">
        <f t="shared" si="165"/>
        <v>0.4984830452907365</v>
      </c>
      <c r="IT22" s="13">
        <f t="shared" si="166"/>
        <v>0</v>
      </c>
      <c r="IU22" s="56">
        <f t="shared" si="167"/>
        <v>1.215232332616921</v>
      </c>
      <c r="IV22" s="56">
        <f t="shared" si="168"/>
        <v>2.561762664293711</v>
      </c>
      <c r="IW22" s="56">
        <f t="shared" si="169"/>
        <v>1.1657436317467393</v>
      </c>
      <c r="IX22" s="56">
        <f t="shared" si="170"/>
        <v>0.44600869913737889</v>
      </c>
      <c r="IY22" s="56">
        <f t="shared" ref="IY22:JC29" si="297">X22/$N22</f>
        <v>4.2573809454608093E-3</v>
      </c>
      <c r="IZ22" s="56">
        <f t="shared" si="297"/>
        <v>8.5600080849392954E-2</v>
      </c>
      <c r="JA22" s="56">
        <f t="shared" si="297"/>
        <v>7.3837450689436396E-3</v>
      </c>
      <c r="JB22" s="56">
        <f t="shared" si="297"/>
        <v>0.15260956023163141</v>
      </c>
      <c r="JC22" s="56">
        <f t="shared" si="297"/>
        <v>3.2226841653583072</v>
      </c>
      <c r="JE22" s="52"/>
      <c r="JF22" s="53"/>
      <c r="JG22" s="13">
        <f t="shared" si="172"/>
        <v>1.2136558196823259</v>
      </c>
      <c r="JH22" s="13">
        <f t="shared" si="173"/>
        <v>1.3583481337976799</v>
      </c>
      <c r="JI22" s="13">
        <f t="shared" si="174"/>
        <v>1.2345103332259644</v>
      </c>
      <c r="JJ22" s="13">
        <f t="shared" si="175"/>
        <v>0.89008665052738323</v>
      </c>
      <c r="JK22" s="13">
        <f t="shared" si="176"/>
        <v>0.9374162169496365</v>
      </c>
      <c r="JL22" s="13">
        <f t="shared" si="177"/>
        <v>0.97458575001378678</v>
      </c>
      <c r="JM22" s="13">
        <f t="shared" si="178"/>
        <v>0.99656861482530013</v>
      </c>
      <c r="JN22" s="13">
        <f t="shared" si="179"/>
        <v>1.5784406725283413</v>
      </c>
      <c r="JO22" s="13">
        <f t="shared" si="180"/>
        <v>1.8045330006465263</v>
      </c>
      <c r="JP22" s="13">
        <f t="shared" si="181"/>
        <v>1</v>
      </c>
      <c r="JQ22" s="13">
        <f t="shared" si="182"/>
        <v>1.7726488749498608</v>
      </c>
      <c r="JR22" s="13">
        <f t="shared" si="183"/>
        <v>1.3793551154564563</v>
      </c>
      <c r="JS22" s="13">
        <f t="shared" si="184"/>
        <v>0.89952910548991116</v>
      </c>
      <c r="JT22" s="13">
        <f t="shared" si="185"/>
        <v>0</v>
      </c>
      <c r="JU22" s="56">
        <f t="shared" si="186"/>
        <v>2.1929268476598898</v>
      </c>
      <c r="JV22" s="56">
        <f t="shared" si="187"/>
        <v>4.6227852675421701</v>
      </c>
      <c r="JW22" s="56">
        <f t="shared" si="188"/>
        <v>2.1036228537805228</v>
      </c>
      <c r="JX22" s="56">
        <f t="shared" si="189"/>
        <v>0.80483741616882809</v>
      </c>
      <c r="JY22" s="56">
        <f t="shared" ref="JY22:KC29" si="298">X22/$O22</f>
        <v>7.68258441240774E-3</v>
      </c>
      <c r="JZ22" s="56">
        <f t="shared" si="298"/>
        <v>0.15446817075074035</v>
      </c>
      <c r="KA22" s="56">
        <f t="shared" si="298"/>
        <v>1.3324211645269859E-2</v>
      </c>
      <c r="KB22" s="56">
        <f t="shared" si="298"/>
        <v>0.27538898765213266</v>
      </c>
      <c r="KC22" s="56">
        <f t="shared" si="298"/>
        <v>5.8154399270500718</v>
      </c>
      <c r="KE22" s="52"/>
      <c r="KF22" s="53"/>
      <c r="KG22" s="13">
        <f t="shared" si="191"/>
        <v>0.68465663834111201</v>
      </c>
      <c r="KH22" s="13">
        <f t="shared" si="192"/>
        <v>0.76628155355137695</v>
      </c>
      <c r="KI22" s="13">
        <f t="shared" si="193"/>
        <v>0.69642124318663068</v>
      </c>
      <c r="KJ22" s="13">
        <f t="shared" si="194"/>
        <v>0.50212236789000819</v>
      </c>
      <c r="KK22" s="13">
        <f t="shared" si="195"/>
        <v>0.52882227845384844</v>
      </c>
      <c r="KL22" s="13">
        <f t="shared" si="196"/>
        <v>0.54979063467453637</v>
      </c>
      <c r="KM22" s="13">
        <f t="shared" si="197"/>
        <v>0.56219177351379757</v>
      </c>
      <c r="KN22" s="13">
        <f t="shared" si="198"/>
        <v>0.89044180990044475</v>
      </c>
      <c r="KO22" s="13">
        <f t="shared" si="199"/>
        <v>1.0179867125109971</v>
      </c>
      <c r="KP22" s="13">
        <f t="shared" si="200"/>
        <v>0.56412751229613078</v>
      </c>
      <c r="KQ22" s="13">
        <f t="shared" si="201"/>
        <v>1</v>
      </c>
      <c r="KR22" s="13">
        <f t="shared" si="202"/>
        <v>0.77813216985539291</v>
      </c>
      <c r="KS22" s="13">
        <f t="shared" si="203"/>
        <v>0.5074491165179873</v>
      </c>
      <c r="KT22" s="13">
        <f t="shared" si="204"/>
        <v>0</v>
      </c>
      <c r="KU22" s="56">
        <f t="shared" si="205"/>
        <v>1.2370903672177698</v>
      </c>
      <c r="KV22" s="56">
        <f t="shared" si="206"/>
        <v>2.6078403528577678</v>
      </c>
      <c r="KW22" s="56">
        <f t="shared" si="207"/>
        <v>1.1867115273124937</v>
      </c>
      <c r="KX22" s="56">
        <f t="shared" si="208"/>
        <v>0.45403092938616668</v>
      </c>
      <c r="KY22" s="56">
        <f t="shared" ref="KY22:LC29" si="299">X22/$P22</f>
        <v>4.3339572325766101E-3</v>
      </c>
      <c r="KZ22" s="56">
        <f t="shared" si="299"/>
        <v>8.7139744894549093E-2</v>
      </c>
      <c r="LA22" s="56">
        <f t="shared" si="299"/>
        <v>7.5165543687532206E-3</v>
      </c>
      <c r="LB22" s="56">
        <f t="shared" si="299"/>
        <v>0.15535450451794747</v>
      </c>
      <c r="LC22" s="56">
        <f t="shared" si="299"/>
        <v>3.2806496589543492</v>
      </c>
      <c r="LE22" s="52"/>
      <c r="LF22" s="53"/>
      <c r="LG22" s="13">
        <f t="shared" si="210"/>
        <v>0.8798719097661104</v>
      </c>
      <c r="LH22" s="13">
        <f t="shared" si="211"/>
        <v>0.98477043262943587</v>
      </c>
      <c r="LI22" s="13">
        <f t="shared" si="212"/>
        <v>0.8949909413410484</v>
      </c>
      <c r="LJ22" s="13">
        <f t="shared" si="213"/>
        <v>0.6452918762931007</v>
      </c>
      <c r="LK22" s="13">
        <f t="shared" si="214"/>
        <v>0.67960469819943836</v>
      </c>
      <c r="LL22" s="13">
        <f t="shared" si="215"/>
        <v>0.70655173500500401</v>
      </c>
      <c r="LM22" s="13">
        <f t="shared" si="216"/>
        <v>0.72248879469701721</v>
      </c>
      <c r="LN22" s="13">
        <f t="shared" si="217"/>
        <v>1.1443323440360051</v>
      </c>
      <c r="LO22" s="13">
        <f t="shared" si="218"/>
        <v>1.3082439615626975</v>
      </c>
      <c r="LP22" s="13">
        <f t="shared" si="219"/>
        <v>0.72497646820201178</v>
      </c>
      <c r="LQ22" s="13">
        <f t="shared" si="220"/>
        <v>1.2851287207234199</v>
      </c>
      <c r="LR22" s="13">
        <f t="shared" si="221"/>
        <v>1</v>
      </c>
      <c r="LS22" s="13">
        <f t="shared" si="222"/>
        <v>0.65213743394299073</v>
      </c>
      <c r="LT22" s="13">
        <f t="shared" si="223"/>
        <v>0</v>
      </c>
      <c r="LU22" s="56">
        <f t="shared" si="224"/>
        <v>1.5898203610418382</v>
      </c>
      <c r="LV22" s="56">
        <f t="shared" si="225"/>
        <v>3.351410536519015</v>
      </c>
      <c r="LW22" s="56">
        <f t="shared" si="226"/>
        <v>1.5250770669628406</v>
      </c>
      <c r="LX22" s="56">
        <f t="shared" si="227"/>
        <v>0.5834881874509098</v>
      </c>
      <c r="LY22" s="56">
        <f t="shared" ref="LY22:MC29" si="300">X22/$Q22</f>
        <v>5.5696929139711924E-3</v>
      </c>
      <c r="LZ22" s="56">
        <f t="shared" si="300"/>
        <v>0.11198578888049704</v>
      </c>
      <c r="MA22" s="56">
        <f t="shared" si="300"/>
        <v>9.6597399001638589E-3</v>
      </c>
      <c r="MB22" s="56">
        <f t="shared" si="300"/>
        <v>0.19965053564977059</v>
      </c>
      <c r="MC22" s="56">
        <f t="shared" si="300"/>
        <v>4.2160570993537263</v>
      </c>
      <c r="ME22" s="52"/>
      <c r="MF22" s="53"/>
      <c r="MG22" s="13">
        <f t="shared" si="229"/>
        <v>1.3492123959917137</v>
      </c>
      <c r="MH22" s="13">
        <f t="shared" si="230"/>
        <v>1.5100657949893483</v>
      </c>
      <c r="MI22" s="13">
        <f t="shared" si="231"/>
        <v>1.3723962078510092</v>
      </c>
      <c r="MJ22" s="13">
        <f t="shared" si="232"/>
        <v>0.98950289111836442</v>
      </c>
      <c r="MK22" s="13">
        <f t="shared" si="233"/>
        <v>1.0421188277605435</v>
      </c>
      <c r="ML22" s="13">
        <f t="shared" si="234"/>
        <v>1.0834399288091936</v>
      </c>
      <c r="MM22" s="13">
        <f t="shared" si="235"/>
        <v>1.1078781206112707</v>
      </c>
      <c r="MN22" s="13">
        <f t="shared" si="236"/>
        <v>1.7547410782985995</v>
      </c>
      <c r="MO22" s="13">
        <f t="shared" si="237"/>
        <v>2.0060862840716225</v>
      </c>
      <c r="MP22" s="13">
        <f t="shared" si="238"/>
        <v>1.1116927666897107</v>
      </c>
      <c r="MQ22" s="13">
        <f t="shared" si="239"/>
        <v>1.9706409321624141</v>
      </c>
      <c r="MR22" s="13">
        <f t="shared" si="240"/>
        <v>1.5334191045493935</v>
      </c>
      <c r="MS22" s="13">
        <f t="shared" si="241"/>
        <v>1</v>
      </c>
      <c r="MT22" s="13">
        <f t="shared" si="242"/>
        <v>0</v>
      </c>
      <c r="MU22" s="56">
        <f t="shared" si="243"/>
        <v>2.4378609144231689</v>
      </c>
      <c r="MV22" s="56">
        <f t="shared" si="244"/>
        <v>5.13911694388639</v>
      </c>
      <c r="MW22" s="56">
        <f t="shared" si="245"/>
        <v>2.3385823103909744</v>
      </c>
      <c r="MX22" s="56">
        <f t="shared" si="246"/>
        <v>0.89473193391612271</v>
      </c>
      <c r="MY22" s="56">
        <f t="shared" ref="MY22:NC29" si="301">X22/$R22</f>
        <v>8.5406735207568061E-3</v>
      </c>
      <c r="MZ22" s="56">
        <f t="shared" si="301"/>
        <v>0.1717211481073892</v>
      </c>
      <c r="NA22" s="56">
        <f t="shared" si="301"/>
        <v>1.4812429707889313E-2</v>
      </c>
      <c r="NB22" s="56">
        <f t="shared" si="301"/>
        <v>0.30614794559887798</v>
      </c>
      <c r="NC22" s="56">
        <f t="shared" si="301"/>
        <v>6.4649825020201046</v>
      </c>
      <c r="NE22" s="52"/>
      <c r="NF22" s="5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56"/>
      <c r="NV22" s="56"/>
      <c r="NW22" s="56"/>
      <c r="NX22" s="56"/>
      <c r="NY22" s="56"/>
      <c r="NZ22" s="56"/>
      <c r="OA22" s="56"/>
      <c r="OB22" s="56"/>
      <c r="OC22" s="56"/>
      <c r="OE22" s="52"/>
      <c r="OF22" s="53"/>
      <c r="OG22" s="13">
        <f t="shared" si="250"/>
        <v>0.55344108763930677</v>
      </c>
      <c r="OH22" s="13">
        <f t="shared" si="251"/>
        <v>0.61942245599628498</v>
      </c>
      <c r="OI22" s="13">
        <f t="shared" si="252"/>
        <v>0.56295098696216506</v>
      </c>
      <c r="OJ22" s="13">
        <f t="shared" si="253"/>
        <v>0.40588980497785876</v>
      </c>
      <c r="OK22" s="13">
        <f t="shared" si="254"/>
        <v>0.42747263455229689</v>
      </c>
      <c r="OL22" s="13">
        <f t="shared" si="255"/>
        <v>0.44442237143194452</v>
      </c>
      <c r="OM22" s="13">
        <f t="shared" si="256"/>
        <v>0.45444681198041592</v>
      </c>
      <c r="ON22" s="13">
        <f t="shared" si="257"/>
        <v>0.71978719865312535</v>
      </c>
      <c r="OO22" s="13">
        <f t="shared" si="258"/>
        <v>0.82288791464803068</v>
      </c>
      <c r="OP22" s="13">
        <f t="shared" si="259"/>
        <v>0.45601156329820908</v>
      </c>
      <c r="OQ22" s="13">
        <f t="shared" si="260"/>
        <v>0.8083483846446976</v>
      </c>
      <c r="OR22" s="13">
        <f t="shared" si="261"/>
        <v>0.6290018825426803</v>
      </c>
      <c r="OS22" s="13">
        <f t="shared" si="262"/>
        <v>0.41019567362669401</v>
      </c>
      <c r="OT22" s="13">
        <f t="shared" si="263"/>
        <v>0</v>
      </c>
      <c r="OU22" s="56">
        <f t="shared" si="264"/>
        <v>1</v>
      </c>
      <c r="OV22" s="56">
        <f t="shared" si="265"/>
        <v>2.108043536643835</v>
      </c>
      <c r="OW22" s="56">
        <f t="shared" si="266"/>
        <v>0.95927634614229618</v>
      </c>
      <c r="OX22" s="56">
        <f t="shared" si="267"/>
        <v>0.3670151683480386</v>
      </c>
      <c r="OY22" s="56">
        <f t="shared" ref="OY22:PC29" si="302">X22/$T22</f>
        <v>3.5033473280725066E-3</v>
      </c>
      <c r="OZ22" s="56">
        <f t="shared" si="302"/>
        <v>7.04392720238598E-2</v>
      </c>
      <c r="PA22" s="56">
        <f t="shared" si="302"/>
        <v>6.0759945820757109E-3</v>
      </c>
      <c r="PB22" s="56">
        <f t="shared" si="302"/>
        <v>0.12558056277436022</v>
      </c>
      <c r="PC22" s="56">
        <f t="shared" si="302"/>
        <v>2.6519078524009263</v>
      </c>
    </row>
    <row r="23" spans="2:419" x14ac:dyDescent="0.3">
      <c r="B23" s="247"/>
      <c r="C23" s="108">
        <v>383</v>
      </c>
      <c r="D23" s="108">
        <v>1.75</v>
      </c>
      <c r="E23" s="16" t="s">
        <v>23</v>
      </c>
      <c r="F23" s="17">
        <v>22.29061589661368</v>
      </c>
      <c r="G23" s="17">
        <v>37.31117878023521</v>
      </c>
      <c r="H23" s="17">
        <v>21.325829572129212</v>
      </c>
      <c r="I23" s="17">
        <v>12.915409752390509</v>
      </c>
      <c r="J23" s="17">
        <v>17.966698578622271</v>
      </c>
      <c r="K23" s="17">
        <v>23.129395208948011</v>
      </c>
      <c r="L23" s="17">
        <v>18.49796413178149</v>
      </c>
      <c r="M23" s="17">
        <v>27.916433783119505</v>
      </c>
      <c r="N23" s="17">
        <v>24.07119926346212</v>
      </c>
      <c r="O23" s="17">
        <v>24.379656169415558</v>
      </c>
      <c r="P23" s="17">
        <v>37.83318299722081</v>
      </c>
      <c r="Q23" s="17">
        <v>26.506309791209265</v>
      </c>
      <c r="R23" s="17">
        <v>18.142910023062534</v>
      </c>
      <c r="S23" s="17">
        <v>40.363739966310142</v>
      </c>
      <c r="T23" s="153">
        <v>49.619165382658132</v>
      </c>
      <c r="U23" s="156">
        <v>128.13642306728102</v>
      </c>
      <c r="V23" s="156">
        <v>31.130934087581377</v>
      </c>
      <c r="W23" s="166">
        <v>18.350170133902264</v>
      </c>
      <c r="X23" s="156">
        <v>0.1578610283637811</v>
      </c>
      <c r="Y23" s="156">
        <v>4.4223566846651945</v>
      </c>
      <c r="Z23" s="156">
        <v>0.30125399539431902</v>
      </c>
      <c r="AA23" s="156">
        <v>6.1142227249692676</v>
      </c>
      <c r="AB23" s="156">
        <v>106.48441460926398</v>
      </c>
      <c r="AE23" s="52"/>
      <c r="AF23" s="53"/>
      <c r="AG23" s="13">
        <f t="shared" si="1"/>
        <v>1</v>
      </c>
      <c r="AH23" s="13">
        <f t="shared" si="2"/>
        <v>1.6738514069457995</v>
      </c>
      <c r="AI23" s="13">
        <f t="shared" si="3"/>
        <v>0.95671782561059537</v>
      </c>
      <c r="AJ23" s="13">
        <f t="shared" si="4"/>
        <v>0.57941017925631111</v>
      </c>
      <c r="AK23" s="13">
        <f t="shared" si="5"/>
        <v>0.80602073365553417</v>
      </c>
      <c r="AL23" s="13">
        <f t="shared" si="6"/>
        <v>1.0376292569135228</v>
      </c>
      <c r="AM23" s="13">
        <f t="shared" si="7"/>
        <v>0.82985433052083779</v>
      </c>
      <c r="AN23" s="13">
        <f t="shared" si="8"/>
        <v>1.2523850355952022</v>
      </c>
      <c r="AO23" s="13">
        <f t="shared" si="9"/>
        <v>1.0798804023678386</v>
      </c>
      <c r="AP23" s="13">
        <f t="shared" si="10"/>
        <v>1.0937183737986906</v>
      </c>
      <c r="AQ23" s="13">
        <f t="shared" si="11"/>
        <v>1.6972695224167542</v>
      </c>
      <c r="AR23" s="13">
        <f t="shared" si="12"/>
        <v>1.1891241549425298</v>
      </c>
      <c r="AS23" s="13">
        <f t="shared" si="13"/>
        <v>0.81392591874586773</v>
      </c>
      <c r="AT23" s="13">
        <f t="shared" si="14"/>
        <v>1.810795186347546</v>
      </c>
      <c r="AU23" s="13">
        <f t="shared" si="15"/>
        <v>2.2260114127306871</v>
      </c>
      <c r="AV23" s="13">
        <f t="shared" si="16"/>
        <v>5.748446954610487</v>
      </c>
      <c r="AW23" s="13">
        <f t="shared" si="17"/>
        <v>1.3965937160269624</v>
      </c>
      <c r="AX23" s="56">
        <f t="shared" si="18"/>
        <v>0.82322400686514741</v>
      </c>
      <c r="AY23" s="56">
        <f t="shared" si="289"/>
        <v>7.0819500500101861E-3</v>
      </c>
      <c r="AZ23" s="56">
        <f t="shared" si="289"/>
        <v>0.19839544610057297</v>
      </c>
      <c r="BA23" s="56">
        <f t="shared" si="289"/>
        <v>1.3514834977712957E-2</v>
      </c>
      <c r="BB23" s="56">
        <f t="shared" si="289"/>
        <v>0.27429581817423543</v>
      </c>
      <c r="BC23" s="56">
        <f t="shared" si="289"/>
        <v>4.7770961153855218</v>
      </c>
      <c r="BE23" s="52"/>
      <c r="BF23" s="53"/>
      <c r="BG23" s="13">
        <f t="shared" si="20"/>
        <v>0.59742459566626316</v>
      </c>
      <c r="BH23" s="13">
        <f t="shared" si="21"/>
        <v>1</v>
      </c>
      <c r="BI23" s="13">
        <f t="shared" si="22"/>
        <v>0.57156676013211649</v>
      </c>
      <c r="BJ23" s="13">
        <f t="shared" si="23"/>
        <v>0.34615389206711872</v>
      </c>
      <c r="BK23" s="13">
        <f t="shared" si="24"/>
        <v>0.48153661090278232</v>
      </c>
      <c r="BL23" s="13">
        <f t="shared" si="25"/>
        <v>0.61990523926304653</v>
      </c>
      <c r="BM23" s="13">
        <f t="shared" si="26"/>
        <v>0.4957753878733091</v>
      </c>
      <c r="BN23" s="13">
        <f t="shared" si="27"/>
        <v>0.74820562350894237</v>
      </c>
      <c r="BO23" s="13">
        <f t="shared" si="28"/>
        <v>0.64514711275252756</v>
      </c>
      <c r="BP23" s="13">
        <f t="shared" si="29"/>
        <v>0.65341425723944568</v>
      </c>
      <c r="BQ23" s="13">
        <f t="shared" si="30"/>
        <v>1.013990558166501</v>
      </c>
      <c r="BR23" s="13">
        <f t="shared" si="31"/>
        <v>0.71041201746352789</v>
      </c>
      <c r="BS23" s="13">
        <f t="shared" si="32"/>
        <v>0.48625936290904181</v>
      </c>
      <c r="BT23" s="13">
        <f t="shared" si="33"/>
        <v>1.0818135820380985</v>
      </c>
      <c r="BU23" s="56">
        <f t="shared" si="34"/>
        <v>1.3298739681991181</v>
      </c>
      <c r="BV23" s="56">
        <f t="shared" si="35"/>
        <v>3.4342635975671323</v>
      </c>
      <c r="BW23" s="56">
        <f t="shared" si="36"/>
        <v>0.834359436107452</v>
      </c>
      <c r="BX23" s="56">
        <f t="shared" si="37"/>
        <v>0.49181426944417178</v>
      </c>
      <c r="BY23" s="56">
        <f t="shared" si="290"/>
        <v>4.2309311451560081E-3</v>
      </c>
      <c r="BZ23" s="56">
        <f t="shared" si="290"/>
        <v>0.11852631916866273</v>
      </c>
      <c r="CA23" s="56">
        <f t="shared" si="290"/>
        <v>8.0740948220564338E-3</v>
      </c>
      <c r="CB23" s="56">
        <f t="shared" si="290"/>
        <v>0.16387106826568945</v>
      </c>
      <c r="CC23" s="56">
        <f t="shared" si="290"/>
        <v>2.8539547151930722</v>
      </c>
      <c r="CE23" s="52"/>
      <c r="CF23" s="53"/>
      <c r="CG23" s="13">
        <f t="shared" si="39"/>
        <v>1.0452402717193872</v>
      </c>
      <c r="CH23" s="13">
        <f t="shared" si="40"/>
        <v>1.7495768994139058</v>
      </c>
      <c r="CI23" s="13">
        <f t="shared" si="41"/>
        <v>1</v>
      </c>
      <c r="CJ23" s="13">
        <f t="shared" si="42"/>
        <v>0.60562285320284537</v>
      </c>
      <c r="CK23" s="13">
        <f t="shared" si="43"/>
        <v>0.84248533065757036</v>
      </c>
      <c r="CL23" s="13">
        <f t="shared" si="44"/>
        <v>1.0845718864402765</v>
      </c>
      <c r="CM23" s="13">
        <f t="shared" si="45"/>
        <v>0.8673971659211106</v>
      </c>
      <c r="CN23" s="13">
        <f t="shared" si="46"/>
        <v>1.3090432749028236</v>
      </c>
      <c r="CO23" s="13">
        <f t="shared" si="47"/>
        <v>1.1287344851954006</v>
      </c>
      <c r="CP23" s="13">
        <f t="shared" si="48"/>
        <v>1.1431984902138297</v>
      </c>
      <c r="CQ23" s="13">
        <f t="shared" si="49"/>
        <v>1.7740544567919228</v>
      </c>
      <c r="CR23" s="13">
        <f t="shared" si="50"/>
        <v>1.2429204548202166</v>
      </c>
      <c r="CS23" s="13">
        <f t="shared" si="51"/>
        <v>0.85074814846938263</v>
      </c>
      <c r="CT23" s="13">
        <f t="shared" si="52"/>
        <v>1.8927160526060673</v>
      </c>
      <c r="CU23" s="56">
        <f t="shared" si="53"/>
        <v>2.3267167738930805</v>
      </c>
      <c r="CV23" s="56">
        <f t="shared" si="54"/>
        <v>6.0085082568015489</v>
      </c>
      <c r="CW23" s="56">
        <f t="shared" si="55"/>
        <v>1.4597759952216107</v>
      </c>
      <c r="CX23" s="56">
        <f t="shared" si="56"/>
        <v>0.86046688462164933</v>
      </c>
      <c r="CY23" s="56">
        <f t="shared" si="291"/>
        <v>7.4023393945757748E-3</v>
      </c>
      <c r="CZ23" s="56">
        <f t="shared" si="291"/>
        <v>0.20737090999005192</v>
      </c>
      <c r="DA23" s="56">
        <f t="shared" si="291"/>
        <v>1.4126249784347369E-2</v>
      </c>
      <c r="DB23" s="56">
        <f t="shared" si="291"/>
        <v>0.28670503551992943</v>
      </c>
      <c r="DC23" s="56">
        <f t="shared" si="291"/>
        <v>4.9932132416751918</v>
      </c>
      <c r="DE23" s="52"/>
      <c r="DF23" s="53"/>
      <c r="DG23" s="13">
        <f t="shared" si="58"/>
        <v>1.7258930474496108</v>
      </c>
      <c r="DH23" s="13">
        <f t="shared" si="59"/>
        <v>2.8888885057115044</v>
      </c>
      <c r="DI23" s="13">
        <f t="shared" si="60"/>
        <v>1.6511926435924358</v>
      </c>
      <c r="DJ23" s="13">
        <f t="shared" si="61"/>
        <v>1</v>
      </c>
      <c r="DK23" s="13">
        <f t="shared" si="62"/>
        <v>1.391105580316321</v>
      </c>
      <c r="DL23" s="13">
        <f t="shared" si="63"/>
        <v>1.790837120337355</v>
      </c>
      <c r="DM23" s="13">
        <f t="shared" si="64"/>
        <v>1.4322398194418653</v>
      </c>
      <c r="DN23" s="13">
        <f t="shared" si="65"/>
        <v>2.1614826256636928</v>
      </c>
      <c r="DO23" s="13">
        <f t="shared" si="66"/>
        <v>1.8637580785237409</v>
      </c>
      <c r="DP23" s="13">
        <f t="shared" si="67"/>
        <v>1.8876409372070548</v>
      </c>
      <c r="DQ23" s="13">
        <f t="shared" si="68"/>
        <v>2.9293056683871974</v>
      </c>
      <c r="DR23" s="13">
        <f t="shared" si="69"/>
        <v>2.0523011115697063</v>
      </c>
      <c r="DS23" s="13">
        <f t="shared" si="70"/>
        <v>1.4047490843025301</v>
      </c>
      <c r="DT23" s="13">
        <f t="shared" si="71"/>
        <v>3.1252388224724523</v>
      </c>
      <c r="DU23" s="56">
        <f t="shared" si="72"/>
        <v>3.8418576207753792</v>
      </c>
      <c r="DV23" s="56">
        <f t="shared" si="73"/>
        <v>9.9212046325951277</v>
      </c>
      <c r="DW23" s="56">
        <f t="shared" si="74"/>
        <v>2.4103713846027501</v>
      </c>
      <c r="DX23" s="56">
        <f t="shared" si="75"/>
        <v>1.4207965899421686</v>
      </c>
      <c r="DY23" s="56">
        <f t="shared" si="292"/>
        <v>1.2222688353698004E-2</v>
      </c>
      <c r="DZ23" s="56">
        <f t="shared" si="292"/>
        <v>0.34240932107064292</v>
      </c>
      <c r="EA23" s="56">
        <f t="shared" si="292"/>
        <v>2.3325159725463607E-2</v>
      </c>
      <c r="EB23" s="56">
        <f t="shared" si="292"/>
        <v>0.4734052455314155</v>
      </c>
      <c r="EC23" s="56">
        <f t="shared" si="292"/>
        <v>8.244756972542417</v>
      </c>
      <c r="EE23" s="52"/>
      <c r="EF23" s="53"/>
      <c r="EG23" s="13">
        <f t="shared" si="77"/>
        <v>1.2406628740984298</v>
      </c>
      <c r="EH23" s="13">
        <f t="shared" si="78"/>
        <v>2.076685297355076</v>
      </c>
      <c r="EI23" s="13">
        <f t="shared" si="79"/>
        <v>1.1869642872232415</v>
      </c>
      <c r="EJ23" s="13">
        <f t="shared" si="80"/>
        <v>0.71885269827802134</v>
      </c>
      <c r="EK23" s="13">
        <f t="shared" si="81"/>
        <v>1</v>
      </c>
      <c r="EL23" s="13">
        <f t="shared" si="82"/>
        <v>1.2873480961309491</v>
      </c>
      <c r="EM23" s="13">
        <f t="shared" si="83"/>
        <v>1.029569458787011</v>
      </c>
      <c r="EN23" s="13">
        <f t="shared" si="84"/>
        <v>1.5537876177394079</v>
      </c>
      <c r="EO23" s="13">
        <f t="shared" si="85"/>
        <v>1.3397675236842514</v>
      </c>
      <c r="EP23" s="13">
        <f t="shared" si="86"/>
        <v>1.3569357810913443</v>
      </c>
      <c r="EQ23" s="13">
        <f t="shared" si="87"/>
        <v>2.1057392838012396</v>
      </c>
      <c r="ER23" s="13">
        <f t="shared" si="88"/>
        <v>1.4753021917308657</v>
      </c>
      <c r="ES23" s="13">
        <f t="shared" si="89"/>
        <v>1.0098076696544533</v>
      </c>
      <c r="ET23" s="13">
        <f t="shared" si="90"/>
        <v>2.2465863602975484</v>
      </c>
      <c r="EU23" s="56">
        <f t="shared" si="91"/>
        <v>2.7617297170943602</v>
      </c>
      <c r="EV23" s="56">
        <f t="shared" si="92"/>
        <v>7.1318847203094125</v>
      </c>
      <c r="EW23" s="56">
        <f t="shared" si="93"/>
        <v>1.7327019736738172</v>
      </c>
      <c r="EX23" s="56">
        <f t="shared" si="94"/>
        <v>1.0213434623841393</v>
      </c>
      <c r="EY23" s="56">
        <f t="shared" si="293"/>
        <v>8.7863125032671564E-3</v>
      </c>
      <c r="EZ23" s="56">
        <f t="shared" si="293"/>
        <v>0.24614186436717697</v>
      </c>
      <c r="FA23" s="56">
        <f t="shared" si="293"/>
        <v>1.6767354006415346E-2</v>
      </c>
      <c r="FB23" s="56">
        <f t="shared" si="293"/>
        <v>0.34030863812922724</v>
      </c>
      <c r="FC23" s="56">
        <f t="shared" si="293"/>
        <v>5.9267657963586462</v>
      </c>
      <c r="FE23" s="52"/>
      <c r="FF23" s="53"/>
      <c r="FG23" s="13">
        <f t="shared" si="96"/>
        <v>0.96373535473984917</v>
      </c>
      <c r="FH23" s="13">
        <f t="shared" si="97"/>
        <v>1.6131497794547056</v>
      </c>
      <c r="FI23" s="13">
        <f t="shared" si="98"/>
        <v>0.92202279305076429</v>
      </c>
      <c r="FJ23" s="13">
        <f t="shared" si="99"/>
        <v>0.55839807464546054</v>
      </c>
      <c r="FK23" s="13">
        <f t="shared" si="100"/>
        <v>0.77679067767718968</v>
      </c>
      <c r="FL23" s="13">
        <f t="shared" si="101"/>
        <v>1</v>
      </c>
      <c r="FM23" s="13">
        <f t="shared" si="102"/>
        <v>0.79975995760689966</v>
      </c>
      <c r="FN23" s="13">
        <f t="shared" si="103"/>
        <v>1.2069677365502209</v>
      </c>
      <c r="FO23" s="13">
        <f t="shared" si="104"/>
        <v>1.0407189226525799</v>
      </c>
      <c r="FP23" s="13">
        <f t="shared" si="105"/>
        <v>1.0540550649583722</v>
      </c>
      <c r="FQ23" s="13">
        <f t="shared" si="106"/>
        <v>1.6357186452754451</v>
      </c>
      <c r="FR23" s="13">
        <f t="shared" si="107"/>
        <v>1.1460009892932623</v>
      </c>
      <c r="FS23" s="13">
        <f t="shared" si="108"/>
        <v>0.78440918403450655</v>
      </c>
      <c r="FT23" s="13">
        <f t="shared" si="109"/>
        <v>1.7451273412758637</v>
      </c>
      <c r="FU23" s="56">
        <f t="shared" si="110"/>
        <v>2.1452858985029617</v>
      </c>
      <c r="FV23" s="56">
        <f t="shared" si="111"/>
        <v>5.5399815650047435</v>
      </c>
      <c r="FW23" s="56">
        <f t="shared" si="112"/>
        <v>1.3459467403426886</v>
      </c>
      <c r="FX23" s="56">
        <f t="shared" si="113"/>
        <v>0.79337008028654288</v>
      </c>
      <c r="FY23" s="56">
        <f t="shared" si="294"/>
        <v>6.8251256436964594E-3</v>
      </c>
      <c r="FZ23" s="56">
        <f t="shared" si="294"/>
        <v>0.19120070562650632</v>
      </c>
      <c r="GA23" s="56">
        <f t="shared" si="294"/>
        <v>1.3024724281496718E-2</v>
      </c>
      <c r="GB23" s="56">
        <f t="shared" si="294"/>
        <v>0.26434857763180392</v>
      </c>
      <c r="GC23" s="56">
        <f t="shared" si="294"/>
        <v>4.6038564193874221</v>
      </c>
      <c r="GE23" s="52"/>
      <c r="GF23" s="53"/>
      <c r="GG23" s="13">
        <f t="shared" si="115"/>
        <v>1.2050307665110025</v>
      </c>
      <c r="GH23" s="13">
        <f t="shared" si="116"/>
        <v>2.0170424439374166</v>
      </c>
      <c r="GI23" s="13">
        <f t="shared" si="117"/>
        <v>1.1528744147302754</v>
      </c>
      <c r="GJ23" s="13">
        <f t="shared" si="118"/>
        <v>0.69820709243350987</v>
      </c>
      <c r="GK23" s="13">
        <f t="shared" si="119"/>
        <v>0.97127978250068892</v>
      </c>
      <c r="GL23" s="13">
        <f t="shared" si="120"/>
        <v>1.2503751788127444</v>
      </c>
      <c r="GM23" s="13">
        <f t="shared" si="121"/>
        <v>1</v>
      </c>
      <c r="GN23" s="13">
        <f t="shared" si="122"/>
        <v>1.5091624994101958</v>
      </c>
      <c r="GO23" s="13">
        <f t="shared" si="123"/>
        <v>1.3012891090055263</v>
      </c>
      <c r="GP23" s="13">
        <f t="shared" si="124"/>
        <v>1.3179642903258033</v>
      </c>
      <c r="GQ23" s="13">
        <f t="shared" si="125"/>
        <v>2.0452619935736243</v>
      </c>
      <c r="GR23" s="13">
        <f t="shared" si="126"/>
        <v>1.4329311919071448</v>
      </c>
      <c r="GS23" s="13">
        <f t="shared" si="127"/>
        <v>0.98080577374950495</v>
      </c>
      <c r="GT23" s="13">
        <f t="shared" si="128"/>
        <v>2.1820639113988172</v>
      </c>
      <c r="GU23" s="56">
        <f t="shared" si="129"/>
        <v>2.6824122389450995</v>
      </c>
      <c r="GV23" s="56">
        <f t="shared" si="130"/>
        <v>6.9270554399621131</v>
      </c>
      <c r="GW23" s="56">
        <f t="shared" si="131"/>
        <v>1.6829383961284197</v>
      </c>
      <c r="GX23" s="56">
        <f t="shared" si="132"/>
        <v>0.99201025600296733</v>
      </c>
      <c r="GY23" s="56">
        <f t="shared" si="295"/>
        <v>8.5339676971564072E-3</v>
      </c>
      <c r="GZ23" s="56">
        <f t="shared" si="295"/>
        <v>0.23907261648686573</v>
      </c>
      <c r="HA23" s="56">
        <f t="shared" si="295"/>
        <v>1.6285791952463151E-2</v>
      </c>
      <c r="HB23" s="56">
        <f t="shared" si="295"/>
        <v>0.33053490002526148</v>
      </c>
      <c r="HC23" s="56">
        <f t="shared" si="295"/>
        <v>5.756547793619748</v>
      </c>
      <c r="HE23" s="52"/>
      <c r="HF23" s="53"/>
      <c r="HG23" s="13">
        <f t="shared" si="134"/>
        <v>0.79847648413073302</v>
      </c>
      <c r="HH23" s="13">
        <f t="shared" si="135"/>
        <v>1.3365309863753627</v>
      </c>
      <c r="HI23" s="13">
        <f t="shared" si="136"/>
        <v>0.76391668569874793</v>
      </c>
      <c r="HJ23" s="13">
        <f t="shared" si="137"/>
        <v>0.46264540280213701</v>
      </c>
      <c r="HK23" s="13">
        <f t="shared" si="138"/>
        <v>0.64358860154574493</v>
      </c>
      <c r="HL23" s="13">
        <f t="shared" si="139"/>
        <v>0.82852256089149479</v>
      </c>
      <c r="HM23" s="13">
        <f t="shared" si="140"/>
        <v>0.66261916817494182</v>
      </c>
      <c r="HN23" s="13">
        <f t="shared" si="141"/>
        <v>1</v>
      </c>
      <c r="HO23" s="13">
        <f t="shared" si="142"/>
        <v>0.86225910696435304</v>
      </c>
      <c r="HP23" s="13">
        <f t="shared" si="143"/>
        <v>0.87330840173996138</v>
      </c>
      <c r="HQ23" s="13">
        <f t="shared" si="144"/>
        <v>1.3552298008815782</v>
      </c>
      <c r="HR23" s="13">
        <f t="shared" si="145"/>
        <v>0.94948767443344029</v>
      </c>
      <c r="HS23" s="13">
        <f t="shared" si="146"/>
        <v>0.64990070594307714</v>
      </c>
      <c r="HT23" s="13">
        <f t="shared" si="147"/>
        <v>1.4458773738756441</v>
      </c>
      <c r="HU23" s="13">
        <f t="shared" si="148"/>
        <v>1.7774177664720852</v>
      </c>
      <c r="HV23" s="13">
        <f t="shared" si="149"/>
        <v>4.5899997135294006</v>
      </c>
      <c r="HW23" s="13">
        <f t="shared" si="150"/>
        <v>1.1151472401322842</v>
      </c>
      <c r="HX23" s="13">
        <f t="shared" si="151"/>
        <v>0.65732501065369731</v>
      </c>
      <c r="HY23" s="13">
        <f t="shared" si="296"/>
        <v>5.6547705767216018E-3</v>
      </c>
      <c r="HZ23" s="13">
        <f t="shared" si="296"/>
        <v>0.15841409826993386</v>
      </c>
      <c r="IA23" s="13">
        <f t="shared" si="296"/>
        <v>1.0791277916611296E-2</v>
      </c>
      <c r="IB23" s="13">
        <f t="shared" si="296"/>
        <v>0.21901876050752631</v>
      </c>
      <c r="IC23" s="13">
        <f t="shared" si="296"/>
        <v>3.8143989105676144</v>
      </c>
      <c r="IE23" s="52"/>
      <c r="IF23" s="53"/>
      <c r="IG23" s="13">
        <f t="shared" si="153"/>
        <v>0.92602847297470536</v>
      </c>
      <c r="IH23" s="13">
        <f t="shared" si="154"/>
        <v>1.5500340623605808</v>
      </c>
      <c r="II23" s="13">
        <f t="shared" si="155"/>
        <v>0.88594794711786018</v>
      </c>
      <c r="IJ23" s="13">
        <f t="shared" si="156"/>
        <v>0.53655032352272203</v>
      </c>
      <c r="IK23" s="13">
        <f t="shared" si="157"/>
        <v>0.74639814917298608</v>
      </c>
      <c r="IL23" s="13">
        <f t="shared" si="158"/>
        <v>0.96087423629350777</v>
      </c>
      <c r="IM23" s="13">
        <f t="shared" si="159"/>
        <v>0.76846873848365793</v>
      </c>
      <c r="IN23" s="13">
        <f t="shared" si="160"/>
        <v>1.1597442020885973</v>
      </c>
      <c r="IO23" s="13">
        <f t="shared" si="161"/>
        <v>1</v>
      </c>
      <c r="IP23" s="13">
        <f t="shared" si="162"/>
        <v>1.0128143555531797</v>
      </c>
      <c r="IQ23" s="13">
        <f t="shared" si="163"/>
        <v>1.5717199040700944</v>
      </c>
      <c r="IR23" s="13">
        <f t="shared" si="164"/>
        <v>1.101162825378768</v>
      </c>
      <c r="IS23" s="13">
        <f t="shared" si="165"/>
        <v>0.75371857565077005</v>
      </c>
      <c r="IT23" s="13">
        <f t="shared" si="166"/>
        <v>1.6768479012833652</v>
      </c>
      <c r="IU23" s="56">
        <f t="shared" si="167"/>
        <v>2.0613499493552649</v>
      </c>
      <c r="IV23" s="56">
        <f t="shared" si="168"/>
        <v>5.3232255553540444</v>
      </c>
      <c r="IW23" s="56">
        <f t="shared" si="169"/>
        <v>1.2932855462185173</v>
      </c>
      <c r="IX23" s="56">
        <f t="shared" si="170"/>
        <v>0.76232886999345084</v>
      </c>
      <c r="IY23" s="56">
        <f t="shared" si="297"/>
        <v>6.5580873904940709E-3</v>
      </c>
      <c r="IZ23" s="56">
        <f t="shared" si="297"/>
        <v>0.18371983199764907</v>
      </c>
      <c r="JA23" s="56">
        <f t="shared" si="297"/>
        <v>1.2515121996916666E-2</v>
      </c>
      <c r="JB23" s="56">
        <f t="shared" si="297"/>
        <v>0.25400573764723466</v>
      </c>
      <c r="JC23" s="56">
        <f t="shared" si="297"/>
        <v>4.4237270209838524</v>
      </c>
      <c r="JE23" s="52"/>
      <c r="JF23" s="53"/>
      <c r="JG23" s="13">
        <f t="shared" si="172"/>
        <v>0.91431215197273397</v>
      </c>
      <c r="JH23" s="13">
        <f t="shared" si="173"/>
        <v>1.5304226819672024</v>
      </c>
      <c r="JI23" s="13">
        <f t="shared" si="174"/>
        <v>0.87473873396469837</v>
      </c>
      <c r="JJ23" s="13">
        <f t="shared" si="175"/>
        <v>0.52976176787074536</v>
      </c>
      <c r="JK23" s="13">
        <f t="shared" si="176"/>
        <v>0.7369545515232333</v>
      </c>
      <c r="JL23" s="13">
        <f t="shared" si="177"/>
        <v>0.94871703883847192</v>
      </c>
      <c r="JM23" s="13">
        <f t="shared" si="178"/>
        <v>0.75874589876239973</v>
      </c>
      <c r="JN23" s="13">
        <f t="shared" si="179"/>
        <v>1.1450708569934984</v>
      </c>
      <c r="JO23" s="13">
        <f t="shared" si="180"/>
        <v>0.98734777456212042</v>
      </c>
      <c r="JP23" s="13">
        <f t="shared" si="181"/>
        <v>1</v>
      </c>
      <c r="JQ23" s="13">
        <f t="shared" si="182"/>
        <v>1.551834149518597</v>
      </c>
      <c r="JR23" s="13">
        <f t="shared" si="183"/>
        <v>1.0872306650682633</v>
      </c>
      <c r="JS23" s="13">
        <f t="shared" si="184"/>
        <v>0.74418235831491897</v>
      </c>
      <c r="JT23" s="13">
        <f t="shared" si="185"/>
        <v>1.6556320436112928</v>
      </c>
      <c r="JU23" s="56">
        <f t="shared" si="186"/>
        <v>2.0352692850896603</v>
      </c>
      <c r="JV23" s="56">
        <f t="shared" si="187"/>
        <v>5.2558749055710239</v>
      </c>
      <c r="JW23" s="56">
        <f t="shared" si="188"/>
        <v>1.2769226059322092</v>
      </c>
      <c r="JX23" s="56">
        <f t="shared" si="189"/>
        <v>0.75268371327248973</v>
      </c>
      <c r="JY23" s="56">
        <f t="shared" si="298"/>
        <v>6.4751129903882244E-3</v>
      </c>
      <c r="JZ23" s="56">
        <f t="shared" si="298"/>
        <v>0.18139536726580544</v>
      </c>
      <c r="KA23" s="56">
        <f t="shared" si="298"/>
        <v>1.235677785202911E-2</v>
      </c>
      <c r="KB23" s="56">
        <f t="shared" si="298"/>
        <v>0.25079199979200695</v>
      </c>
      <c r="KC23" s="56">
        <f t="shared" si="298"/>
        <v>4.3677570294387245</v>
      </c>
      <c r="KE23" s="52"/>
      <c r="KF23" s="53"/>
      <c r="KG23" s="13">
        <f t="shared" si="191"/>
        <v>0.58918161599702379</v>
      </c>
      <c r="KH23" s="13">
        <f t="shared" si="192"/>
        <v>0.98620247688321794</v>
      </c>
      <c r="KI23" s="13">
        <f t="shared" si="193"/>
        <v>0.56368055454640942</v>
      </c>
      <c r="KJ23" s="13">
        <f t="shared" si="194"/>
        <v>0.3413778257393586</v>
      </c>
      <c r="KK23" s="13">
        <f t="shared" si="195"/>
        <v>0.47489259838227432</v>
      </c>
      <c r="KL23" s="13">
        <f t="shared" si="196"/>
        <v>0.61135208239410033</v>
      </c>
      <c r="KM23" s="13">
        <f t="shared" si="197"/>
        <v>0.48893491549839552</v>
      </c>
      <c r="KN23" s="13">
        <f t="shared" si="198"/>
        <v>0.73788223912247142</v>
      </c>
      <c r="KO23" s="13">
        <f t="shared" si="199"/>
        <v>0.63624568055059938</v>
      </c>
      <c r="KP23" s="13">
        <f t="shared" si="200"/>
        <v>0.64439875892034948</v>
      </c>
      <c r="KQ23" s="13">
        <f t="shared" si="201"/>
        <v>1</v>
      </c>
      <c r="KR23" s="13">
        <f t="shared" si="202"/>
        <v>0.70061009123013507</v>
      </c>
      <c r="KS23" s="13">
        <f t="shared" si="203"/>
        <v>0.4795501881085526</v>
      </c>
      <c r="KT23" s="13">
        <f t="shared" si="204"/>
        <v>1.0668872341318789</v>
      </c>
      <c r="KU23" s="56">
        <f t="shared" si="205"/>
        <v>1.3115250013804842</v>
      </c>
      <c r="KV23" s="56">
        <f t="shared" si="206"/>
        <v>3.3868792661905767</v>
      </c>
      <c r="KW23" s="56">
        <f t="shared" si="207"/>
        <v>0.82284734250005409</v>
      </c>
      <c r="KX23" s="56">
        <f t="shared" si="208"/>
        <v>0.48502845069235251</v>
      </c>
      <c r="KY23" s="56">
        <f t="shared" si="299"/>
        <v>4.172554774875205E-3</v>
      </c>
      <c r="KZ23" s="56">
        <f t="shared" si="299"/>
        <v>0.11689094953998601</v>
      </c>
      <c r="LA23" s="56">
        <f t="shared" si="299"/>
        <v>7.96269231210202E-3</v>
      </c>
      <c r="LB23" s="56">
        <f t="shared" si="299"/>
        <v>0.16161005341312182</v>
      </c>
      <c r="LC23" s="56">
        <f t="shared" si="299"/>
        <v>2.8145772090359467</v>
      </c>
      <c r="LE23" s="52"/>
      <c r="LF23" s="53"/>
      <c r="LG23" s="13">
        <f t="shared" si="210"/>
        <v>0.84095508096741156</v>
      </c>
      <c r="LH23" s="13">
        <f t="shared" si="211"/>
        <v>1.4076338454555204</v>
      </c>
      <c r="LI23" s="13">
        <f t="shared" si="212"/>
        <v>0.80455671649932414</v>
      </c>
      <c r="LJ23" s="13">
        <f t="shared" si="213"/>
        <v>0.48725793420983349</v>
      </c>
      <c r="LK23" s="13">
        <f t="shared" si="214"/>
        <v>0.67782723133270217</v>
      </c>
      <c r="LL23" s="13">
        <f t="shared" si="215"/>
        <v>0.87259959576186663</v>
      </c>
      <c r="LM23" s="13">
        <f t="shared" si="216"/>
        <v>0.69787021571430818</v>
      </c>
      <c r="LN23" s="13">
        <f t="shared" si="217"/>
        <v>1.0531995590113379</v>
      </c>
      <c r="LO23" s="13">
        <f t="shared" si="218"/>
        <v>0.90813091120836664</v>
      </c>
      <c r="LP23" s="13">
        <f t="shared" si="219"/>
        <v>0.91976802359342358</v>
      </c>
      <c r="LQ23" s="13">
        <f t="shared" si="220"/>
        <v>1.4273274286475013</v>
      </c>
      <c r="LR23" s="13">
        <f t="shared" si="221"/>
        <v>1</v>
      </c>
      <c r="LS23" s="13">
        <f t="shared" si="222"/>
        <v>0.68447513690040596</v>
      </c>
      <c r="LT23" s="13">
        <f t="shared" si="223"/>
        <v>1.5227974125502997</v>
      </c>
      <c r="LU23" s="56">
        <f t="shared" si="224"/>
        <v>1.8719756078273171</v>
      </c>
      <c r="LV23" s="56">
        <f t="shared" si="225"/>
        <v>4.8341856741513318</v>
      </c>
      <c r="LW23" s="56">
        <f t="shared" si="226"/>
        <v>1.1744725815400321</v>
      </c>
      <c r="LX23" s="56">
        <f t="shared" si="227"/>
        <v>0.69229441134759695</v>
      </c>
      <c r="LY23" s="56">
        <f t="shared" si="300"/>
        <v>5.9556018777134805E-3</v>
      </c>
      <c r="LZ23" s="56">
        <f t="shared" si="300"/>
        <v>0.16684165843907306</v>
      </c>
      <c r="MA23" s="56">
        <f t="shared" si="300"/>
        <v>1.1365369142943805E-2</v>
      </c>
      <c r="MB23" s="56">
        <f t="shared" si="300"/>
        <v>0.23067046198173652</v>
      </c>
      <c r="MC23" s="56">
        <f t="shared" si="300"/>
        <v>4.0173232505031384</v>
      </c>
      <c r="ME23" s="52"/>
      <c r="MF23" s="53"/>
      <c r="MG23" s="13">
        <f t="shared" si="229"/>
        <v>1.2286130432372067</v>
      </c>
      <c r="MH23" s="13">
        <f t="shared" si="230"/>
        <v>2.0565156710145587</v>
      </c>
      <c r="MI23" s="13">
        <f t="shared" si="231"/>
        <v>1.1754359992427168</v>
      </c>
      <c r="MJ23" s="13">
        <f t="shared" si="232"/>
        <v>0.71187090361871186</v>
      </c>
      <c r="MK23" s="13">
        <f t="shared" si="233"/>
        <v>0.99028758648881188</v>
      </c>
      <c r="ML23" s="13">
        <f t="shared" si="234"/>
        <v>1.2748448390884846</v>
      </c>
      <c r="MM23" s="13">
        <f t="shared" si="235"/>
        <v>1.0195698544647813</v>
      </c>
      <c r="MN23" s="13">
        <f t="shared" si="236"/>
        <v>1.5386965898873588</v>
      </c>
      <c r="MO23" s="13">
        <f t="shared" si="237"/>
        <v>1.3267551474853694</v>
      </c>
      <c r="MP23" s="13">
        <f t="shared" si="238"/>
        <v>1.3437566596772581</v>
      </c>
      <c r="MQ23" s="13">
        <f t="shared" si="239"/>
        <v>2.0852874731302089</v>
      </c>
      <c r="MR23" s="13">
        <f t="shared" si="240"/>
        <v>1.4609734467908133</v>
      </c>
      <c r="MS23" s="13">
        <f t="shared" si="241"/>
        <v>1</v>
      </c>
      <c r="MT23" s="13">
        <f t="shared" si="242"/>
        <v>2.2247665845777433</v>
      </c>
      <c r="MU23" s="56">
        <f t="shared" si="243"/>
        <v>2.7349066560758035</v>
      </c>
      <c r="MV23" s="56">
        <f t="shared" si="244"/>
        <v>7.0626169067916438</v>
      </c>
      <c r="MW23" s="56">
        <f t="shared" si="245"/>
        <v>1.7158732556138454</v>
      </c>
      <c r="MX23" s="56">
        <f t="shared" si="246"/>
        <v>1.0114237523405158</v>
      </c>
      <c r="MY23" s="56">
        <f t="shared" si="301"/>
        <v>8.7009762029969032E-3</v>
      </c>
      <c r="MZ23" s="56">
        <f t="shared" si="301"/>
        <v>0.24375123279802818</v>
      </c>
      <c r="NA23" s="56">
        <f t="shared" si="301"/>
        <v>1.6604502530816561E-2</v>
      </c>
      <c r="NB23" s="56">
        <f t="shared" si="301"/>
        <v>0.33700341991428689</v>
      </c>
      <c r="NC23" s="56">
        <f t="shared" si="301"/>
        <v>5.869202596160445</v>
      </c>
      <c r="NE23" s="52"/>
      <c r="NF23" s="53"/>
      <c r="NG23" s="13">
        <f t="shared" ref="NG23:NP29" si="303">F23/$S23</f>
        <v>0.5522435709678708</v>
      </c>
      <c r="NH23" s="13">
        <f t="shared" si="303"/>
        <v>0.92437367824134309</v>
      </c>
      <c r="NI23" s="13">
        <f t="shared" si="303"/>
        <v>0.52834126842381191</v>
      </c>
      <c r="NJ23" s="13">
        <f t="shared" si="303"/>
        <v>0.31997554644763937</v>
      </c>
      <c r="NK23" s="13">
        <f t="shared" si="303"/>
        <v>0.44511976822807531</v>
      </c>
      <c r="NL23" s="13">
        <f t="shared" si="303"/>
        <v>0.57302408617866207</v>
      </c>
      <c r="NM23" s="13">
        <f t="shared" si="303"/>
        <v>0.45828171886997926</v>
      </c>
      <c r="NN23" s="13">
        <f t="shared" si="303"/>
        <v>0.69162158428381859</v>
      </c>
      <c r="NO23" s="13">
        <f t="shared" si="303"/>
        <v>0.59635700962183635</v>
      </c>
      <c r="NP23" s="13">
        <f t="shared" si="303"/>
        <v>0.60399894037976154</v>
      </c>
      <c r="NQ23" s="13">
        <f t="shared" ref="NQ23:NX29" si="304">P23/$S23</f>
        <v>0.93730618195436111</v>
      </c>
      <c r="NR23" s="13">
        <f t="shared" si="304"/>
        <v>0.65668616964961446</v>
      </c>
      <c r="NS23" s="13">
        <f t="shared" si="304"/>
        <v>0.44948535587152311</v>
      </c>
      <c r="NT23" s="13">
        <f t="shared" si="304"/>
        <v>1</v>
      </c>
      <c r="NU23" s="56">
        <f t="shared" si="304"/>
        <v>1.2293004915816297</v>
      </c>
      <c r="NV23" s="56">
        <f t="shared" si="304"/>
        <v>3.1745428737334773</v>
      </c>
      <c r="NW23" s="56">
        <f t="shared" si="304"/>
        <v>0.77125990093001817</v>
      </c>
      <c r="NX23" s="56">
        <f t="shared" si="304"/>
        <v>0.454620165257688</v>
      </c>
      <c r="NY23" s="56">
        <f t="shared" ref="NY23:OC29" si="305">X23/$S23</f>
        <v>3.9109613850337168E-3</v>
      </c>
      <c r="NZ23" s="56">
        <f t="shared" si="305"/>
        <v>0.10956260961834417</v>
      </c>
      <c r="OA23" s="56">
        <f t="shared" si="305"/>
        <v>7.4634807291336881E-3</v>
      </c>
      <c r="OB23" s="56">
        <f t="shared" si="305"/>
        <v>0.15147810213009358</v>
      </c>
      <c r="OC23" s="56">
        <f t="shared" si="305"/>
        <v>2.6381206176172447</v>
      </c>
      <c r="OE23" s="52"/>
      <c r="OF23" s="53"/>
      <c r="OG23" s="13">
        <f t="shared" si="250"/>
        <v>0.44923399506441997</v>
      </c>
      <c r="OH23" s="13">
        <f t="shared" si="251"/>
        <v>0.75195095468646167</v>
      </c>
      <c r="OI23" s="13">
        <f t="shared" si="252"/>
        <v>0.42979017094839278</v>
      </c>
      <c r="OJ23" s="13">
        <f t="shared" si="253"/>
        <v>0.26029074960830434</v>
      </c>
      <c r="OK23" s="13">
        <f t="shared" si="254"/>
        <v>0.3620919142848304</v>
      </c>
      <c r="OL23" s="13">
        <f t="shared" si="255"/>
        <v>0.46613833647898723</v>
      </c>
      <c r="OM23" s="13">
        <f t="shared" si="256"/>
        <v>0.37279877622138557</v>
      </c>
      <c r="ON23" s="13">
        <f t="shared" si="257"/>
        <v>0.56261393289932848</v>
      </c>
      <c r="OO23" s="13">
        <f t="shared" si="258"/>
        <v>0.48511898734747744</v>
      </c>
      <c r="OP23" s="13">
        <f t="shared" si="259"/>
        <v>0.49133547453694643</v>
      </c>
      <c r="OQ23" s="13">
        <f t="shared" si="260"/>
        <v>0.76247116825635852</v>
      </c>
      <c r="OR23" s="13">
        <f t="shared" si="261"/>
        <v>0.53419499475243504</v>
      </c>
      <c r="OS23" s="13">
        <f t="shared" si="262"/>
        <v>0.36564319216468461</v>
      </c>
      <c r="OT23" s="13">
        <f t="shared" si="263"/>
        <v>0.81347075580632888</v>
      </c>
      <c r="OU23" s="56">
        <f t="shared" si="264"/>
        <v>1</v>
      </c>
      <c r="OV23" s="56">
        <f t="shared" si="265"/>
        <v>2.5823977908355671</v>
      </c>
      <c r="OW23" s="56">
        <f t="shared" si="266"/>
        <v>0.62739737453265632</v>
      </c>
      <c r="OX23" s="56">
        <f t="shared" si="267"/>
        <v>0.36982020943696964</v>
      </c>
      <c r="OY23" s="56">
        <f t="shared" si="302"/>
        <v>3.1814527138127446E-3</v>
      </c>
      <c r="OZ23" s="56">
        <f t="shared" si="302"/>
        <v>8.9125978854348198E-2</v>
      </c>
      <c r="PA23" s="56">
        <f t="shared" si="302"/>
        <v>6.0713233096743521E-3</v>
      </c>
      <c r="PB23" s="56">
        <f t="shared" si="302"/>
        <v>0.12322300622787551</v>
      </c>
      <c r="PC23" s="56">
        <f t="shared" si="302"/>
        <v>2.1460339727213595</v>
      </c>
    </row>
    <row r="24" spans="2:419" x14ac:dyDescent="0.3">
      <c r="B24" s="246" t="s">
        <v>24</v>
      </c>
      <c r="C24" s="106">
        <v>228.8</v>
      </c>
      <c r="D24" s="106">
        <v>1.7</v>
      </c>
      <c r="E24" s="12" t="s">
        <v>25</v>
      </c>
      <c r="F24" s="13">
        <v>10.769695450015865</v>
      </c>
      <c r="G24" s="13">
        <v>36.212744092477976</v>
      </c>
      <c r="H24" s="13">
        <v>22.1903653564856</v>
      </c>
      <c r="I24" s="13">
        <v>13.002566493608061</v>
      </c>
      <c r="J24" s="13">
        <v>12.762763853513098</v>
      </c>
      <c r="K24" s="13">
        <v>16.97019475427226</v>
      </c>
      <c r="L24" s="13">
        <v>17.586196453247368</v>
      </c>
      <c r="M24" s="13">
        <v>30.123689690170824</v>
      </c>
      <c r="N24" s="13">
        <v>19.391153831604623</v>
      </c>
      <c r="O24" s="13">
        <v>9.3461368145152335</v>
      </c>
      <c r="P24" s="13">
        <v>26.259001129856536</v>
      </c>
      <c r="Q24" s="13">
        <v>19.108635453993053</v>
      </c>
      <c r="R24" s="13">
        <v>14.844346167884364</v>
      </c>
      <c r="S24" s="13">
        <v>21.080552078131188</v>
      </c>
      <c r="T24" s="151">
        <v>29.017463946842039</v>
      </c>
      <c r="U24" s="154">
        <v>142.07468253086464</v>
      </c>
      <c r="V24" s="154">
        <v>28.566800868941446</v>
      </c>
      <c r="W24" s="164">
        <v>13.281148728430278</v>
      </c>
      <c r="X24" s="154">
        <v>0.1747587770904116</v>
      </c>
      <c r="Y24" s="154">
        <v>3.1350980383395206</v>
      </c>
      <c r="Z24" s="154">
        <v>0.2651151434498018</v>
      </c>
      <c r="AA24" s="154">
        <v>6.2040102250350211</v>
      </c>
      <c r="AB24" s="154">
        <v>92.729584323081426</v>
      </c>
      <c r="AE24" s="52"/>
      <c r="AF24" s="53"/>
      <c r="AG24" s="13">
        <f t="shared" si="1"/>
        <v>1</v>
      </c>
      <c r="AH24" s="13">
        <f t="shared" si="2"/>
        <v>3.3624668645968656</v>
      </c>
      <c r="AI24" s="13">
        <f t="shared" si="3"/>
        <v>2.06044501996135</v>
      </c>
      <c r="AJ24" s="13">
        <f t="shared" si="4"/>
        <v>1.2073290794484728</v>
      </c>
      <c r="AK24" s="13">
        <f t="shared" si="5"/>
        <v>1.1850626522121661</v>
      </c>
      <c r="AL24" s="13">
        <f t="shared" si="6"/>
        <v>1.5757358072968777</v>
      </c>
      <c r="AM24" s="13">
        <f t="shared" si="7"/>
        <v>1.6329334970397387</v>
      </c>
      <c r="AN24" s="13">
        <f t="shared" si="8"/>
        <v>2.7970790659754865</v>
      </c>
      <c r="AO24" s="13">
        <f t="shared" si="9"/>
        <v>1.800529450586837</v>
      </c>
      <c r="AP24" s="13">
        <f t="shared" si="10"/>
        <v>0.86781811592466762</v>
      </c>
      <c r="AQ24" s="13">
        <f t="shared" si="11"/>
        <v>2.4382306121588475</v>
      </c>
      <c r="AR24" s="13">
        <f t="shared" si="12"/>
        <v>1.7742967331508805</v>
      </c>
      <c r="AS24" s="13">
        <f t="shared" si="13"/>
        <v>1.3783440986590292</v>
      </c>
      <c r="AT24" s="13">
        <f t="shared" si="14"/>
        <v>1.9573953763103054</v>
      </c>
      <c r="AU24" s="13">
        <f t="shared" si="15"/>
        <v>2.6943625362033141</v>
      </c>
      <c r="AV24" s="13">
        <f t="shared" si="16"/>
        <v>13.192079868020349</v>
      </c>
      <c r="AW24" s="13">
        <f t="shared" si="17"/>
        <v>2.6525170559859577</v>
      </c>
      <c r="AX24" s="56">
        <f t="shared" si="18"/>
        <v>1.2331963136813413</v>
      </c>
      <c r="AY24" s="56">
        <f t="shared" si="289"/>
        <v>1.6226900556426983E-2</v>
      </c>
      <c r="AZ24" s="56">
        <f t="shared" si="289"/>
        <v>0.29110368560467531</v>
      </c>
      <c r="BA24" s="56">
        <f t="shared" si="289"/>
        <v>2.4616772561512987E-2</v>
      </c>
      <c r="BB24" s="56">
        <f t="shared" si="289"/>
        <v>0.57606180730262724</v>
      </c>
      <c r="BC24" s="56">
        <f t="shared" si="289"/>
        <v>8.6102327362418425</v>
      </c>
      <c r="BE24" s="52"/>
      <c r="BF24" s="53"/>
      <c r="BG24" s="13">
        <f t="shared" si="20"/>
        <v>0.29740070022069715</v>
      </c>
      <c r="BH24" s="13">
        <f t="shared" si="21"/>
        <v>1</v>
      </c>
      <c r="BI24" s="13">
        <f t="shared" si="22"/>
        <v>0.61277779170275382</v>
      </c>
      <c r="BJ24" s="13">
        <f t="shared" si="23"/>
        <v>0.35906051362478553</v>
      </c>
      <c r="BK24" s="13">
        <f t="shared" si="24"/>
        <v>0.3524384625732947</v>
      </c>
      <c r="BL24" s="13">
        <f t="shared" si="25"/>
        <v>0.46862493245291698</v>
      </c>
      <c r="BM24" s="13">
        <f t="shared" si="26"/>
        <v>0.48563556543344999</v>
      </c>
      <c r="BN24" s="13">
        <f t="shared" si="27"/>
        <v>0.83185327279376331</v>
      </c>
      <c r="BO24" s="13">
        <f t="shared" si="28"/>
        <v>0.53547871937251246</v>
      </c>
      <c r="BP24" s="13">
        <f t="shared" si="29"/>
        <v>0.25808971534020231</v>
      </c>
      <c r="BQ24" s="13">
        <f t="shared" si="30"/>
        <v>0.7251314913555803</v>
      </c>
      <c r="BR24" s="13">
        <f t="shared" si="31"/>
        <v>0.52767709083836734</v>
      </c>
      <c r="BS24" s="13">
        <f t="shared" si="32"/>
        <v>0.40992050008626096</v>
      </c>
      <c r="BT24" s="13">
        <f t="shared" si="33"/>
        <v>0.58213075552343985</v>
      </c>
      <c r="BU24" s="56">
        <f t="shared" si="34"/>
        <v>0.80130530491527918</v>
      </c>
      <c r="BV24" s="56">
        <f t="shared" si="35"/>
        <v>3.9233337901166139</v>
      </c>
      <c r="BW24" s="56">
        <f t="shared" si="36"/>
        <v>0.78886042979756599</v>
      </c>
      <c r="BX24" s="56">
        <f t="shared" si="37"/>
        <v>0.36675344719841341</v>
      </c>
      <c r="BY24" s="56">
        <f t="shared" si="290"/>
        <v>4.8258915878930057E-3</v>
      </c>
      <c r="BZ24" s="56">
        <f t="shared" si="290"/>
        <v>8.6574439935656125E-2</v>
      </c>
      <c r="CA24" s="56">
        <f t="shared" si="290"/>
        <v>7.3210453969676072E-3</v>
      </c>
      <c r="CB24" s="56">
        <f t="shared" si="290"/>
        <v>0.17132118486220169</v>
      </c>
      <c r="CC24" s="56">
        <f t="shared" si="290"/>
        <v>2.5606892448214933</v>
      </c>
      <c r="CE24" s="52"/>
      <c r="CF24" s="53"/>
      <c r="CG24" s="13">
        <f t="shared" si="39"/>
        <v>0.48533204735487584</v>
      </c>
      <c r="CH24" s="13">
        <f t="shared" si="40"/>
        <v>1.6319129275577269</v>
      </c>
      <c r="CI24" s="13">
        <f t="shared" si="41"/>
        <v>1</v>
      </c>
      <c r="CJ24" s="13">
        <f t="shared" si="42"/>
        <v>0.58595549395980484</v>
      </c>
      <c r="CK24" s="13">
        <f t="shared" si="43"/>
        <v>0.5751488832419297</v>
      </c>
      <c r="CL24" s="13">
        <f t="shared" si="44"/>
        <v>0.76475508544578175</v>
      </c>
      <c r="CM24" s="13">
        <f t="shared" si="45"/>
        <v>0.79251495731265342</v>
      </c>
      <c r="CN24" s="13">
        <f t="shared" si="46"/>
        <v>1.3575121097033467</v>
      </c>
      <c r="CO24" s="13">
        <f t="shared" si="47"/>
        <v>0.87385464457605921</v>
      </c>
      <c r="CP24" s="13">
        <f t="shared" si="48"/>
        <v>0.42117994293336991</v>
      </c>
      <c r="CQ24" s="13">
        <f t="shared" si="49"/>
        <v>1.1833514549223856</v>
      </c>
      <c r="CR24" s="13">
        <f t="shared" si="50"/>
        <v>0.86112306611518463</v>
      </c>
      <c r="CS24" s="13">
        <f t="shared" si="51"/>
        <v>0.66895456336169756</v>
      </c>
      <c r="CT24" s="13">
        <f t="shared" si="52"/>
        <v>0.94998670546764807</v>
      </c>
      <c r="CU24" s="56">
        <f t="shared" si="53"/>
        <v>1.3076604860118302</v>
      </c>
      <c r="CV24" s="56">
        <f t="shared" si="54"/>
        <v>6.4025391312153559</v>
      </c>
      <c r="CW24" s="56">
        <f t="shared" si="55"/>
        <v>1.2873515334253927</v>
      </c>
      <c r="CX24" s="56">
        <f t="shared" si="56"/>
        <v>0.59850969170945101</v>
      </c>
      <c r="CY24" s="56">
        <f t="shared" si="291"/>
        <v>7.8754348692746824E-3</v>
      </c>
      <c r="CZ24" s="56">
        <f t="shared" si="291"/>
        <v>0.14128194772706718</v>
      </c>
      <c r="DA24" s="56">
        <f t="shared" si="291"/>
        <v>1.1947308626548428E-2</v>
      </c>
      <c r="DB24" s="56">
        <f t="shared" si="291"/>
        <v>0.27958125634113407</v>
      </c>
      <c r="DC24" s="56">
        <f t="shared" si="291"/>
        <v>4.1788218820822278</v>
      </c>
      <c r="DE24" s="52"/>
      <c r="DF24" s="53"/>
      <c r="DG24" s="13">
        <f t="shared" si="58"/>
        <v>0.82827459142855731</v>
      </c>
      <c r="DH24" s="13">
        <f t="shared" si="59"/>
        <v>2.7850458684660309</v>
      </c>
      <c r="DI24" s="13">
        <f t="shared" si="60"/>
        <v>1.7066142570694927</v>
      </c>
      <c r="DJ24" s="13">
        <f t="shared" si="61"/>
        <v>1</v>
      </c>
      <c r="DK24" s="13">
        <f t="shared" si="62"/>
        <v>0.98155728407827425</v>
      </c>
      <c r="DL24" s="13">
        <f t="shared" si="63"/>
        <v>1.3051419319881692</v>
      </c>
      <c r="DM24" s="13">
        <f t="shared" si="64"/>
        <v>1.3525173250905946</v>
      </c>
      <c r="DN24" s="13">
        <f t="shared" si="65"/>
        <v>2.3167495205642168</v>
      </c>
      <c r="DO24" s="13">
        <f t="shared" si="66"/>
        <v>1.4913327950398969</v>
      </c>
      <c r="DP24" s="13">
        <f t="shared" si="67"/>
        <v>0.71879169540180443</v>
      </c>
      <c r="DQ24" s="13">
        <f t="shared" si="68"/>
        <v>2.0195244640944705</v>
      </c>
      <c r="DR24" s="13">
        <f t="shared" si="69"/>
        <v>1.4696049017235695</v>
      </c>
      <c r="DS24" s="13">
        <f t="shared" si="70"/>
        <v>1.1416473951647703</v>
      </c>
      <c r="DT24" s="13">
        <f t="shared" si="71"/>
        <v>1.6212608555775652</v>
      </c>
      <c r="DU24" s="56">
        <f t="shared" si="72"/>
        <v>2.2316720288342111</v>
      </c>
      <c r="DV24" s="56">
        <f t="shared" si="73"/>
        <v>10.92666456277745</v>
      </c>
      <c r="DW24" s="56">
        <f t="shared" si="74"/>
        <v>2.1970124808040485</v>
      </c>
      <c r="DX24" s="56">
        <f t="shared" si="75"/>
        <v>1.0214251728656158</v>
      </c>
      <c r="DY24" s="56">
        <f t="shared" si="292"/>
        <v>1.3440329428526389E-2</v>
      </c>
      <c r="DZ24" s="56">
        <f t="shared" si="292"/>
        <v>0.24111378625755964</v>
      </c>
      <c r="EA24" s="56">
        <f t="shared" si="292"/>
        <v>2.0389447235676889E-2</v>
      </c>
      <c r="EB24" s="56">
        <f t="shared" si="292"/>
        <v>0.47713735808117991</v>
      </c>
      <c r="EC24" s="56">
        <f t="shared" si="292"/>
        <v>7.1316370017155011</v>
      </c>
      <c r="EE24" s="52"/>
      <c r="EF24" s="53"/>
      <c r="EG24" s="13">
        <f t="shared" si="77"/>
        <v>0.84383724196631449</v>
      </c>
      <c r="EH24" s="13">
        <f t="shared" si="78"/>
        <v>2.8373747652245402</v>
      </c>
      <c r="EI24" s="13">
        <f t="shared" si="79"/>
        <v>1.7386802428674135</v>
      </c>
      <c r="EJ24" s="13">
        <f t="shared" si="80"/>
        <v>1.0187892405475287</v>
      </c>
      <c r="EK24" s="13">
        <f t="shared" si="81"/>
        <v>1</v>
      </c>
      <c r="EL24" s="13">
        <f t="shared" si="82"/>
        <v>1.3296645576969615</v>
      </c>
      <c r="EM24" s="13">
        <f t="shared" si="83"/>
        <v>1.377930098456422</v>
      </c>
      <c r="EN24" s="13">
        <f t="shared" si="84"/>
        <v>2.3602794845944697</v>
      </c>
      <c r="EO24" s="13">
        <f t="shared" si="85"/>
        <v>1.5193538056623201</v>
      </c>
      <c r="EP24" s="13">
        <f t="shared" si="86"/>
        <v>0.73229724547027497</v>
      </c>
      <c r="EQ24" s="13">
        <f t="shared" si="87"/>
        <v>2.0574697950419605</v>
      </c>
      <c r="ER24" s="13">
        <f t="shared" si="88"/>
        <v>1.4972176617318811</v>
      </c>
      <c r="ES24" s="13">
        <f t="shared" si="89"/>
        <v>1.1630980826929809</v>
      </c>
      <c r="ET24" s="13">
        <f t="shared" si="90"/>
        <v>1.6517231157833046</v>
      </c>
      <c r="EU24" s="56">
        <f t="shared" si="91"/>
        <v>2.273603451407169</v>
      </c>
      <c r="EV24" s="56">
        <f t="shared" si="92"/>
        <v>11.131968291629633</v>
      </c>
      <c r="EW24" s="56">
        <f t="shared" si="93"/>
        <v>2.238292676791799</v>
      </c>
      <c r="EX24" s="56">
        <f t="shared" si="94"/>
        <v>1.0406169761398891</v>
      </c>
      <c r="EY24" s="56">
        <f t="shared" si="293"/>
        <v>1.3692863011197001E-2</v>
      </c>
      <c r="EZ24" s="56">
        <f t="shared" si="293"/>
        <v>0.24564413118687836</v>
      </c>
      <c r="FA24" s="56">
        <f t="shared" si="293"/>
        <v>2.0772549464419168E-2</v>
      </c>
      <c r="FB24" s="56">
        <f t="shared" si="293"/>
        <v>0.48610240667637955</v>
      </c>
      <c r="FC24" s="56">
        <f t="shared" si="293"/>
        <v>7.2656350448383904</v>
      </c>
      <c r="FE24" s="52"/>
      <c r="FF24" s="53"/>
      <c r="FG24" s="13">
        <f t="shared" si="96"/>
        <v>0.6346241516942277</v>
      </c>
      <c r="FH24" s="13">
        <f t="shared" si="97"/>
        <v>2.1339026815447353</v>
      </c>
      <c r="FI24" s="13">
        <f t="shared" si="98"/>
        <v>1.3076081729055677</v>
      </c>
      <c r="FJ24" s="13">
        <f t="shared" si="99"/>
        <v>0.76620019286075991</v>
      </c>
      <c r="FK24" s="13">
        <f t="shared" si="100"/>
        <v>0.75206938036465742</v>
      </c>
      <c r="FL24" s="13">
        <f t="shared" si="101"/>
        <v>1</v>
      </c>
      <c r="FM24" s="13">
        <f t="shared" si="102"/>
        <v>1.0362990353319328</v>
      </c>
      <c r="FN24" s="13">
        <f t="shared" si="103"/>
        <v>1.7750939294663759</v>
      </c>
      <c r="FO24" s="13">
        <f t="shared" si="104"/>
        <v>1.1426594751791452</v>
      </c>
      <c r="FP24" s="13">
        <f t="shared" si="105"/>
        <v>0.55073833564357511</v>
      </c>
      <c r="FQ24" s="13">
        <f t="shared" si="106"/>
        <v>1.5473600338762059</v>
      </c>
      <c r="FR24" s="13">
        <f t="shared" si="107"/>
        <v>1.1260115591297171</v>
      </c>
      <c r="FS24" s="13">
        <f t="shared" si="108"/>
        <v>0.87473045435423114</v>
      </c>
      <c r="FT24" s="13">
        <f t="shared" si="109"/>
        <v>1.2422103802211311</v>
      </c>
      <c r="FU24" s="56">
        <f t="shared" si="110"/>
        <v>1.709907538894736</v>
      </c>
      <c r="FV24" s="56">
        <f t="shared" si="111"/>
        <v>8.3720124953249115</v>
      </c>
      <c r="FW24" s="56">
        <f t="shared" si="112"/>
        <v>1.6833513865095586</v>
      </c>
      <c r="FX24" s="56">
        <f t="shared" si="113"/>
        <v>0.78261616444246984</v>
      </c>
      <c r="FY24" s="56">
        <f t="shared" si="294"/>
        <v>1.0297983000249065E-2</v>
      </c>
      <c r="FZ24" s="56">
        <f t="shared" si="294"/>
        <v>0.18474142953193023</v>
      </c>
      <c r="GA24" s="56">
        <f t="shared" si="294"/>
        <v>1.5622398404299919E-2</v>
      </c>
      <c r="GB24" s="56">
        <f t="shared" si="294"/>
        <v>0.36558273578287348</v>
      </c>
      <c r="GC24" s="56">
        <f t="shared" si="294"/>
        <v>5.4642616461273477</v>
      </c>
      <c r="GE24" s="52"/>
      <c r="GF24" s="53"/>
      <c r="GG24" s="13">
        <f t="shared" si="115"/>
        <v>0.61239481081920899</v>
      </c>
      <c r="GH24" s="13">
        <f t="shared" si="116"/>
        <v>2.0591572594306564</v>
      </c>
      <c r="GI24" s="13">
        <f t="shared" si="117"/>
        <v>1.2618058382026123</v>
      </c>
      <c r="GJ24" s="13">
        <f t="shared" si="118"/>
        <v>0.73936206320537723</v>
      </c>
      <c r="GK24" s="13">
        <f t="shared" si="119"/>
        <v>0.72572621871037946</v>
      </c>
      <c r="GL24" s="13">
        <f t="shared" si="120"/>
        <v>0.96497243161062496</v>
      </c>
      <c r="GM24" s="13">
        <f t="shared" si="121"/>
        <v>1</v>
      </c>
      <c r="GN24" s="13">
        <f t="shared" si="122"/>
        <v>1.7129167054544279</v>
      </c>
      <c r="GO24" s="13">
        <f t="shared" si="123"/>
        <v>1.1026348922665401</v>
      </c>
      <c r="GP24" s="13">
        <f t="shared" si="124"/>
        <v>0.53144731092716913</v>
      </c>
      <c r="GQ24" s="13">
        <f t="shared" si="125"/>
        <v>1.4931597744666214</v>
      </c>
      <c r="GR24" s="13">
        <f t="shared" si="126"/>
        <v>1.0865701122350739</v>
      </c>
      <c r="GS24" s="13">
        <f t="shared" si="127"/>
        <v>0.84409077354206918</v>
      </c>
      <c r="GT24" s="13">
        <f t="shared" si="128"/>
        <v>1.1986987711739439</v>
      </c>
      <c r="GU24" s="56">
        <f t="shared" si="129"/>
        <v>1.6500136356365926</v>
      </c>
      <c r="GV24" s="56">
        <f t="shared" si="130"/>
        <v>8.0787612550882155</v>
      </c>
      <c r="GW24" s="56">
        <f t="shared" si="131"/>
        <v>1.6243876806952455</v>
      </c>
      <c r="GX24" s="56">
        <f t="shared" si="132"/>
        <v>0.75520302321983079</v>
      </c>
      <c r="GY24" s="56">
        <f t="shared" si="295"/>
        <v>9.9372696964352188E-3</v>
      </c>
      <c r="GZ24" s="56">
        <f t="shared" si="295"/>
        <v>0.17827038647464963</v>
      </c>
      <c r="HA24" s="56">
        <f t="shared" si="295"/>
        <v>1.5075183775787239E-2</v>
      </c>
      <c r="HB24" s="56">
        <f t="shared" si="295"/>
        <v>0.35277726150326405</v>
      </c>
      <c r="HC24" s="56">
        <f t="shared" si="295"/>
        <v>5.2728618476201827</v>
      </c>
      <c r="HE24" s="52"/>
      <c r="HF24" s="53"/>
      <c r="HG24" s="13">
        <f t="shared" si="134"/>
        <v>0.35751581432369989</v>
      </c>
      <c r="HH24" s="13">
        <f t="shared" si="135"/>
        <v>1.2021350792328063</v>
      </c>
      <c r="HI24" s="13">
        <f t="shared" si="136"/>
        <v>0.73664167918069412</v>
      </c>
      <c r="HJ24" s="13">
        <f t="shared" si="137"/>
        <v>0.43163923899570372</v>
      </c>
      <c r="HK24" s="13">
        <f t="shared" si="138"/>
        <v>0.42367863913023607</v>
      </c>
      <c r="HL24" s="13">
        <f t="shared" si="139"/>
        <v>0.56335047030475593</v>
      </c>
      <c r="HM24" s="13">
        <f t="shared" si="140"/>
        <v>0.58379954893060915</v>
      </c>
      <c r="HN24" s="13">
        <f t="shared" si="141"/>
        <v>1</v>
      </c>
      <c r="HO24" s="13">
        <f t="shared" si="142"/>
        <v>0.64371775274035692</v>
      </c>
      <c r="HP24" s="13">
        <f t="shared" si="143"/>
        <v>0.31025870039966652</v>
      </c>
      <c r="HQ24" s="13">
        <f t="shared" si="144"/>
        <v>0.87170600281494359</v>
      </c>
      <c r="HR24" s="13">
        <f t="shared" si="145"/>
        <v>0.63433914140431757</v>
      </c>
      <c r="HS24" s="13">
        <f t="shared" si="146"/>
        <v>0.49277981285034894</v>
      </c>
      <c r="HT24" s="13">
        <f t="shared" si="147"/>
        <v>0.69979980191502378</v>
      </c>
      <c r="HU24" s="13">
        <f t="shared" si="148"/>
        <v>0.9632772162139972</v>
      </c>
      <c r="HV24" s="13">
        <f t="shared" si="149"/>
        <v>4.7163771766385825</v>
      </c>
      <c r="HW24" s="13">
        <f t="shared" si="150"/>
        <v>0.94831679527832269</v>
      </c>
      <c r="HX24" s="13">
        <f t="shared" si="151"/>
        <v>0.44088718430676954</v>
      </c>
      <c r="HY24" s="13">
        <f t="shared" si="296"/>
        <v>5.8013735663806918E-3</v>
      </c>
      <c r="HZ24" s="13">
        <f t="shared" si="296"/>
        <v>0.10407417121158581</v>
      </c>
      <c r="IA24" s="13">
        <f t="shared" si="296"/>
        <v>8.8008854883506269E-3</v>
      </c>
      <c r="IB24" s="13">
        <f t="shared" si="296"/>
        <v>0.20595120613858109</v>
      </c>
      <c r="IC24" s="13">
        <f t="shared" si="296"/>
        <v>3.0782943682140811</v>
      </c>
      <c r="IE24" s="52"/>
      <c r="IF24" s="53"/>
      <c r="IG24" s="13">
        <f t="shared" si="153"/>
        <v>0.55539219293195974</v>
      </c>
      <c r="IH24" s="13">
        <f t="shared" si="154"/>
        <v>1.8674878455895043</v>
      </c>
      <c r="II24" s="13">
        <f t="shared" si="155"/>
        <v>1.1443550780520697</v>
      </c>
      <c r="IJ24" s="13">
        <f t="shared" si="156"/>
        <v>0.67054114502541162</v>
      </c>
      <c r="IK24" s="13">
        <f t="shared" si="157"/>
        <v>0.65817454517387919</v>
      </c>
      <c r="IL24" s="13">
        <f t="shared" si="158"/>
        <v>0.8751513654960249</v>
      </c>
      <c r="IM24" s="13">
        <f t="shared" si="159"/>
        <v>0.90691851583295424</v>
      </c>
      <c r="IN24" s="13">
        <f t="shared" si="160"/>
        <v>1.5534758762562033</v>
      </c>
      <c r="IO24" s="13">
        <f t="shared" si="161"/>
        <v>1</v>
      </c>
      <c r="IP24" s="13">
        <f t="shared" si="162"/>
        <v>0.48197940646948284</v>
      </c>
      <c r="IQ24" s="13">
        <f t="shared" si="163"/>
        <v>1.3541742465607369</v>
      </c>
      <c r="IR24" s="13">
        <f t="shared" si="164"/>
        <v>0.98543055353667974</v>
      </c>
      <c r="IS24" s="13">
        <f t="shared" si="165"/>
        <v>0.76552155156906365</v>
      </c>
      <c r="IT24" s="13">
        <f t="shared" si="166"/>
        <v>1.0871221104838591</v>
      </c>
      <c r="IU24" s="56">
        <f t="shared" si="167"/>
        <v>1.4964279175356754</v>
      </c>
      <c r="IV24" s="56">
        <f t="shared" si="168"/>
        <v>7.3267781672333792</v>
      </c>
      <c r="IW24" s="56">
        <f t="shared" si="169"/>
        <v>1.4731872645134669</v>
      </c>
      <c r="IX24" s="56">
        <f t="shared" si="170"/>
        <v>0.68490760497108905</v>
      </c>
      <c r="IY24" s="56">
        <f t="shared" si="297"/>
        <v>9.0122938845228207E-3</v>
      </c>
      <c r="IZ24" s="56">
        <f t="shared" si="297"/>
        <v>0.16167671431855637</v>
      </c>
      <c r="JA24" s="56">
        <f t="shared" si="297"/>
        <v>1.3671963295845994E-2</v>
      </c>
      <c r="JB24" s="56">
        <f t="shared" si="297"/>
        <v>0.31994023042215419</v>
      </c>
      <c r="JC24" s="56">
        <f t="shared" si="297"/>
        <v>4.7820560410359052</v>
      </c>
      <c r="JE24" s="52"/>
      <c r="JF24" s="53"/>
      <c r="JG24" s="13">
        <f t="shared" si="172"/>
        <v>1.1523151932988762</v>
      </c>
      <c r="JH24" s="13">
        <f t="shared" si="173"/>
        <v>3.8746216550390038</v>
      </c>
      <c r="JI24" s="13">
        <f t="shared" si="174"/>
        <v>2.3742821014584701</v>
      </c>
      <c r="JJ24" s="13">
        <f t="shared" si="175"/>
        <v>1.3912236415600214</v>
      </c>
      <c r="JK24" s="13">
        <f t="shared" si="176"/>
        <v>1.365565699155141</v>
      </c>
      <c r="JL24" s="13">
        <f t="shared" si="177"/>
        <v>1.8157443113732625</v>
      </c>
      <c r="JM24" s="13">
        <f t="shared" si="178"/>
        <v>1.8816540782855564</v>
      </c>
      <c r="JN24" s="13">
        <f t="shared" si="179"/>
        <v>3.2231167045817832</v>
      </c>
      <c r="JO24" s="13">
        <f t="shared" si="180"/>
        <v>2.0747774418932905</v>
      </c>
      <c r="JP24" s="13">
        <f t="shared" si="181"/>
        <v>1</v>
      </c>
      <c r="JQ24" s="13">
        <f t="shared" si="182"/>
        <v>2.8096101791570596</v>
      </c>
      <c r="JR24" s="13">
        <f t="shared" si="183"/>
        <v>2.0445490830303217</v>
      </c>
      <c r="JS24" s="13">
        <f t="shared" si="184"/>
        <v>1.5882868464786444</v>
      </c>
      <c r="JT24" s="13">
        <f t="shared" si="185"/>
        <v>2.2555364314153361</v>
      </c>
      <c r="JU24" s="56">
        <f t="shared" si="186"/>
        <v>3.1047548867223727</v>
      </c>
      <c r="JV24" s="56">
        <f t="shared" si="187"/>
        <v>15.201434063132082</v>
      </c>
      <c r="JW24" s="56">
        <f t="shared" si="188"/>
        <v>3.0565357040970249</v>
      </c>
      <c r="JX24" s="56">
        <f t="shared" si="189"/>
        <v>1.4210308485751764</v>
      </c>
      <c r="JY24" s="56">
        <f t="shared" si="298"/>
        <v>1.8698504051320803E-2</v>
      </c>
      <c r="JZ24" s="56">
        <f t="shared" si="298"/>
        <v>0.33544319974756676</v>
      </c>
      <c r="KA24" s="56">
        <f t="shared" si="298"/>
        <v>2.8366281032614311E-2</v>
      </c>
      <c r="KB24" s="56">
        <f t="shared" si="298"/>
        <v>0.66380477283402695</v>
      </c>
      <c r="KC24" s="56">
        <f t="shared" si="298"/>
        <v>9.921701999810832</v>
      </c>
      <c r="KE24" s="52"/>
      <c r="KF24" s="53"/>
      <c r="KG24" s="13">
        <f t="shared" si="191"/>
        <v>0.41013347753623042</v>
      </c>
      <c r="KH24" s="13">
        <f t="shared" si="192"/>
        <v>1.3790602282774578</v>
      </c>
      <c r="KI24" s="13">
        <f t="shared" si="193"/>
        <v>0.84505748130895619</v>
      </c>
      <c r="KJ24" s="13">
        <f t="shared" si="194"/>
        <v>0.49516607388481798</v>
      </c>
      <c r="KK24" s="13">
        <f t="shared" si="195"/>
        <v>0.48603386665008408</v>
      </c>
      <c r="KL24" s="13">
        <f t="shared" si="196"/>
        <v>0.64626200632502795</v>
      </c>
      <c r="KM24" s="13">
        <f t="shared" si="197"/>
        <v>0.66972069372630583</v>
      </c>
      <c r="KN24" s="13">
        <f t="shared" si="198"/>
        <v>1.1471757642723177</v>
      </c>
      <c r="KO24" s="13">
        <f t="shared" si="199"/>
        <v>0.73845740497557777</v>
      </c>
      <c r="KP24" s="13">
        <f t="shared" si="200"/>
        <v>0.3559212617531235</v>
      </c>
      <c r="KQ24" s="13">
        <f t="shared" si="201"/>
        <v>1</v>
      </c>
      <c r="KR24" s="13">
        <f t="shared" si="202"/>
        <v>0.72769848934834369</v>
      </c>
      <c r="KS24" s="13">
        <f t="shared" si="203"/>
        <v>0.56530505842456868</v>
      </c>
      <c r="KT24" s="13">
        <f t="shared" si="204"/>
        <v>0.80279337259948391</v>
      </c>
      <c r="KU24" s="56">
        <f t="shared" si="205"/>
        <v>1.1050482767164027</v>
      </c>
      <c r="KV24" s="56">
        <f t="shared" si="206"/>
        <v>5.4105135922068808</v>
      </c>
      <c r="KW24" s="56">
        <f t="shared" si="207"/>
        <v>1.0878860443956848</v>
      </c>
      <c r="KX24" s="56">
        <f t="shared" si="208"/>
        <v>0.50577509261498854</v>
      </c>
      <c r="KY24" s="56">
        <f t="shared" si="299"/>
        <v>6.6551951548419917E-3</v>
      </c>
      <c r="KZ24" s="56">
        <f t="shared" si="299"/>
        <v>0.11939136690065899</v>
      </c>
      <c r="LA24" s="56">
        <f t="shared" si="299"/>
        <v>1.0096162536371781E-2</v>
      </c>
      <c r="LB24" s="56">
        <f t="shared" si="299"/>
        <v>0.2362622323048324</v>
      </c>
      <c r="LC24" s="56">
        <f t="shared" si="299"/>
        <v>3.5313446945111595</v>
      </c>
      <c r="LE24" s="52"/>
      <c r="LF24" s="53"/>
      <c r="LG24" s="13">
        <f t="shared" si="210"/>
        <v>0.56360358519296394</v>
      </c>
      <c r="LH24" s="13">
        <f t="shared" si="211"/>
        <v>1.8950983799793379</v>
      </c>
      <c r="LI24" s="13">
        <f t="shared" si="212"/>
        <v>1.1612742003432051</v>
      </c>
      <c r="LJ24" s="13">
        <f t="shared" si="213"/>
        <v>0.68045499768488016</v>
      </c>
      <c r="LK24" s="13">
        <f t="shared" si="214"/>
        <v>0.66790555946505936</v>
      </c>
      <c r="LL24" s="13">
        <f t="shared" si="215"/>
        <v>0.88809035030944972</v>
      </c>
      <c r="LM24" s="13">
        <f t="shared" si="216"/>
        <v>0.92032717331328084</v>
      </c>
      <c r="LN24" s="13">
        <f t="shared" si="217"/>
        <v>1.5764437896519712</v>
      </c>
      <c r="LO24" s="13">
        <f t="shared" si="218"/>
        <v>1.0147848535962589</v>
      </c>
      <c r="LP24" s="13">
        <f t="shared" si="219"/>
        <v>0.48910540143054587</v>
      </c>
      <c r="LQ24" s="13">
        <f t="shared" si="220"/>
        <v>1.3741955145399616</v>
      </c>
      <c r="LR24" s="13">
        <f t="shared" si="221"/>
        <v>1</v>
      </c>
      <c r="LS24" s="13">
        <f t="shared" si="222"/>
        <v>0.77683967563379319</v>
      </c>
      <c r="LT24" s="13">
        <f t="shared" si="223"/>
        <v>1.1031950517286189</v>
      </c>
      <c r="LU24" s="56">
        <f t="shared" si="224"/>
        <v>1.518552385213795</v>
      </c>
      <c r="LV24" s="56">
        <f t="shared" si="225"/>
        <v>7.435103509768191</v>
      </c>
      <c r="LW24" s="56">
        <f t="shared" si="226"/>
        <v>1.4949681225391716</v>
      </c>
      <c r="LX24" s="56">
        <f t="shared" si="227"/>
        <v>0.69503386363755093</v>
      </c>
      <c r="LY24" s="56">
        <f t="shared" si="300"/>
        <v>9.1455393301719499E-3</v>
      </c>
      <c r="LZ24" s="56">
        <f t="shared" si="300"/>
        <v>0.16406708086968042</v>
      </c>
      <c r="MA24" s="56">
        <f t="shared" si="300"/>
        <v>1.3874101271548502E-2</v>
      </c>
      <c r="MB24" s="56">
        <f t="shared" si="300"/>
        <v>0.32467049988849911</v>
      </c>
      <c r="MC24" s="56">
        <f t="shared" si="300"/>
        <v>4.8527580394917269</v>
      </c>
      <c r="ME24" s="52"/>
      <c r="MF24" s="53"/>
      <c r="MG24" s="13">
        <f t="shared" si="229"/>
        <v>0.72550823917836293</v>
      </c>
      <c r="MH24" s="13">
        <f t="shared" si="230"/>
        <v>2.4394974142292631</v>
      </c>
      <c r="MI24" s="13">
        <f t="shared" si="231"/>
        <v>1.494869838355986</v>
      </c>
      <c r="MJ24" s="13">
        <f t="shared" si="232"/>
        <v>0.87592719453949541</v>
      </c>
      <c r="MK24" s="13">
        <f t="shared" si="233"/>
        <v>0.85977271812248934</v>
      </c>
      <c r="ML24" s="13">
        <f t="shared" si="234"/>
        <v>1.1432093109622541</v>
      </c>
      <c r="MM24" s="13">
        <f t="shared" si="235"/>
        <v>1.1847067061326673</v>
      </c>
      <c r="MN24" s="13">
        <f t="shared" si="236"/>
        <v>2.0293039079985355</v>
      </c>
      <c r="MO24" s="13">
        <f t="shared" si="237"/>
        <v>1.3062989512840413</v>
      </c>
      <c r="MP24" s="13">
        <f t="shared" si="238"/>
        <v>0.62960919321159003</v>
      </c>
      <c r="MQ24" s="13">
        <f t="shared" si="239"/>
        <v>1.7689563981381473</v>
      </c>
      <c r="MR24" s="13">
        <f t="shared" si="240"/>
        <v>1.2872668986482172</v>
      </c>
      <c r="MS24" s="13">
        <f t="shared" si="241"/>
        <v>1</v>
      </c>
      <c r="MT24" s="13">
        <f t="shared" si="242"/>
        <v>1.4201064728427588</v>
      </c>
      <c r="MU24" s="56">
        <f t="shared" si="243"/>
        <v>1.9547822193490147</v>
      </c>
      <c r="MV24" s="56">
        <f t="shared" si="244"/>
        <v>9.5709626361477742</v>
      </c>
      <c r="MW24" s="56">
        <f t="shared" si="245"/>
        <v>1.9244229786789473</v>
      </c>
      <c r="MX24" s="56">
        <f t="shared" si="246"/>
        <v>0.89469408610019807</v>
      </c>
      <c r="MY24" s="56">
        <f t="shared" si="301"/>
        <v>1.177275005001574E-2</v>
      </c>
      <c r="MZ24" s="56">
        <f t="shared" si="301"/>
        <v>0.21119812236137975</v>
      </c>
      <c r="NA24" s="56">
        <f t="shared" si="301"/>
        <v>1.7859671315357525E-2</v>
      </c>
      <c r="NB24" s="56">
        <f t="shared" si="301"/>
        <v>0.41793758747403453</v>
      </c>
      <c r="NC24" s="56">
        <f t="shared" si="301"/>
        <v>6.2467947913867174</v>
      </c>
      <c r="NE24" s="52"/>
      <c r="NF24" s="53"/>
      <c r="NG24" s="13">
        <f t="shared" si="303"/>
        <v>0.51088298874241866</v>
      </c>
      <c r="NH24" s="13">
        <f t="shared" si="303"/>
        <v>1.7178271213325962</v>
      </c>
      <c r="NI24" s="13">
        <f t="shared" si="303"/>
        <v>1.0526463099372869</v>
      </c>
      <c r="NJ24" s="13">
        <f t="shared" si="303"/>
        <v>0.61680388850426882</v>
      </c>
      <c r="NK24" s="13">
        <f t="shared" si="303"/>
        <v>0.6054283496091688</v>
      </c>
      <c r="NL24" s="13">
        <f t="shared" si="303"/>
        <v>0.80501661870027674</v>
      </c>
      <c r="NM24" s="13">
        <f t="shared" si="303"/>
        <v>0.83423794538527107</v>
      </c>
      <c r="NN24" s="13">
        <f t="shared" si="303"/>
        <v>1.4289801129744093</v>
      </c>
      <c r="NO24" s="13">
        <f t="shared" si="303"/>
        <v>0.91985986703454814</v>
      </c>
      <c r="NP24" s="13">
        <f t="shared" si="303"/>
        <v>0.4433535127484089</v>
      </c>
      <c r="NQ24" s="13">
        <f t="shared" si="304"/>
        <v>1.2456505423829689</v>
      </c>
      <c r="NR24" s="13">
        <f t="shared" si="304"/>
        <v>0.90645801794803149</v>
      </c>
      <c r="NS24" s="13">
        <f t="shared" si="304"/>
        <v>0.70417255263839984</v>
      </c>
      <c r="NT24" s="13">
        <f t="shared" si="304"/>
        <v>1</v>
      </c>
      <c r="NU24" s="56">
        <f t="shared" si="304"/>
        <v>1.3765039852511523</v>
      </c>
      <c r="NV24" s="56">
        <f t="shared" si="304"/>
        <v>6.739609190702927</v>
      </c>
      <c r="NW24" s="56">
        <f t="shared" si="304"/>
        <v>1.3551258412523475</v>
      </c>
      <c r="NX24" s="56">
        <f t="shared" si="304"/>
        <v>0.6300190184396568</v>
      </c>
      <c r="NY24" s="56">
        <f t="shared" si="305"/>
        <v>8.2900474542934328E-3</v>
      </c>
      <c r="NZ24" s="56">
        <f t="shared" si="305"/>
        <v>0.1487199209356499</v>
      </c>
      <c r="OA24" s="56">
        <f t="shared" si="305"/>
        <v>1.2576290339418119E-2</v>
      </c>
      <c r="OB24" s="56">
        <f t="shared" si="305"/>
        <v>0.29430017781512546</v>
      </c>
      <c r="OC24" s="56">
        <f t="shared" si="305"/>
        <v>4.3988214340590455</v>
      </c>
      <c r="OE24" s="52"/>
      <c r="OF24" s="53"/>
      <c r="OG24" s="13">
        <f t="shared" si="250"/>
        <v>0.37114530304044463</v>
      </c>
      <c r="OH24" s="13">
        <f t="shared" si="251"/>
        <v>1.2479637834242574</v>
      </c>
      <c r="OI24" s="13">
        <f t="shared" si="252"/>
        <v>0.76472449133173026</v>
      </c>
      <c r="OJ24" s="13">
        <f t="shared" si="253"/>
        <v>0.44809451706144449</v>
      </c>
      <c r="OK24" s="13">
        <f t="shared" si="254"/>
        <v>0.43983043717719739</v>
      </c>
      <c r="OL24" s="13">
        <f t="shared" si="255"/>
        <v>0.5848269437108794</v>
      </c>
      <c r="OM24" s="13">
        <f t="shared" si="256"/>
        <v>0.60605559760370675</v>
      </c>
      <c r="ON24" s="13">
        <f t="shared" si="257"/>
        <v>1.0381227575695557</v>
      </c>
      <c r="OO24" s="13">
        <f t="shared" si="258"/>
        <v>0.66825804857129689</v>
      </c>
      <c r="OP24" s="13">
        <f t="shared" si="259"/>
        <v>0.32208661761884849</v>
      </c>
      <c r="OQ24" s="13">
        <f t="shared" si="260"/>
        <v>0.9049378394321842</v>
      </c>
      <c r="OR24" s="13">
        <f t="shared" si="261"/>
        <v>0.6585218987089545</v>
      </c>
      <c r="OS24" s="13">
        <f t="shared" si="262"/>
        <v>0.51156593819081386</v>
      </c>
      <c r="OT24" s="13">
        <f t="shared" si="263"/>
        <v>0.72647810011065339</v>
      </c>
      <c r="OU24" s="56">
        <f t="shared" si="264"/>
        <v>1</v>
      </c>
      <c r="OV24" s="56">
        <f t="shared" si="265"/>
        <v>4.8961784803501605</v>
      </c>
      <c r="OW24" s="56">
        <f t="shared" si="266"/>
        <v>0.98446924656385626</v>
      </c>
      <c r="OX24" s="56">
        <f t="shared" si="267"/>
        <v>0.45769501954962061</v>
      </c>
      <c r="OY24" s="56">
        <f t="shared" si="302"/>
        <v>6.0225379244222528E-3</v>
      </c>
      <c r="OZ24" s="56">
        <f t="shared" si="302"/>
        <v>0.10804176560993754</v>
      </c>
      <c r="PA24" s="56">
        <f t="shared" si="302"/>
        <v>9.1363995122204396E-3</v>
      </c>
      <c r="PB24" s="56">
        <f t="shared" si="302"/>
        <v>0.21380263404135982</v>
      </c>
      <c r="PC24" s="56">
        <f t="shared" si="302"/>
        <v>3.1956474381412354</v>
      </c>
    </row>
    <row r="25" spans="2:419" x14ac:dyDescent="0.3">
      <c r="B25" s="246"/>
      <c r="C25" s="106">
        <v>409.4</v>
      </c>
      <c r="D25" s="106">
        <v>1.73</v>
      </c>
      <c r="E25" s="12" t="s">
        <v>26</v>
      </c>
      <c r="F25" s="13">
        <v>12.649403491503641</v>
      </c>
      <c r="G25" s="13">
        <v>35.782478731863932</v>
      </c>
      <c r="H25" s="13">
        <v>30.697925061203314</v>
      </c>
      <c r="I25" s="13">
        <v>15.177828879665549</v>
      </c>
      <c r="J25" s="13">
        <v>16.294197737475312</v>
      </c>
      <c r="K25" s="13">
        <v>20.761251924981217</v>
      </c>
      <c r="L25" s="13">
        <v>20.318514657439064</v>
      </c>
      <c r="M25" s="13">
        <v>20.279506580444771</v>
      </c>
      <c r="N25" s="13">
        <v>24.07119926346212</v>
      </c>
      <c r="O25" s="13">
        <v>21.932113924245339</v>
      </c>
      <c r="P25" s="13">
        <v>25.233469255082294</v>
      </c>
      <c r="Q25" s="13">
        <v>19.685644516253642</v>
      </c>
      <c r="R25" s="13">
        <v>14.844346167884364</v>
      </c>
      <c r="S25" s="13">
        <v>25.744524725808372</v>
      </c>
      <c r="T25" s="151">
        <v>12.785052238902944</v>
      </c>
      <c r="U25" s="154">
        <v>128.13642306728102</v>
      </c>
      <c r="V25" s="154">
        <v>29.397142817225539</v>
      </c>
      <c r="W25" s="164">
        <v>16.747908336629049</v>
      </c>
      <c r="X25" s="154">
        <v>0.10799303220442102</v>
      </c>
      <c r="Y25" s="154">
        <v>2.7579813098410657</v>
      </c>
      <c r="Z25" s="154">
        <v>0.29281941210166518</v>
      </c>
      <c r="AA25" s="154">
        <v>5.0956621907976061</v>
      </c>
      <c r="AB25" s="154">
        <v>91.570926815162224</v>
      </c>
      <c r="AE25" s="52"/>
      <c r="AF25" s="53"/>
      <c r="AG25" s="13">
        <f t="shared" si="1"/>
        <v>1</v>
      </c>
      <c r="AH25" s="13">
        <f t="shared" si="2"/>
        <v>2.8287878361930923</v>
      </c>
      <c r="AI25" s="13">
        <f t="shared" si="3"/>
        <v>2.4268278802097281</v>
      </c>
      <c r="AJ25" s="13">
        <f t="shared" si="4"/>
        <v>1.199884950295103</v>
      </c>
      <c r="AK25" s="13">
        <f t="shared" si="5"/>
        <v>1.288139614521729</v>
      </c>
      <c r="AL25" s="13">
        <f t="shared" si="6"/>
        <v>1.6412830801805118</v>
      </c>
      <c r="AM25" s="13">
        <f t="shared" si="7"/>
        <v>1.6062824362497896</v>
      </c>
      <c r="AN25" s="13">
        <f t="shared" si="8"/>
        <v>1.6031986483841805</v>
      </c>
      <c r="AO25" s="13">
        <f t="shared" si="9"/>
        <v>1.9029513351859064</v>
      </c>
      <c r="AP25" s="13">
        <f t="shared" si="10"/>
        <v>1.7338457057660241</v>
      </c>
      <c r="AQ25" s="13">
        <f t="shared" si="11"/>
        <v>1.9948347186514468</v>
      </c>
      <c r="AR25" s="13">
        <f t="shared" si="12"/>
        <v>1.5562508168449294</v>
      </c>
      <c r="AS25" s="13">
        <f t="shared" si="13"/>
        <v>1.1735214374223277</v>
      </c>
      <c r="AT25" s="13">
        <f t="shared" si="14"/>
        <v>2.0352362657338325</v>
      </c>
      <c r="AU25" s="13">
        <f t="shared" si="15"/>
        <v>1.0107237268137124</v>
      </c>
      <c r="AV25" s="13">
        <f t="shared" si="16"/>
        <v>10.129839178056718</v>
      </c>
      <c r="AW25" s="13">
        <f t="shared" si="17"/>
        <v>2.3239943952274928</v>
      </c>
      <c r="AX25" s="56">
        <f t="shared" si="18"/>
        <v>1.3240077564035564</v>
      </c>
      <c r="AY25" s="56">
        <f t="shared" si="289"/>
        <v>8.5374011728662023E-3</v>
      </c>
      <c r="AZ25" s="56">
        <f t="shared" si="289"/>
        <v>0.21803251921670047</v>
      </c>
      <c r="BA25" s="56">
        <f t="shared" si="289"/>
        <v>2.3148871193676944E-2</v>
      </c>
      <c r="BB25" s="56">
        <f t="shared" si="289"/>
        <v>0.4028381412783823</v>
      </c>
      <c r="BC25" s="56">
        <f t="shared" si="289"/>
        <v>7.2391498047057032</v>
      </c>
      <c r="BE25" s="52"/>
      <c r="BF25" s="53"/>
      <c r="BG25" s="13">
        <f t="shared" si="20"/>
        <v>0.35350830741190314</v>
      </c>
      <c r="BH25" s="13">
        <f t="shared" si="21"/>
        <v>1</v>
      </c>
      <c r="BI25" s="13">
        <f t="shared" si="22"/>
        <v>0.85790381631295776</v>
      </c>
      <c r="BJ25" s="13">
        <f t="shared" si="23"/>
        <v>0.42416929786783741</v>
      </c>
      <c r="BK25" s="13">
        <f t="shared" si="24"/>
        <v>0.45536805483979775</v>
      </c>
      <c r="BL25" s="13">
        <f t="shared" si="25"/>
        <v>0.58020720365840761</v>
      </c>
      <c r="BM25" s="13">
        <f t="shared" si="26"/>
        <v>0.56783418526413132</v>
      </c>
      <c r="BN25" s="13">
        <f t="shared" si="27"/>
        <v>0.56674404063534245</v>
      </c>
      <c r="BO25" s="13">
        <f t="shared" si="28"/>
        <v>0.67270910558879093</v>
      </c>
      <c r="BP25" s="13">
        <f t="shared" si="29"/>
        <v>0.61292886075874375</v>
      </c>
      <c r="BQ25" s="13">
        <f t="shared" si="30"/>
        <v>0.70519064495697292</v>
      </c>
      <c r="BR25" s="13">
        <f t="shared" si="31"/>
        <v>0.55014759217124265</v>
      </c>
      <c r="BS25" s="13">
        <f t="shared" si="32"/>
        <v>0.41484957705475067</v>
      </c>
      <c r="BT25" s="13">
        <f t="shared" si="33"/>
        <v>0.71947292748288938</v>
      </c>
      <c r="BU25" s="56">
        <f t="shared" si="34"/>
        <v>0.35729923392696622</v>
      </c>
      <c r="BV25" s="56">
        <f t="shared" si="35"/>
        <v>3.5809823021896143</v>
      </c>
      <c r="BW25" s="56">
        <f t="shared" si="36"/>
        <v>0.82155132509162043</v>
      </c>
      <c r="BX25" s="56">
        <f t="shared" si="37"/>
        <v>0.46804774096645257</v>
      </c>
      <c r="BY25" s="56">
        <f t="shared" si="290"/>
        <v>3.0180422383163279E-3</v>
      </c>
      <c r="BZ25" s="56">
        <f t="shared" si="290"/>
        <v>7.7076306829049035E-2</v>
      </c>
      <c r="CA25" s="56">
        <f t="shared" si="290"/>
        <v>8.1833182741728981E-3</v>
      </c>
      <c r="CB25" s="56">
        <f t="shared" si="290"/>
        <v>0.14240662948427804</v>
      </c>
      <c r="CC25" s="56">
        <f t="shared" si="290"/>
        <v>2.5590995945627224</v>
      </c>
      <c r="CE25" s="52"/>
      <c r="CF25" s="53"/>
      <c r="CG25" s="13">
        <f t="shared" si="39"/>
        <v>0.41206053719540231</v>
      </c>
      <c r="CH25" s="13">
        <f t="shared" si="40"/>
        <v>1.1656318353935453</v>
      </c>
      <c r="CI25" s="13">
        <f t="shared" si="41"/>
        <v>1</v>
      </c>
      <c r="CJ25" s="13">
        <f t="shared" si="42"/>
        <v>0.49442523719127879</v>
      </c>
      <c r="CK25" s="13">
        <f t="shared" si="43"/>
        <v>0.5307915015425021</v>
      </c>
      <c r="CL25" s="13">
        <f t="shared" si="44"/>
        <v>0.67630798770890632</v>
      </c>
      <c r="CM25" s="13">
        <f t="shared" si="45"/>
        <v>0.66188560356862791</v>
      </c>
      <c r="CN25" s="13">
        <f t="shared" si="46"/>
        <v>0.66061489628412828</v>
      </c>
      <c r="CO25" s="13">
        <f t="shared" si="47"/>
        <v>0.78413114943341267</v>
      </c>
      <c r="CP25" s="13">
        <f t="shared" si="48"/>
        <v>0.71444939293188936</v>
      </c>
      <c r="CQ25" s="13">
        <f t="shared" si="49"/>
        <v>0.82199266578355434</v>
      </c>
      <c r="CR25" s="13">
        <f t="shared" si="50"/>
        <v>0.64126954759990529</v>
      </c>
      <c r="CS25" s="13">
        <f t="shared" si="51"/>
        <v>0.48356187391456507</v>
      </c>
      <c r="CT25" s="13">
        <f t="shared" si="52"/>
        <v>0.83864054897784757</v>
      </c>
      <c r="CU25" s="56">
        <f t="shared" si="53"/>
        <v>0.4164793618269973</v>
      </c>
      <c r="CV25" s="56">
        <f t="shared" si="54"/>
        <v>4.1741069734130836</v>
      </c>
      <c r="CW25" s="56">
        <f t="shared" si="55"/>
        <v>0.95762637893654479</v>
      </c>
      <c r="CX25" s="56">
        <f t="shared" si="56"/>
        <v>0.54557134735452884</v>
      </c>
      <c r="CY25" s="56">
        <f t="shared" si="291"/>
        <v>3.5179261135439054E-3</v>
      </c>
      <c r="CZ25" s="56">
        <f t="shared" si="291"/>
        <v>8.9842596994500479E-2</v>
      </c>
      <c r="DA25" s="56">
        <f t="shared" si="291"/>
        <v>9.5387362995336955E-3</v>
      </c>
      <c r="DB25" s="56">
        <f t="shared" si="291"/>
        <v>0.16599370089796758</v>
      </c>
      <c r="DC25" s="56">
        <f t="shared" si="291"/>
        <v>2.9829679573650236</v>
      </c>
      <c r="DE25" s="52"/>
      <c r="DF25" s="53"/>
      <c r="DG25" s="13">
        <f t="shared" si="58"/>
        <v>0.83341323662244216</v>
      </c>
      <c r="DH25" s="13">
        <f t="shared" si="59"/>
        <v>2.3575492262798798</v>
      </c>
      <c r="DI25" s="13">
        <f t="shared" si="60"/>
        <v>2.0225504783711701</v>
      </c>
      <c r="DJ25" s="13">
        <f t="shared" si="61"/>
        <v>1</v>
      </c>
      <c r="DK25" s="13">
        <f t="shared" si="62"/>
        <v>1.0735526053601392</v>
      </c>
      <c r="DL25" s="13">
        <f t="shared" si="63"/>
        <v>1.3678670440668916</v>
      </c>
      <c r="DM25" s="13">
        <f t="shared" si="64"/>
        <v>1.3386970441247188</v>
      </c>
      <c r="DN25" s="13">
        <f t="shared" si="65"/>
        <v>1.3361269744985844</v>
      </c>
      <c r="DO25" s="13">
        <f t="shared" si="66"/>
        <v>1.5859448313922841</v>
      </c>
      <c r="DP25" s="13">
        <f t="shared" si="67"/>
        <v>1.4450099614463847</v>
      </c>
      <c r="DQ25" s="13">
        <f t="shared" si="68"/>
        <v>1.6625216593981211</v>
      </c>
      <c r="DR25" s="13">
        <f t="shared" si="69"/>
        <v>1.297000030263052</v>
      </c>
      <c r="DS25" s="13">
        <f t="shared" si="70"/>
        <v>0.97802829940796288</v>
      </c>
      <c r="DT25" s="13">
        <f t="shared" si="71"/>
        <v>1.696192843516606</v>
      </c>
      <c r="DU25" s="56">
        <f t="shared" si="72"/>
        <v>0.84235053249491298</v>
      </c>
      <c r="DV25" s="56">
        <f t="shared" si="73"/>
        <v>8.4423420558490676</v>
      </c>
      <c r="DW25" s="56">
        <f t="shared" si="74"/>
        <v>1.9368476908189598</v>
      </c>
      <c r="DX25" s="56">
        <f t="shared" si="75"/>
        <v>1.1034455895775059</v>
      </c>
      <c r="DY25" s="56">
        <f t="shared" si="292"/>
        <v>7.1151831438226558E-3</v>
      </c>
      <c r="DZ25" s="56">
        <f t="shared" si="292"/>
        <v>0.18171118752933516</v>
      </c>
      <c r="EA25" s="56">
        <f t="shared" si="292"/>
        <v>1.9292575665678317E-2</v>
      </c>
      <c r="EB25" s="56">
        <f t="shared" si="292"/>
        <v>0.33573063915778523</v>
      </c>
      <c r="EC25" s="56">
        <f t="shared" si="292"/>
        <v>6.0332032691345008</v>
      </c>
      <c r="EE25" s="52"/>
      <c r="EF25" s="53"/>
      <c r="EG25" s="13">
        <f t="shared" si="77"/>
        <v>0.77631336597880207</v>
      </c>
      <c r="EH25" s="13">
        <f t="shared" si="78"/>
        <v>2.1960258067549518</v>
      </c>
      <c r="EI25" s="13">
        <f t="shared" si="79"/>
        <v>1.8839789203368151</v>
      </c>
      <c r="EJ25" s="13">
        <f t="shared" si="80"/>
        <v>0.93148672455089909</v>
      </c>
      <c r="EK25" s="13">
        <f t="shared" si="81"/>
        <v>1</v>
      </c>
      <c r="EL25" s="13">
        <f t="shared" si="82"/>
        <v>1.2741499924989892</v>
      </c>
      <c r="EM25" s="13">
        <f t="shared" si="83"/>
        <v>1.2469785247977048</v>
      </c>
      <c r="EN25" s="13">
        <f t="shared" si="84"/>
        <v>1.2445845390597892</v>
      </c>
      <c r="EO25" s="13">
        <f t="shared" si="85"/>
        <v>1.4772865563120268</v>
      </c>
      <c r="EP25" s="13">
        <f t="shared" si="86"/>
        <v>1.346007595931114</v>
      </c>
      <c r="EQ25" s="13">
        <f t="shared" si="87"/>
        <v>1.5486168550076813</v>
      </c>
      <c r="ER25" s="13">
        <f t="shared" si="88"/>
        <v>1.2081383099321474</v>
      </c>
      <c r="ES25" s="13">
        <f t="shared" si="89"/>
        <v>0.91102037713360939</v>
      </c>
      <c r="ET25" s="13">
        <f t="shared" si="90"/>
        <v>1.5799811160139592</v>
      </c>
      <c r="EU25" s="56">
        <f t="shared" si="91"/>
        <v>0.78463833843739217</v>
      </c>
      <c r="EV25" s="56">
        <f t="shared" si="92"/>
        <v>7.8639295491411527</v>
      </c>
      <c r="EW25" s="56">
        <f t="shared" si="93"/>
        <v>1.8041479114749255</v>
      </c>
      <c r="EX25" s="56">
        <f t="shared" si="94"/>
        <v>1.0278449179556868</v>
      </c>
      <c r="EY25" s="56">
        <f t="shared" si="293"/>
        <v>6.6276986412191347E-3</v>
      </c>
      <c r="EZ25" s="56">
        <f t="shared" si="293"/>
        <v>0.16926155888595459</v>
      </c>
      <c r="FA25" s="56">
        <f t="shared" si="293"/>
        <v>1.7970778114973079E-2</v>
      </c>
      <c r="FB25" s="56">
        <f t="shared" si="293"/>
        <v>0.31272863340046519</v>
      </c>
      <c r="FC25" s="56">
        <f t="shared" si="293"/>
        <v>5.6198487517158728</v>
      </c>
      <c r="FE25" s="52"/>
      <c r="FF25" s="53"/>
      <c r="FG25" s="13">
        <f t="shared" si="96"/>
        <v>0.60927941808186914</v>
      </c>
      <c r="FH25" s="13">
        <f t="shared" si="97"/>
        <v>1.7235222067127971</v>
      </c>
      <c r="FI25" s="13">
        <f t="shared" si="98"/>
        <v>1.4786162786390391</v>
      </c>
      <c r="FJ25" s="13">
        <f t="shared" si="99"/>
        <v>0.73106520428099286</v>
      </c>
      <c r="FK25" s="13">
        <f t="shared" si="100"/>
        <v>0.78483695474400217</v>
      </c>
      <c r="FL25" s="13">
        <f t="shared" si="101"/>
        <v>1</v>
      </c>
      <c r="FM25" s="13">
        <f t="shared" si="102"/>
        <v>0.97867482803339889</v>
      </c>
      <c r="FN25" s="13">
        <f t="shared" si="103"/>
        <v>0.9767959395571526</v>
      </c>
      <c r="FO25" s="13">
        <f t="shared" si="104"/>
        <v>1.1594290821401849</v>
      </c>
      <c r="FP25" s="13">
        <f t="shared" si="105"/>
        <v>1.0563965026528708</v>
      </c>
      <c r="FQ25" s="13">
        <f t="shared" si="106"/>
        <v>1.2154117365494626</v>
      </c>
      <c r="FR25" s="13">
        <f t="shared" si="107"/>
        <v>0.948191592076712</v>
      </c>
      <c r="FS25" s="13">
        <f t="shared" si="108"/>
        <v>0.71500245849927446</v>
      </c>
      <c r="FT25" s="13">
        <f t="shared" si="109"/>
        <v>1.2400275676454258</v>
      </c>
      <c r="FU25" s="56">
        <f t="shared" si="110"/>
        <v>0.61581316411459663</v>
      </c>
      <c r="FV25" s="56">
        <f t="shared" si="111"/>
        <v>6.1719025196693167</v>
      </c>
      <c r="FW25" s="56">
        <f t="shared" si="112"/>
        <v>1.4159619527497322</v>
      </c>
      <c r="FX25" s="56">
        <f t="shared" si="113"/>
        <v>0.80669067535743999</v>
      </c>
      <c r="FY25" s="56">
        <f t="shared" si="294"/>
        <v>5.2016628185353872E-3</v>
      </c>
      <c r="FZ25" s="56">
        <f t="shared" si="294"/>
        <v>0.1328427264312752</v>
      </c>
      <c r="GA25" s="56">
        <f t="shared" si="294"/>
        <v>1.4104130770135632E-2</v>
      </c>
      <c r="GB25" s="56">
        <f t="shared" si="294"/>
        <v>0.24544098829927455</v>
      </c>
      <c r="GC25" s="56">
        <f t="shared" si="294"/>
        <v>4.4106649804185674</v>
      </c>
      <c r="GE25" s="52"/>
      <c r="GF25" s="53"/>
      <c r="GG25" s="13">
        <f t="shared" si="115"/>
        <v>0.62255552163959049</v>
      </c>
      <c r="GH25" s="13">
        <f t="shared" si="116"/>
        <v>1.761077486968919</v>
      </c>
      <c r="GI25" s="13">
        <f t="shared" si="117"/>
        <v>1.5108350968934687</v>
      </c>
      <c r="GJ25" s="13">
        <f t="shared" si="118"/>
        <v>0.74699500113846196</v>
      </c>
      <c r="GK25" s="13">
        <f t="shared" si="119"/>
        <v>0.80193842966319595</v>
      </c>
      <c r="GL25" s="13">
        <f t="shared" si="120"/>
        <v>1.0217898441400124</v>
      </c>
      <c r="GM25" s="13">
        <f t="shared" si="121"/>
        <v>1</v>
      </c>
      <c r="GN25" s="13">
        <f t="shared" si="122"/>
        <v>0.99808017083669986</v>
      </c>
      <c r="GO25" s="13">
        <f t="shared" si="123"/>
        <v>1.1846928611314171</v>
      </c>
      <c r="GP25" s="13">
        <f t="shared" si="124"/>
        <v>1.079415217795731</v>
      </c>
      <c r="GQ25" s="13">
        <f t="shared" si="125"/>
        <v>1.2418953688548171</v>
      </c>
      <c r="GR25" s="13">
        <f t="shared" si="126"/>
        <v>0.96885253908293378</v>
      </c>
      <c r="GS25" s="13">
        <f t="shared" si="127"/>
        <v>0.73058225062969928</v>
      </c>
      <c r="GT25" s="13">
        <f t="shared" si="128"/>
        <v>1.2670475750737382</v>
      </c>
      <c r="GU25" s="56">
        <f t="shared" si="129"/>
        <v>0.6292316369800216</v>
      </c>
      <c r="GV25" s="56">
        <f t="shared" si="130"/>
        <v>6.3063873136202604</v>
      </c>
      <c r="GW25" s="56">
        <f t="shared" si="131"/>
        <v>1.4468155430083363</v>
      </c>
      <c r="GX25" s="56">
        <f t="shared" si="132"/>
        <v>0.82426833944267985</v>
      </c>
      <c r="GY25" s="56">
        <f t="shared" si="295"/>
        <v>5.3150062406201702E-3</v>
      </c>
      <c r="GZ25" s="56">
        <f t="shared" si="295"/>
        <v>0.13573734873534699</v>
      </c>
      <c r="HA25" s="56">
        <f t="shared" si="295"/>
        <v>1.4411457581347238E-2</v>
      </c>
      <c r="HB25" s="56">
        <f t="shared" si="295"/>
        <v>0.25078910917988634</v>
      </c>
      <c r="HC25" s="56">
        <f t="shared" si="295"/>
        <v>4.5067726828956989</v>
      </c>
      <c r="HE25" s="52"/>
      <c r="HF25" s="53"/>
      <c r="HG25" s="13">
        <f t="shared" si="134"/>
        <v>0.62375302087977202</v>
      </c>
      <c r="HH25" s="13">
        <f t="shared" si="135"/>
        <v>1.7644649582533951</v>
      </c>
      <c r="HI25" s="13">
        <f t="shared" si="136"/>
        <v>1.5137412214360713</v>
      </c>
      <c r="HJ25" s="13">
        <f t="shared" si="137"/>
        <v>0.74843186245474558</v>
      </c>
      <c r="HK25" s="13">
        <f t="shared" si="138"/>
        <v>0.8034809758728334</v>
      </c>
      <c r="HL25" s="13">
        <f t="shared" si="139"/>
        <v>1.0237552793814513</v>
      </c>
      <c r="HM25" s="13">
        <f t="shared" si="140"/>
        <v>1.001923521996926</v>
      </c>
      <c r="HN25" s="13">
        <f t="shared" si="141"/>
        <v>1</v>
      </c>
      <c r="HO25" s="13">
        <f t="shared" si="142"/>
        <v>1.1869716439094047</v>
      </c>
      <c r="HP25" s="13">
        <f t="shared" si="143"/>
        <v>1.0814914967109779</v>
      </c>
      <c r="HQ25" s="13">
        <f t="shared" si="144"/>
        <v>1.2442841819146899</v>
      </c>
      <c r="HR25" s="13">
        <f t="shared" si="145"/>
        <v>0.9707161482536375</v>
      </c>
      <c r="HS25" s="13">
        <f t="shared" si="146"/>
        <v>0.73198754165934921</v>
      </c>
      <c r="HT25" s="13">
        <f t="shared" si="147"/>
        <v>1.2694847689555444</v>
      </c>
      <c r="HU25" s="13">
        <f t="shared" si="148"/>
        <v>0.63044197787491441</v>
      </c>
      <c r="HV25" s="13">
        <f t="shared" si="149"/>
        <v>6.3185177883391441</v>
      </c>
      <c r="HW25" s="13">
        <f t="shared" si="150"/>
        <v>1.4495985245308074</v>
      </c>
      <c r="HX25" s="13">
        <f t="shared" si="151"/>
        <v>0.82585383772496757</v>
      </c>
      <c r="HY25" s="13">
        <f t="shared" si="296"/>
        <v>5.3252297720378025E-3</v>
      </c>
      <c r="HZ25" s="13">
        <f t="shared" si="296"/>
        <v>0.13599844251144386</v>
      </c>
      <c r="IA25" s="13">
        <f t="shared" si="296"/>
        <v>1.4439178337012727E-2</v>
      </c>
      <c r="IB25" s="13">
        <f t="shared" si="296"/>
        <v>0.25127150754798333</v>
      </c>
      <c r="IC25" s="13">
        <f t="shared" si="296"/>
        <v>4.5154415592863941</v>
      </c>
      <c r="IE25" s="52"/>
      <c r="IF25" s="53"/>
      <c r="IG25" s="13">
        <f t="shared" si="153"/>
        <v>0.52549951305102938</v>
      </c>
      <c r="IH25" s="13">
        <f t="shared" si="154"/>
        <v>1.4865266304441451</v>
      </c>
      <c r="II25" s="13">
        <f t="shared" si="155"/>
        <v>1.275296869308874</v>
      </c>
      <c r="IJ25" s="13">
        <f t="shared" si="156"/>
        <v>0.63053895709733521</v>
      </c>
      <c r="IK25" s="13">
        <f t="shared" si="157"/>
        <v>0.67691674017290926</v>
      </c>
      <c r="IL25" s="13">
        <f t="shared" si="158"/>
        <v>0.86249345941375255</v>
      </c>
      <c r="IM25" s="13">
        <f t="shared" si="159"/>
        <v>0.84410063807168556</v>
      </c>
      <c r="IN25" s="13">
        <f t="shared" si="160"/>
        <v>0.84248010904995529</v>
      </c>
      <c r="IO25" s="13">
        <f t="shared" si="161"/>
        <v>1</v>
      </c>
      <c r="IP25" s="13">
        <f t="shared" si="162"/>
        <v>0.91113507408566397</v>
      </c>
      <c r="IQ25" s="13">
        <f t="shared" si="163"/>
        <v>1.0482846732686224</v>
      </c>
      <c r="IR25" s="13">
        <f t="shared" si="164"/>
        <v>0.81780904643727703</v>
      </c>
      <c r="IS25" s="13">
        <f t="shared" si="165"/>
        <v>0.61668494392037732</v>
      </c>
      <c r="IT25" s="13">
        <f t="shared" si="166"/>
        <v>1.0695156665869243</v>
      </c>
      <c r="IU25" s="56">
        <f t="shared" si="167"/>
        <v>0.53113482626972741</v>
      </c>
      <c r="IV25" s="56">
        <f t="shared" si="168"/>
        <v>5.3232255553540444</v>
      </c>
      <c r="IW25" s="56">
        <f t="shared" si="169"/>
        <v>1.2212579230253691</v>
      </c>
      <c r="IX25" s="56">
        <f t="shared" si="170"/>
        <v>0.69576543126585488</v>
      </c>
      <c r="IY25" s="56">
        <f t="shared" si="297"/>
        <v>4.4864001590624765E-3</v>
      </c>
      <c r="IZ25" s="56">
        <f t="shared" si="297"/>
        <v>0.11457598267766531</v>
      </c>
      <c r="JA25" s="56">
        <f t="shared" si="297"/>
        <v>1.2164720539958235E-2</v>
      </c>
      <c r="JB25" s="56">
        <f t="shared" si="297"/>
        <v>0.21169124708017167</v>
      </c>
      <c r="JC25" s="56">
        <f t="shared" si="297"/>
        <v>3.8041696972763015</v>
      </c>
      <c r="JE25" s="52"/>
      <c r="JF25" s="53"/>
      <c r="JG25" s="13">
        <f t="shared" si="172"/>
        <v>0.57675258915740346</v>
      </c>
      <c r="JH25" s="13">
        <f t="shared" si="173"/>
        <v>1.631510708701335</v>
      </c>
      <c r="JI25" s="13">
        <f t="shared" si="174"/>
        <v>1.3996792633503337</v>
      </c>
      <c r="JJ25" s="13">
        <f t="shared" si="175"/>
        <v>0.69203675177370305</v>
      </c>
      <c r="JK25" s="13">
        <f t="shared" si="176"/>
        <v>0.74293785787162681</v>
      </c>
      <c r="JL25" s="13">
        <f t="shared" si="177"/>
        <v>0.94661426603434851</v>
      </c>
      <c r="JM25" s="13">
        <f t="shared" si="178"/>
        <v>0.92642755402512811</v>
      </c>
      <c r="JN25" s="13">
        <f t="shared" si="179"/>
        <v>0.92464897138922586</v>
      </c>
      <c r="JO25" s="13">
        <f t="shared" si="180"/>
        <v>1.0975321096090096</v>
      </c>
      <c r="JP25" s="13">
        <f t="shared" si="181"/>
        <v>1</v>
      </c>
      <c r="JQ25" s="13">
        <f t="shared" si="182"/>
        <v>1.1505260889233024</v>
      </c>
      <c r="JR25" s="13">
        <f t="shared" si="183"/>
        <v>0.89757168799363718</v>
      </c>
      <c r="JS25" s="13">
        <f t="shared" si="184"/>
        <v>0.67683152746504538</v>
      </c>
      <c r="JT25" s="13">
        <f t="shared" si="185"/>
        <v>1.1738277858090331</v>
      </c>
      <c r="JU25" s="56">
        <f t="shared" si="186"/>
        <v>0.58293752636262874</v>
      </c>
      <c r="JV25" s="56">
        <f t="shared" si="187"/>
        <v>5.8424109736923162</v>
      </c>
      <c r="JW25" s="56">
        <f t="shared" si="188"/>
        <v>1.3403697846347506</v>
      </c>
      <c r="JX25" s="56">
        <f t="shared" si="189"/>
        <v>0.76362490157023599</v>
      </c>
      <c r="JY25" s="56">
        <f t="shared" si="298"/>
        <v>4.9239682311260358E-3</v>
      </c>
      <c r="JZ25" s="56">
        <f t="shared" si="298"/>
        <v>0.12575081997874335</v>
      </c>
      <c r="KA25" s="56">
        <f t="shared" si="298"/>
        <v>1.335117139702441E-2</v>
      </c>
      <c r="KB25" s="56">
        <f t="shared" si="298"/>
        <v>0.23233794099366289</v>
      </c>
      <c r="KC25" s="56">
        <f t="shared" si="298"/>
        <v>4.1751983931623267</v>
      </c>
      <c r="KE25" s="52"/>
      <c r="KF25" s="53"/>
      <c r="KG25" s="13">
        <f t="shared" si="191"/>
        <v>0.5012946639890159</v>
      </c>
      <c r="KH25" s="13">
        <f t="shared" si="192"/>
        <v>1.4180562478406316</v>
      </c>
      <c r="KI25" s="13">
        <f t="shared" si="193"/>
        <v>1.2165558667689114</v>
      </c>
      <c r="KJ25" s="13">
        <f t="shared" si="194"/>
        <v>0.60149592298366072</v>
      </c>
      <c r="KK25" s="13">
        <f t="shared" si="195"/>
        <v>0.64573751523261047</v>
      </c>
      <c r="KL25" s="13">
        <f t="shared" si="196"/>
        <v>0.82276645018994665</v>
      </c>
      <c r="KM25" s="13">
        <f t="shared" si="197"/>
        <v>0.80522081415129609</v>
      </c>
      <c r="KN25" s="13">
        <f t="shared" si="198"/>
        <v>0.8036749277493922</v>
      </c>
      <c r="KO25" s="13">
        <f t="shared" si="199"/>
        <v>0.95393935015946807</v>
      </c>
      <c r="KP25" s="13">
        <f t="shared" si="200"/>
        <v>0.86916760048077712</v>
      </c>
      <c r="KQ25" s="13">
        <f t="shared" si="201"/>
        <v>1</v>
      </c>
      <c r="KR25" s="13">
        <f t="shared" si="202"/>
        <v>0.78014023031291035</v>
      </c>
      <c r="KS25" s="13">
        <f t="shared" si="203"/>
        <v>0.58828003465653267</v>
      </c>
      <c r="KT25" s="13">
        <f t="shared" si="204"/>
        <v>1.0202530799693008</v>
      </c>
      <c r="KU25" s="56">
        <f t="shared" si="205"/>
        <v>0.50667041101880572</v>
      </c>
      <c r="KV25" s="56">
        <f t="shared" si="206"/>
        <v>5.0780343270267112</v>
      </c>
      <c r="KW25" s="56">
        <f t="shared" si="207"/>
        <v>1.1650059894679221</v>
      </c>
      <c r="KX25" s="56">
        <f t="shared" si="208"/>
        <v>0.66371802336517161</v>
      </c>
      <c r="KY25" s="56">
        <f t="shared" si="299"/>
        <v>4.2797536522913926E-3</v>
      </c>
      <c r="KZ25" s="56">
        <f t="shared" si="299"/>
        <v>0.10929853845941451</v>
      </c>
      <c r="LA25" s="56">
        <f t="shared" si="299"/>
        <v>1.1604405606759292E-2</v>
      </c>
      <c r="LB25" s="56">
        <f t="shared" si="299"/>
        <v>0.20194061067410635</v>
      </c>
      <c r="LC25" s="56">
        <f t="shared" si="299"/>
        <v>3.6289471689160955</v>
      </c>
      <c r="LE25" s="52"/>
      <c r="LF25" s="53"/>
      <c r="LG25" s="13">
        <f t="shared" si="210"/>
        <v>0.64256994385220856</v>
      </c>
      <c r="LH25" s="13">
        <f t="shared" si="211"/>
        <v>1.8176940410724061</v>
      </c>
      <c r="LI25" s="13">
        <f t="shared" si="212"/>
        <v>1.5594066547253393</v>
      </c>
      <c r="LJ25" s="13">
        <f t="shared" si="213"/>
        <v>0.77101000514023443</v>
      </c>
      <c r="LK25" s="13">
        <f t="shared" si="214"/>
        <v>0.82771979977703292</v>
      </c>
      <c r="LL25" s="13">
        <f t="shared" si="215"/>
        <v>1.0546391766771714</v>
      </c>
      <c r="LM25" s="13">
        <f t="shared" si="216"/>
        <v>1.0321488148718161</v>
      </c>
      <c r="LN25" s="13">
        <f t="shared" si="217"/>
        <v>1.0301672654761596</v>
      </c>
      <c r="LO25" s="13">
        <f t="shared" si="218"/>
        <v>1.2227793326038932</v>
      </c>
      <c r="LP25" s="13">
        <f t="shared" si="219"/>
        <v>1.114117137802467</v>
      </c>
      <c r="LQ25" s="13">
        <f t="shared" si="220"/>
        <v>1.2818208331582965</v>
      </c>
      <c r="LR25" s="13">
        <f t="shared" si="221"/>
        <v>1</v>
      </c>
      <c r="LS25" s="13">
        <f t="shared" si="222"/>
        <v>0.75406960415382829</v>
      </c>
      <c r="LT25" s="13">
        <f t="shared" si="223"/>
        <v>1.3077816529985673</v>
      </c>
      <c r="LU25" s="56">
        <f t="shared" si="224"/>
        <v>0.64946068838878213</v>
      </c>
      <c r="LV25" s="56">
        <f t="shared" si="225"/>
        <v>6.5091301918758075</v>
      </c>
      <c r="LW25" s="56">
        <f t="shared" si="226"/>
        <v>1.4933289480541774</v>
      </c>
      <c r="LX25" s="56">
        <f t="shared" si="227"/>
        <v>0.85076758969212196</v>
      </c>
      <c r="LY25" s="56">
        <f t="shared" si="300"/>
        <v>5.4858773922924157E-3</v>
      </c>
      <c r="LZ25" s="56">
        <f t="shared" si="300"/>
        <v>0.14010114363103082</v>
      </c>
      <c r="MA25" s="56">
        <f t="shared" si="300"/>
        <v>1.4874768863163001E-2</v>
      </c>
      <c r="MB25" s="56">
        <f t="shared" si="300"/>
        <v>0.25885168182277818</v>
      </c>
      <c r="MC25" s="56">
        <f t="shared" si="300"/>
        <v>4.6516600835474708</v>
      </c>
      <c r="ME25" s="52"/>
      <c r="MF25" s="53"/>
      <c r="MG25" s="13">
        <f t="shared" si="229"/>
        <v>0.85213611623195196</v>
      </c>
      <c r="MH25" s="13">
        <f t="shared" si="230"/>
        <v>2.4105122803777688</v>
      </c>
      <c r="MI25" s="13">
        <f t="shared" si="231"/>
        <v>2.0679876846053382</v>
      </c>
      <c r="MJ25" s="13">
        <f t="shared" si="232"/>
        <v>1.0224653014696379</v>
      </c>
      <c r="MK25" s="13">
        <f t="shared" si="233"/>
        <v>1.0976702882830698</v>
      </c>
      <c r="ML25" s="13">
        <f t="shared" si="234"/>
        <v>1.3985965895822368</v>
      </c>
      <c r="MM25" s="13">
        <f t="shared" si="235"/>
        <v>1.3687712767974938</v>
      </c>
      <c r="MN25" s="13">
        <f t="shared" si="236"/>
        <v>1.3661434697824104</v>
      </c>
      <c r="MO25" s="13">
        <f t="shared" si="237"/>
        <v>1.6215735601437258</v>
      </c>
      <c r="MP25" s="13">
        <f t="shared" si="238"/>
        <v>1.4774725458569073</v>
      </c>
      <c r="MQ25" s="13">
        <f t="shared" si="239"/>
        <v>1.6998707096763024</v>
      </c>
      <c r="MR25" s="13">
        <f t="shared" si="240"/>
        <v>1.326137526949041</v>
      </c>
      <c r="MS25" s="13">
        <f t="shared" si="241"/>
        <v>1</v>
      </c>
      <c r="MT25" s="13">
        <f t="shared" si="242"/>
        <v>1.7342983270968488</v>
      </c>
      <c r="MU25" s="56">
        <f t="shared" si="243"/>
        <v>0.86127419115052117</v>
      </c>
      <c r="MV25" s="56">
        <f t="shared" si="244"/>
        <v>8.6320018152435196</v>
      </c>
      <c r="MW25" s="56">
        <f t="shared" si="245"/>
        <v>1.9803595580939797</v>
      </c>
      <c r="MX25" s="56">
        <f t="shared" si="246"/>
        <v>1.128234827402707</v>
      </c>
      <c r="MY25" s="56">
        <f t="shared" si="301"/>
        <v>7.2750278781603178E-3</v>
      </c>
      <c r="MZ25" s="56">
        <f t="shared" si="301"/>
        <v>0.18579338413758759</v>
      </c>
      <c r="NA25" s="56">
        <f t="shared" si="301"/>
        <v>1.972598919413358E-2</v>
      </c>
      <c r="NB25" s="56">
        <f t="shared" si="301"/>
        <v>0.34327292917905905</v>
      </c>
      <c r="NC25" s="56">
        <f t="shared" si="301"/>
        <v>6.1687409994032114</v>
      </c>
      <c r="NE25" s="52"/>
      <c r="NF25" s="53"/>
      <c r="NG25" s="13">
        <f t="shared" si="303"/>
        <v>0.49134344588707307</v>
      </c>
      <c r="NH25" s="13">
        <f t="shared" si="303"/>
        <v>1.3899063631185513</v>
      </c>
      <c r="NI25" s="13">
        <f t="shared" si="303"/>
        <v>1.1924059732370689</v>
      </c>
      <c r="NJ25" s="13">
        <f t="shared" si="303"/>
        <v>0.5895556061460353</v>
      </c>
      <c r="NK25" s="13">
        <f t="shared" si="303"/>
        <v>0.63291895698275225</v>
      </c>
      <c r="NL25" s="13">
        <f t="shared" si="303"/>
        <v>0.80643368429204199</v>
      </c>
      <c r="NM25" s="13">
        <f t="shared" si="303"/>
        <v>0.78923634729485448</v>
      </c>
      <c r="NN25" s="13">
        <f t="shared" si="303"/>
        <v>0.78772114833858131</v>
      </c>
      <c r="NO25" s="13">
        <f t="shared" si="303"/>
        <v>0.93500266638564988</v>
      </c>
      <c r="NP25" s="13">
        <f t="shared" si="303"/>
        <v>0.85191372370758245</v>
      </c>
      <c r="NQ25" s="13">
        <f t="shared" si="304"/>
        <v>0.98014896463737178</v>
      </c>
      <c r="NR25" s="13">
        <f t="shared" si="304"/>
        <v>0.76465363901315986</v>
      </c>
      <c r="NS25" s="13">
        <f t="shared" si="304"/>
        <v>0.57660206688543769</v>
      </c>
      <c r="NT25" s="13">
        <f t="shared" si="304"/>
        <v>1</v>
      </c>
      <c r="NU25" s="56">
        <f t="shared" si="304"/>
        <v>0.49661247877247405</v>
      </c>
      <c r="NV25" s="56">
        <f t="shared" si="304"/>
        <v>4.9772300880282634</v>
      </c>
      <c r="NW25" s="56">
        <f t="shared" si="304"/>
        <v>1.1418794143733206</v>
      </c>
      <c r="NX25" s="56">
        <f t="shared" si="304"/>
        <v>0.65054253341253587</v>
      </c>
      <c r="NY25" s="56">
        <f t="shared" si="305"/>
        <v>4.194796111196419E-3</v>
      </c>
      <c r="NZ25" s="56">
        <f t="shared" si="305"/>
        <v>0.1071288493073731</v>
      </c>
      <c r="OA25" s="56">
        <f t="shared" si="305"/>
        <v>1.1374046140697232E-2</v>
      </c>
      <c r="OB25" s="56">
        <f t="shared" si="305"/>
        <v>0.19793188047046395</v>
      </c>
      <c r="OC25" s="56">
        <f t="shared" si="305"/>
        <v>3.5569088103368323</v>
      </c>
      <c r="OE25" s="52"/>
      <c r="OF25" s="53"/>
      <c r="OG25" s="13">
        <f t="shared" si="250"/>
        <v>0.98939005137683012</v>
      </c>
      <c r="OH25" s="13">
        <f t="shared" si="251"/>
        <v>2.7987745425852357</v>
      </c>
      <c r="OI25" s="13">
        <f t="shared" si="252"/>
        <v>2.4010793610834265</v>
      </c>
      <c r="OJ25" s="13">
        <f t="shared" si="253"/>
        <v>1.1871542326187572</v>
      </c>
      <c r="OK25" s="13">
        <f t="shared" si="254"/>
        <v>1.2744725193921835</v>
      </c>
      <c r="OL25" s="13">
        <f t="shared" si="255"/>
        <v>1.6238691510237186</v>
      </c>
      <c r="OM25" s="13">
        <f t="shared" si="256"/>
        <v>1.5892398621268793</v>
      </c>
      <c r="ON25" s="13">
        <f t="shared" si="257"/>
        <v>1.586188793092089</v>
      </c>
      <c r="OO25" s="13">
        <f t="shared" si="258"/>
        <v>1.8827611192871914</v>
      </c>
      <c r="OP25" s="13">
        <f t="shared" si="259"/>
        <v>1.7154496919073428</v>
      </c>
      <c r="OQ25" s="13">
        <f t="shared" si="260"/>
        <v>1.9736696247748395</v>
      </c>
      <c r="OR25" s="13">
        <f t="shared" si="261"/>
        <v>1.5397390756334386</v>
      </c>
      <c r="OS25" s="13">
        <f t="shared" si="262"/>
        <v>1.1610704352630885</v>
      </c>
      <c r="OT25" s="13">
        <f t="shared" si="263"/>
        <v>2.0136425135183842</v>
      </c>
      <c r="OU25" s="56">
        <f t="shared" si="264"/>
        <v>1</v>
      </c>
      <c r="OV25" s="56">
        <f t="shared" si="265"/>
        <v>10.022362104816562</v>
      </c>
      <c r="OW25" s="56">
        <f t="shared" si="266"/>
        <v>2.2993369340935943</v>
      </c>
      <c r="OX25" s="56">
        <f t="shared" si="267"/>
        <v>1.3099601021314362</v>
      </c>
      <c r="OY25" s="56">
        <f t="shared" si="302"/>
        <v>8.4468197850467025E-3</v>
      </c>
      <c r="OZ25" s="56">
        <f t="shared" si="302"/>
        <v>0.21571920538963099</v>
      </c>
      <c r="PA25" s="56">
        <f t="shared" si="302"/>
        <v>2.2903262859627654E-2</v>
      </c>
      <c r="PB25" s="56">
        <f t="shared" si="302"/>
        <v>0.39856404929596545</v>
      </c>
      <c r="PC25" s="56">
        <f t="shared" si="302"/>
        <v>7.1623427972023457</v>
      </c>
    </row>
    <row r="26" spans="2:419" x14ac:dyDescent="0.3">
      <c r="B26" s="246"/>
      <c r="C26" s="106">
        <v>489.5</v>
      </c>
      <c r="D26" s="106">
        <v>1.86</v>
      </c>
      <c r="E26" s="12" t="s">
        <v>27</v>
      </c>
      <c r="F26" s="13">
        <v>17.696144332364792</v>
      </c>
      <c r="G26" s="13">
        <v>42.300413680840272</v>
      </c>
      <c r="H26" s="13">
        <v>69.788694320063996</v>
      </c>
      <c r="I26" s="13">
        <v>19.863026584094744</v>
      </c>
      <c r="J26" s="13">
        <v>21.997330180783788</v>
      </c>
      <c r="K26" s="13">
        <v>23.805308127310816</v>
      </c>
      <c r="L26" s="13">
        <v>25.416047461761888</v>
      </c>
      <c r="M26" s="13">
        <v>28.561065564718159</v>
      </c>
      <c r="N26" s="13">
        <v>37.876723555389759</v>
      </c>
      <c r="O26" s="13">
        <v>21.50133446867153</v>
      </c>
      <c r="P26" s="13">
        <v>26.787292550128374</v>
      </c>
      <c r="Q26" s="13">
        <v>20.159771663445952</v>
      </c>
      <c r="R26" s="13">
        <v>17.047538335761637</v>
      </c>
      <c r="S26" s="13">
        <v>38.07797879593118</v>
      </c>
      <c r="T26" s="151">
        <v>15.75105796171445</v>
      </c>
      <c r="U26" s="154">
        <v>158.61724360667608</v>
      </c>
      <c r="V26" s="154">
        <v>34.662136847727659</v>
      </c>
      <c r="W26" s="164">
        <v>12.912982340951059</v>
      </c>
      <c r="X26" s="154">
        <v>0.1578610283637811</v>
      </c>
      <c r="Y26" s="154">
        <v>3.5879005558787096</v>
      </c>
      <c r="Z26" s="154">
        <v>0.30773899333692439</v>
      </c>
      <c r="AA26" s="154">
        <v>5.9819720541947161</v>
      </c>
      <c r="AB26" s="154">
        <v>156.25628476687757</v>
      </c>
      <c r="AE26" s="52"/>
      <c r="AF26" s="53"/>
      <c r="AG26" s="13">
        <f t="shared" si="1"/>
        <v>1</v>
      </c>
      <c r="AH26" s="13">
        <f t="shared" si="2"/>
        <v>2.3903745859190524</v>
      </c>
      <c r="AI26" s="13">
        <f t="shared" si="3"/>
        <v>3.9437231641712041</v>
      </c>
      <c r="AJ26" s="13">
        <f t="shared" si="4"/>
        <v>1.1224493997693556</v>
      </c>
      <c r="AK26" s="13">
        <f t="shared" si="5"/>
        <v>1.2430577965253415</v>
      </c>
      <c r="AL26" s="13">
        <f t="shared" si="6"/>
        <v>1.3452256988983111</v>
      </c>
      <c r="AM26" s="13">
        <f t="shared" si="7"/>
        <v>1.4362477489109324</v>
      </c>
      <c r="AN26" s="13">
        <f t="shared" si="8"/>
        <v>1.6139711017434639</v>
      </c>
      <c r="AO26" s="13">
        <f t="shared" si="9"/>
        <v>2.1403941358071061</v>
      </c>
      <c r="AP26" s="13">
        <f t="shared" si="10"/>
        <v>1.2150293343475596</v>
      </c>
      <c r="AQ26" s="13">
        <f t="shared" si="11"/>
        <v>1.5137361024534943</v>
      </c>
      <c r="AR26" s="13">
        <f t="shared" si="12"/>
        <v>1.1392183113343728</v>
      </c>
      <c r="AS26" s="13">
        <f t="shared" si="13"/>
        <v>0.96334760926328411</v>
      </c>
      <c r="AT26" s="13">
        <f t="shared" si="14"/>
        <v>2.1517669657728598</v>
      </c>
      <c r="AU26" s="13">
        <f t="shared" si="15"/>
        <v>0.89008417121163852</v>
      </c>
      <c r="AV26" s="13">
        <f t="shared" si="16"/>
        <v>8.963378724063535</v>
      </c>
      <c r="AW26" s="13">
        <f t="shared" si="17"/>
        <v>1.958739496961124</v>
      </c>
      <c r="AX26" s="56">
        <f t="shared" si="18"/>
        <v>0.72970597992548447</v>
      </c>
      <c r="AY26" s="56">
        <f t="shared" si="289"/>
        <v>8.9206453902540943E-3</v>
      </c>
      <c r="AZ26" s="56">
        <f t="shared" si="289"/>
        <v>0.20275041209495193</v>
      </c>
      <c r="BA26" s="56">
        <f t="shared" si="289"/>
        <v>1.7390171980802342E-2</v>
      </c>
      <c r="BB26" s="56">
        <f t="shared" si="289"/>
        <v>0.3380381591516623</v>
      </c>
      <c r="BC26" s="56">
        <f t="shared" si="289"/>
        <v>8.829962156281562</v>
      </c>
      <c r="BE26" s="52"/>
      <c r="BF26" s="53"/>
      <c r="BG26" s="13">
        <f t="shared" si="20"/>
        <v>0.41834447449813378</v>
      </c>
      <c r="BH26" s="13">
        <f t="shared" si="21"/>
        <v>1</v>
      </c>
      <c r="BI26" s="13">
        <f t="shared" si="22"/>
        <v>1.6498347946813197</v>
      </c>
      <c r="BJ26" s="13">
        <f t="shared" si="23"/>
        <v>0.46957050429725672</v>
      </c>
      <c r="BK26" s="13">
        <f t="shared" si="24"/>
        <v>0.52002636065820207</v>
      </c>
      <c r="BL26" s="13">
        <f t="shared" si="25"/>
        <v>0.56276773808699876</v>
      </c>
      <c r="BM26" s="13">
        <f t="shared" si="26"/>
        <v>0.6008463097672716</v>
      </c>
      <c r="BN26" s="13">
        <f t="shared" si="27"/>
        <v>0.67519589241404343</v>
      </c>
      <c r="BO26" s="13">
        <f t="shared" si="28"/>
        <v>0.89542205996311097</v>
      </c>
      <c r="BP26" s="13">
        <f t="shared" si="29"/>
        <v>0.50830080837744707</v>
      </c>
      <c r="BQ26" s="13">
        <f t="shared" si="30"/>
        <v>0.63326313430976022</v>
      </c>
      <c r="BR26" s="13">
        <f t="shared" si="31"/>
        <v>0.47658568579382959</v>
      </c>
      <c r="BS26" s="13">
        <f t="shared" si="32"/>
        <v>0.40301114935628207</v>
      </c>
      <c r="BT26" s="13">
        <f t="shared" si="33"/>
        <v>0.90017982053869083</v>
      </c>
      <c r="BU26" s="56">
        <f t="shared" si="34"/>
        <v>0.37236179486463983</v>
      </c>
      <c r="BV26" s="56">
        <f t="shared" si="35"/>
        <v>3.7497799620461123</v>
      </c>
      <c r="BW26" s="56">
        <f t="shared" si="36"/>
        <v>0.8194278455349403</v>
      </c>
      <c r="BX26" s="56">
        <f t="shared" si="37"/>
        <v>0.30526846471007257</v>
      </c>
      <c r="BY26" s="56">
        <f t="shared" si="290"/>
        <v>3.7319027079700485E-3</v>
      </c>
      <c r="BZ26" s="56">
        <f t="shared" si="290"/>
        <v>8.4819514602142737E-2</v>
      </c>
      <c r="CA26" s="56">
        <f t="shared" si="290"/>
        <v>7.2750823587409263E-3</v>
      </c>
      <c r="CB26" s="56">
        <f t="shared" si="290"/>
        <v>0.14141639605061868</v>
      </c>
      <c r="CC26" s="56">
        <f t="shared" si="290"/>
        <v>3.6939658781080182</v>
      </c>
      <c r="CE26" s="52"/>
      <c r="CF26" s="53"/>
      <c r="CG26" s="13">
        <f t="shared" si="39"/>
        <v>0.25356749405866469</v>
      </c>
      <c r="CH26" s="13">
        <f t="shared" si="40"/>
        <v>0.60612129361301226</v>
      </c>
      <c r="CI26" s="13">
        <f t="shared" si="41"/>
        <v>1</v>
      </c>
      <c r="CJ26" s="13">
        <f t="shared" si="42"/>
        <v>0.28461668150716779</v>
      </c>
      <c r="CK26" s="13">
        <f t="shared" si="43"/>
        <v>0.31519905043501634</v>
      </c>
      <c r="CL26" s="13">
        <f t="shared" si="44"/>
        <v>0.34110550941296053</v>
      </c>
      <c r="CM26" s="13">
        <f t="shared" si="45"/>
        <v>0.36418574253874336</v>
      </c>
      <c r="CN26" s="13">
        <f t="shared" si="46"/>
        <v>0.4092506077521923</v>
      </c>
      <c r="CO26" s="13">
        <f t="shared" si="47"/>
        <v>0.54273437731446905</v>
      </c>
      <c r="CP26" s="13">
        <f t="shared" si="48"/>
        <v>0.30809194351827807</v>
      </c>
      <c r="CQ26" s="13">
        <f t="shared" si="49"/>
        <v>0.38383427016526261</v>
      </c>
      <c r="CR26" s="13">
        <f t="shared" si="50"/>
        <v>0.28886873239080058</v>
      </c>
      <c r="CS26" s="13">
        <f t="shared" si="51"/>
        <v>0.24427363918829659</v>
      </c>
      <c r="CT26" s="13">
        <f t="shared" si="52"/>
        <v>0.54561815730924057</v>
      </c>
      <c r="CU26" s="56">
        <f t="shared" si="53"/>
        <v>0.22569641279541861</v>
      </c>
      <c r="CV26" s="56">
        <f t="shared" si="54"/>
        <v>2.2728214813595415</v>
      </c>
      <c r="CW26" s="56">
        <f t="shared" si="55"/>
        <v>0.49667266575816166</v>
      </c>
      <c r="CX26" s="56">
        <f t="shared" si="56"/>
        <v>0.18502971672932736</v>
      </c>
      <c r="CY26" s="56">
        <f t="shared" si="291"/>
        <v>2.2619856969927094E-3</v>
      </c>
      <c r="CZ26" s="56">
        <f t="shared" si="291"/>
        <v>5.1410913914278537E-2</v>
      </c>
      <c r="DA26" s="56">
        <f t="shared" si="291"/>
        <v>4.409582330421255E-3</v>
      </c>
      <c r="DB26" s="56">
        <f t="shared" si="291"/>
        <v>8.5715488912291068E-2</v>
      </c>
      <c r="DC26" s="56">
        <f t="shared" si="291"/>
        <v>2.2389913766011591</v>
      </c>
      <c r="DE26" s="52"/>
      <c r="DF26" s="53"/>
      <c r="DG26" s="13">
        <f t="shared" si="58"/>
        <v>0.89090875740633224</v>
      </c>
      <c r="DH26" s="13">
        <f t="shared" si="59"/>
        <v>2.1296056520768185</v>
      </c>
      <c r="DI26" s="13">
        <f t="shared" si="60"/>
        <v>3.5134975037463363</v>
      </c>
      <c r="DJ26" s="13">
        <f t="shared" si="61"/>
        <v>1</v>
      </c>
      <c r="DK26" s="13">
        <f t="shared" si="62"/>
        <v>1.1074510768866452</v>
      </c>
      <c r="DL26" s="13">
        <f t="shared" si="63"/>
        <v>1.1984733558365592</v>
      </c>
      <c r="DM26" s="13">
        <f t="shared" si="64"/>
        <v>1.2795656973098808</v>
      </c>
      <c r="DN26" s="13">
        <f t="shared" si="65"/>
        <v>1.4379009887439984</v>
      </c>
      <c r="DO26" s="13">
        <f t="shared" si="66"/>
        <v>1.9068958798917093</v>
      </c>
      <c r="DP26" s="13">
        <f t="shared" si="67"/>
        <v>1.0824802744758271</v>
      </c>
      <c r="DQ26" s="13">
        <f t="shared" si="68"/>
        <v>1.3486007500779471</v>
      </c>
      <c r="DR26" s="13">
        <f t="shared" si="69"/>
        <v>1.0149395701654462</v>
      </c>
      <c r="DS26" s="13">
        <f t="shared" si="70"/>
        <v>0.85825482151911325</v>
      </c>
      <c r="DT26" s="13">
        <f t="shared" si="71"/>
        <v>1.9170280337046925</v>
      </c>
      <c r="DU26" s="56">
        <f t="shared" si="72"/>
        <v>0.79298378296120597</v>
      </c>
      <c r="DV26" s="56">
        <f t="shared" si="73"/>
        <v>7.9855526012177993</v>
      </c>
      <c r="DW26" s="56">
        <f t="shared" si="74"/>
        <v>1.7450581713203392</v>
      </c>
      <c r="DX26" s="56">
        <f t="shared" si="75"/>
        <v>0.65010144784738344</v>
      </c>
      <c r="DY26" s="56">
        <f t="shared" si="292"/>
        <v>7.9474810998938009E-3</v>
      </c>
      <c r="DZ26" s="56">
        <f t="shared" si="292"/>
        <v>0.18063211770313542</v>
      </c>
      <c r="EA26" s="56">
        <f t="shared" si="292"/>
        <v>1.549305651049903E-2</v>
      </c>
      <c r="EB26" s="56">
        <f t="shared" si="292"/>
        <v>0.30116115632573143</v>
      </c>
      <c r="EC26" s="56">
        <f t="shared" si="292"/>
        <v>7.8666906125977452</v>
      </c>
      <c r="EE26" s="52"/>
      <c r="EF26" s="53"/>
      <c r="EG26" s="13">
        <f t="shared" si="77"/>
        <v>0.80446782345539447</v>
      </c>
      <c r="EH26" s="13">
        <f t="shared" si="78"/>
        <v>1.9229794403773897</v>
      </c>
      <c r="EI26" s="13">
        <f t="shared" si="79"/>
        <v>3.1725983901914296</v>
      </c>
      <c r="EJ26" s="13">
        <f t="shared" si="80"/>
        <v>0.90297442557126739</v>
      </c>
      <c r="EK26" s="13">
        <f t="shared" si="81"/>
        <v>1</v>
      </c>
      <c r="EL26" s="13">
        <f t="shared" si="82"/>
        <v>1.0821907900489862</v>
      </c>
      <c r="EM26" s="13">
        <f t="shared" si="83"/>
        <v>1.1554151005090876</v>
      </c>
      <c r="EN26" s="13">
        <f t="shared" si="84"/>
        <v>1.2983878193394693</v>
      </c>
      <c r="EO26" s="13">
        <f t="shared" si="85"/>
        <v>1.7218782117694327</v>
      </c>
      <c r="EP26" s="13">
        <f t="shared" si="86"/>
        <v>0.97745200403703791</v>
      </c>
      <c r="EQ26" s="13">
        <f t="shared" si="87"/>
        <v>1.2177519876266145</v>
      </c>
      <c r="ER26" s="13">
        <f t="shared" si="88"/>
        <v>0.91646447535969289</v>
      </c>
      <c r="ES26" s="13">
        <f t="shared" si="89"/>
        <v>0.77498215445499197</v>
      </c>
      <c r="ET26" s="13">
        <f t="shared" si="90"/>
        <v>1.7310272875385109</v>
      </c>
      <c r="EU26" s="56">
        <f t="shared" si="91"/>
        <v>0.71604407590672547</v>
      </c>
      <c r="EV26" s="56">
        <f t="shared" si="92"/>
        <v>7.2107497729537826</v>
      </c>
      <c r="EW26" s="56">
        <f t="shared" si="93"/>
        <v>1.5757428998364296</v>
      </c>
      <c r="EX26" s="56">
        <f t="shared" si="94"/>
        <v>0.58702498143304027</v>
      </c>
      <c r="EY26" s="56">
        <f t="shared" si="293"/>
        <v>7.1763721809151087E-3</v>
      </c>
      <c r="EZ26" s="56">
        <f t="shared" si="293"/>
        <v>0.16310618272271027</v>
      </c>
      <c r="FA26" s="56">
        <f t="shared" si="293"/>
        <v>1.3989833802911047E-2</v>
      </c>
      <c r="FB26" s="56">
        <f t="shared" si="293"/>
        <v>0.27194082213760601</v>
      </c>
      <c r="FC26" s="56">
        <f t="shared" si="293"/>
        <v>7.1034204370573297</v>
      </c>
      <c r="FE26" s="52"/>
      <c r="FF26" s="53"/>
      <c r="FG26" s="13">
        <f t="shared" si="96"/>
        <v>0.74336968199385578</v>
      </c>
      <c r="FH26" s="13">
        <f t="shared" si="97"/>
        <v>1.7769319957808405</v>
      </c>
      <c r="FI26" s="13">
        <f t="shared" si="98"/>
        <v>2.9316442344217508</v>
      </c>
      <c r="FJ26" s="13">
        <f t="shared" si="99"/>
        <v>0.83439485336074015</v>
      </c>
      <c r="FK26" s="13">
        <f t="shared" si="100"/>
        <v>0.92405147890302619</v>
      </c>
      <c r="FL26" s="13">
        <f t="shared" si="101"/>
        <v>1</v>
      </c>
      <c r="FM26" s="13">
        <f t="shared" si="102"/>
        <v>1.0676630323723111</v>
      </c>
      <c r="FN26" s="13">
        <f t="shared" si="103"/>
        <v>1.1997771846503118</v>
      </c>
      <c r="FO26" s="13">
        <f t="shared" si="104"/>
        <v>1.5911041080764423</v>
      </c>
      <c r="FP26" s="13">
        <f t="shared" si="105"/>
        <v>0.90321596988715158</v>
      </c>
      <c r="FQ26" s="13">
        <f t="shared" si="106"/>
        <v>1.1252655251034729</v>
      </c>
      <c r="FR26" s="13">
        <f t="shared" si="107"/>
        <v>0.84686035381821012</v>
      </c>
      <c r="FS26" s="13">
        <f t="shared" si="108"/>
        <v>0.71612340594758872</v>
      </c>
      <c r="FT26" s="13">
        <f t="shared" si="109"/>
        <v>1.5995583250714549</v>
      </c>
      <c r="FU26" s="56">
        <f t="shared" si="110"/>
        <v>0.66166158730136038</v>
      </c>
      <c r="FV26" s="56">
        <f t="shared" si="111"/>
        <v>6.6631039916976027</v>
      </c>
      <c r="FW26" s="56">
        <f t="shared" si="112"/>
        <v>1.4560675569647958</v>
      </c>
      <c r="FX26" s="56">
        <f t="shared" si="113"/>
        <v>0.54244130224622233</v>
      </c>
      <c r="FY26" s="56">
        <f t="shared" si="294"/>
        <v>6.6313373269331422E-3</v>
      </c>
      <c r="FZ26" s="56">
        <f t="shared" si="294"/>
        <v>0.15071850936314762</v>
      </c>
      <c r="GA26" s="56">
        <f t="shared" si="294"/>
        <v>1.2927326615187499E-2</v>
      </c>
      <c r="GB26" s="56">
        <f t="shared" si="294"/>
        <v>0.2512873188703596</v>
      </c>
      <c r="GC26" s="56">
        <f t="shared" si="294"/>
        <v>6.5639261601328061</v>
      </c>
      <c r="GE26" s="52"/>
      <c r="GF26" s="53"/>
      <c r="GG26" s="13">
        <f t="shared" si="115"/>
        <v>0.69625870659033073</v>
      </c>
      <c r="GH26" s="13">
        <f t="shared" si="116"/>
        <v>1.6643191174583969</v>
      </c>
      <c r="GI26" s="13">
        <f t="shared" si="117"/>
        <v>2.7458515894361692</v>
      </c>
      <c r="GJ26" s="13">
        <f t="shared" si="118"/>
        <v>0.78151516729650461</v>
      </c>
      <c r="GK26" s="13">
        <f t="shared" si="119"/>
        <v>0.86548981362576083</v>
      </c>
      <c r="GL26" s="13">
        <f t="shared" si="120"/>
        <v>0.93662510518701192</v>
      </c>
      <c r="GM26" s="13">
        <f t="shared" si="121"/>
        <v>1</v>
      </c>
      <c r="GN26" s="13">
        <f t="shared" si="122"/>
        <v>1.1237414317740755</v>
      </c>
      <c r="GO26" s="13">
        <f t="shared" si="123"/>
        <v>1.4902680525905845</v>
      </c>
      <c r="GP26" s="13">
        <f t="shared" si="124"/>
        <v>0.84597475280214229</v>
      </c>
      <c r="GQ26" s="13">
        <f t="shared" si="125"/>
        <v>1.0539519408133584</v>
      </c>
      <c r="GR26" s="13">
        <f t="shared" si="126"/>
        <v>0.7931906679736912</v>
      </c>
      <c r="GS26" s="13">
        <f t="shared" si="127"/>
        <v>0.67073916042254156</v>
      </c>
      <c r="GT26" s="13">
        <f t="shared" si="128"/>
        <v>1.4981864844728121</v>
      </c>
      <c r="GU26" s="56">
        <f t="shared" si="129"/>
        <v>0.61972885380434195</v>
      </c>
      <c r="GV26" s="56">
        <f t="shared" si="130"/>
        <v>6.2408304770957663</v>
      </c>
      <c r="GW26" s="56">
        <f t="shared" si="131"/>
        <v>1.3637894287015473</v>
      </c>
      <c r="GX26" s="56">
        <f t="shared" si="132"/>
        <v>0.50806414177414772</v>
      </c>
      <c r="GY26" s="56">
        <f t="shared" si="295"/>
        <v>6.2110770213693123E-3</v>
      </c>
      <c r="GZ26" s="56">
        <f t="shared" si="295"/>
        <v>0.1411667396858878</v>
      </c>
      <c r="HA26" s="56">
        <f t="shared" si="295"/>
        <v>1.2108058650736849E-2</v>
      </c>
      <c r="HB26" s="56">
        <f t="shared" si="295"/>
        <v>0.23536201146911279</v>
      </c>
      <c r="HC26" s="56">
        <f t="shared" si="295"/>
        <v>6.1479380301741688</v>
      </c>
      <c r="HE26" s="52"/>
      <c r="HF26" s="53"/>
      <c r="HG26" s="13">
        <f t="shared" si="134"/>
        <v>0.61958978008947463</v>
      </c>
      <c r="HH26" s="13">
        <f t="shared" si="135"/>
        <v>1.4810516640210547</v>
      </c>
      <c r="HI26" s="13">
        <f t="shared" si="136"/>
        <v>2.4434905680226033</v>
      </c>
      <c r="HJ26" s="13">
        <f t="shared" si="137"/>
        <v>0.69545817676465782</v>
      </c>
      <c r="HK26" s="13">
        <f t="shared" si="138"/>
        <v>0.7701859067876432</v>
      </c>
      <c r="HL26" s="13">
        <f t="shared" si="139"/>
        <v>0.83348809495111453</v>
      </c>
      <c r="HM26" s="13">
        <f t="shared" si="140"/>
        <v>0.88988442690172764</v>
      </c>
      <c r="HN26" s="13">
        <f t="shared" si="141"/>
        <v>1</v>
      </c>
      <c r="HO26" s="13">
        <f t="shared" si="142"/>
        <v>1.326166331909526</v>
      </c>
      <c r="HP26" s="13">
        <f t="shared" si="143"/>
        <v>0.75281975807066515</v>
      </c>
      <c r="HQ26" s="13">
        <f t="shared" si="144"/>
        <v>0.93789541883265903</v>
      </c>
      <c r="HR26" s="13">
        <f t="shared" si="145"/>
        <v>0.70584802299356675</v>
      </c>
      <c r="HS26" s="13">
        <f t="shared" si="146"/>
        <v>0.59688033337315938</v>
      </c>
      <c r="HT26" s="13">
        <f t="shared" si="147"/>
        <v>1.3332128211270025</v>
      </c>
      <c r="HU26" s="13">
        <f t="shared" si="148"/>
        <v>0.55148705590214142</v>
      </c>
      <c r="HV26" s="13">
        <f t="shared" si="149"/>
        <v>5.5536178525012012</v>
      </c>
      <c r="HW26" s="13">
        <f t="shared" si="150"/>
        <v>1.2136149741747111</v>
      </c>
      <c r="HX26" s="13">
        <f t="shared" si="151"/>
        <v>0.45211836763200552</v>
      </c>
      <c r="HY26" s="13">
        <f t="shared" si="296"/>
        <v>5.5271407156037202E-3</v>
      </c>
      <c r="HZ26" s="13">
        <f t="shared" si="296"/>
        <v>0.12562208324296162</v>
      </c>
      <c r="IA26" s="13">
        <f t="shared" si="296"/>
        <v>1.0774772833303468E-2</v>
      </c>
      <c r="IB26" s="13">
        <f t="shared" si="296"/>
        <v>0.20944498869062927</v>
      </c>
      <c r="IC26" s="13">
        <f t="shared" si="296"/>
        <v>5.4709543106088772</v>
      </c>
      <c r="IE26" s="52"/>
      <c r="IF26" s="53"/>
      <c r="IG26" s="13">
        <f t="shared" si="153"/>
        <v>0.46720367210449165</v>
      </c>
      <c r="IH26" s="13">
        <f t="shared" si="154"/>
        <v>1.1167917842466348</v>
      </c>
      <c r="II26" s="13">
        <f t="shared" si="155"/>
        <v>1.8425219440643315</v>
      </c>
      <c r="IJ26" s="13">
        <f t="shared" si="156"/>
        <v>0.52441248132372542</v>
      </c>
      <c r="IK26" s="13">
        <f t="shared" si="157"/>
        <v>0.58076116717475756</v>
      </c>
      <c r="IL26" s="13">
        <f t="shared" si="158"/>
        <v>0.62849438633462218</v>
      </c>
      <c r="IM26" s="13">
        <f t="shared" si="159"/>
        <v>0.67102022234299752</v>
      </c>
      <c r="IN26" s="13">
        <f t="shared" si="160"/>
        <v>0.75405322540507846</v>
      </c>
      <c r="IO26" s="13">
        <f t="shared" si="161"/>
        <v>1</v>
      </c>
      <c r="IP26" s="13">
        <f t="shared" si="162"/>
        <v>0.56766616672185588</v>
      </c>
      <c r="IQ26" s="13">
        <f t="shared" si="163"/>
        <v>0.70722306566341353</v>
      </c>
      <c r="IR26" s="13">
        <f t="shared" si="164"/>
        <v>0.53224697838409707</v>
      </c>
      <c r="IS26" s="13">
        <f t="shared" si="165"/>
        <v>0.45007954056088928</v>
      </c>
      <c r="IT26" s="13">
        <f t="shared" si="166"/>
        <v>1.0053134279222202</v>
      </c>
      <c r="IU26" s="56">
        <f t="shared" si="167"/>
        <v>0.41585059327216056</v>
      </c>
      <c r="IV26" s="56">
        <f t="shared" si="168"/>
        <v>4.1877234543457567</v>
      </c>
      <c r="IW26" s="56">
        <f t="shared" si="169"/>
        <v>0.91513028567634191</v>
      </c>
      <c r="IX26" s="56">
        <f t="shared" si="170"/>
        <v>0.3409213133777928</v>
      </c>
      <c r="IY26" s="56">
        <f t="shared" si="297"/>
        <v>4.167758283868719E-3</v>
      </c>
      <c r="IZ26" s="56">
        <f t="shared" si="297"/>
        <v>9.4725737051460479E-2</v>
      </c>
      <c r="JA26" s="56">
        <f t="shared" si="297"/>
        <v>8.1247522079594958E-3</v>
      </c>
      <c r="JB26" s="56">
        <f t="shared" si="297"/>
        <v>0.1579326692670992</v>
      </c>
      <c r="JC26" s="56">
        <f t="shared" si="297"/>
        <v>4.125390743958441</v>
      </c>
      <c r="JE26" s="52"/>
      <c r="JF26" s="53"/>
      <c r="JG26" s="13">
        <f t="shared" si="172"/>
        <v>0.82302539677939146</v>
      </c>
      <c r="JH26" s="13">
        <f t="shared" si="173"/>
        <v>1.9673389920274016</v>
      </c>
      <c r="JI26" s="13">
        <f t="shared" si="174"/>
        <v>3.2457843219800822</v>
      </c>
      <c r="JJ26" s="13">
        <f t="shared" si="175"/>
        <v>0.92380436260996368</v>
      </c>
      <c r="JK26" s="13">
        <f t="shared" si="176"/>
        <v>1.0230681362049852</v>
      </c>
      <c r="JL26" s="13">
        <f t="shared" si="177"/>
        <v>1.1071549145936168</v>
      </c>
      <c r="JM26" s="13">
        <f t="shared" si="178"/>
        <v>1.1820683734209281</v>
      </c>
      <c r="JN26" s="13">
        <f t="shared" si="179"/>
        <v>1.3283392064028861</v>
      </c>
      <c r="JO26" s="13">
        <f t="shared" si="180"/>
        <v>1.7615987328869263</v>
      </c>
      <c r="JP26" s="13">
        <f t="shared" si="181"/>
        <v>1</v>
      </c>
      <c r="JQ26" s="13">
        <f t="shared" si="182"/>
        <v>1.2458432563410768</v>
      </c>
      <c r="JR26" s="13">
        <f t="shared" si="183"/>
        <v>0.93760560270432058</v>
      </c>
      <c r="JS26" s="13">
        <f t="shared" si="184"/>
        <v>0.79285954835039252</v>
      </c>
      <c r="JT26" s="13">
        <f t="shared" si="185"/>
        <v>1.7709588607819953</v>
      </c>
      <c r="JU26" s="56">
        <f t="shared" si="186"/>
        <v>0.73256187817851459</v>
      </c>
      <c r="JV26" s="56">
        <f t="shared" si="187"/>
        <v>7.3770883308563464</v>
      </c>
      <c r="JW26" s="56">
        <f t="shared" si="188"/>
        <v>1.6120923516738948</v>
      </c>
      <c r="JX26" s="56">
        <f t="shared" si="189"/>
        <v>0.60056655366046652</v>
      </c>
      <c r="JY26" s="56">
        <f t="shared" si="298"/>
        <v>7.3419177118421259E-3</v>
      </c>
      <c r="JZ26" s="56">
        <f t="shared" si="298"/>
        <v>0.16686873836163293</v>
      </c>
      <c r="KA26" s="56">
        <f t="shared" si="298"/>
        <v>1.4312553194561704E-2</v>
      </c>
      <c r="KB26" s="56">
        <f t="shared" si="298"/>
        <v>0.27821399006237191</v>
      </c>
      <c r="KC26" s="56">
        <f t="shared" si="298"/>
        <v>7.2672831072206439</v>
      </c>
      <c r="KE26" s="52"/>
      <c r="KF26" s="53"/>
      <c r="KG26" s="13">
        <f t="shared" si="191"/>
        <v>0.66061713027731828</v>
      </c>
      <c r="KH26" s="13">
        <f t="shared" si="192"/>
        <v>1.5791223992376771</v>
      </c>
      <c r="KI26" s="13">
        <f t="shared" si="193"/>
        <v>2.6052910793229658</v>
      </c>
      <c r="KJ26" s="13">
        <f t="shared" si="194"/>
        <v>0.74150930135713</v>
      </c>
      <c r="KK26" s="13">
        <f t="shared" si="195"/>
        <v>0.82118527430941757</v>
      </c>
      <c r="KL26" s="13">
        <f t="shared" si="196"/>
        <v>0.88867914078150212</v>
      </c>
      <c r="KM26" s="13">
        <f t="shared" si="197"/>
        <v>0.94880986625279851</v>
      </c>
      <c r="KN26" s="13">
        <f t="shared" si="198"/>
        <v>1.0662169575842888</v>
      </c>
      <c r="KO26" s="13">
        <f t="shared" si="199"/>
        <v>1.4139810316592911</v>
      </c>
      <c r="KP26" s="13">
        <f t="shared" si="200"/>
        <v>0.80266919205944498</v>
      </c>
      <c r="KQ26" s="13">
        <f t="shared" si="201"/>
        <v>1</v>
      </c>
      <c r="KR26" s="13">
        <f t="shared" si="202"/>
        <v>0.75258713159308588</v>
      </c>
      <c r="KS26" s="13">
        <f t="shared" si="203"/>
        <v>0.63640393309102594</v>
      </c>
      <c r="KT26" s="13">
        <f t="shared" si="204"/>
        <v>1.4214941179543992</v>
      </c>
      <c r="KU26" s="56">
        <f t="shared" si="205"/>
        <v>0.58800485089109777</v>
      </c>
      <c r="KV26" s="56">
        <f t="shared" si="206"/>
        <v>5.921361530279623</v>
      </c>
      <c r="KW26" s="56">
        <f t="shared" si="207"/>
        <v>1.2939768654432957</v>
      </c>
      <c r="KX26" s="56">
        <f t="shared" si="208"/>
        <v>0.48205627040457194</v>
      </c>
      <c r="KY26" s="56">
        <f t="shared" si="299"/>
        <v>5.8931311579312473E-3</v>
      </c>
      <c r="KZ26" s="56">
        <f t="shared" si="299"/>
        <v>0.13394039540071082</v>
      </c>
      <c r="LA26" s="56">
        <f t="shared" si="299"/>
        <v>1.148824550898667E-2</v>
      </c>
      <c r="LB26" s="56">
        <f t="shared" si="299"/>
        <v>0.22331379862299852</v>
      </c>
      <c r="LC26" s="56">
        <f t="shared" si="299"/>
        <v>5.8332242601400468</v>
      </c>
      <c r="LE26" s="52"/>
      <c r="LF26" s="53"/>
      <c r="LG26" s="13">
        <f t="shared" si="210"/>
        <v>0.87779487921739452</v>
      </c>
      <c r="LH26" s="13">
        <f t="shared" si="211"/>
        <v>2.0982585709311441</v>
      </c>
      <c r="LI26" s="13">
        <f t="shared" si="212"/>
        <v>3.4617799985605031</v>
      </c>
      <c r="LJ26" s="13">
        <f t="shared" si="213"/>
        <v>0.98528033529817849</v>
      </c>
      <c r="LK26" s="13">
        <f t="shared" si="214"/>
        <v>1.0911497683612026</v>
      </c>
      <c r="LL26" s="13">
        <f t="shared" si="215"/>
        <v>1.1808322298845781</v>
      </c>
      <c r="LM26" s="13">
        <f t="shared" si="216"/>
        <v>1.2607309192815268</v>
      </c>
      <c r="LN26" s="13">
        <f t="shared" si="217"/>
        <v>1.4167355683152691</v>
      </c>
      <c r="LO26" s="13">
        <f t="shared" si="218"/>
        <v>1.8788270119184183</v>
      </c>
      <c r="LP26" s="13">
        <f t="shared" si="219"/>
        <v>1.0665465277892072</v>
      </c>
      <c r="LQ26" s="13">
        <f t="shared" si="220"/>
        <v>1.3287497992201747</v>
      </c>
      <c r="LR26" s="13">
        <f t="shared" si="221"/>
        <v>1</v>
      </c>
      <c r="LS26" s="13">
        <f t="shared" si="222"/>
        <v>0.84562159831763017</v>
      </c>
      <c r="LT26" s="13">
        <f t="shared" si="223"/>
        <v>1.8888100238245671</v>
      </c>
      <c r="LU26" s="56">
        <f t="shared" si="224"/>
        <v>0.78131132756203492</v>
      </c>
      <c r="LV26" s="56">
        <f t="shared" si="225"/>
        <v>7.8680079444691149</v>
      </c>
      <c r="LW26" s="56">
        <f t="shared" si="226"/>
        <v>1.7193715001533301</v>
      </c>
      <c r="LX26" s="56">
        <f t="shared" si="227"/>
        <v>0.64053217251290118</v>
      </c>
      <c r="LY26" s="56">
        <f t="shared" si="300"/>
        <v>7.8304968428793004E-3</v>
      </c>
      <c r="LZ26" s="56">
        <f t="shared" si="300"/>
        <v>0.17797327349616529</v>
      </c>
      <c r="MA26" s="56">
        <f t="shared" si="300"/>
        <v>1.5265003913458112E-2</v>
      </c>
      <c r="MB26" s="56">
        <f t="shared" si="300"/>
        <v>0.29672816508340377</v>
      </c>
      <c r="MC26" s="56">
        <f t="shared" si="300"/>
        <v>7.7508955644673385</v>
      </c>
      <c r="ME26" s="52"/>
      <c r="MF26" s="53"/>
      <c r="MG26" s="13">
        <f t="shared" si="229"/>
        <v>1.0380469006039739</v>
      </c>
      <c r="MH26" s="13">
        <f t="shared" si="230"/>
        <v>2.4813209301957793</v>
      </c>
      <c r="MI26" s="13">
        <f t="shared" si="231"/>
        <v>4.0937696074080145</v>
      </c>
      <c r="MJ26" s="13">
        <f t="shared" si="232"/>
        <v>1.1651551205153703</v>
      </c>
      <c r="MK26" s="13">
        <f t="shared" si="233"/>
        <v>1.2903522929547357</v>
      </c>
      <c r="ML26" s="13">
        <f t="shared" si="234"/>
        <v>1.3964073673542063</v>
      </c>
      <c r="MM26" s="13">
        <f t="shared" si="235"/>
        <v>1.4908925242564277</v>
      </c>
      <c r="MN26" s="13">
        <f t="shared" si="236"/>
        <v>1.6753776998291836</v>
      </c>
      <c r="MO26" s="13">
        <f t="shared" si="237"/>
        <v>2.2218294987454876</v>
      </c>
      <c r="MP26" s="13">
        <f t="shared" si="238"/>
        <v>1.2612574346623935</v>
      </c>
      <c r="MQ26" s="13">
        <f t="shared" si="239"/>
        <v>1.571329069484189</v>
      </c>
      <c r="MR26" s="13">
        <f t="shared" si="240"/>
        <v>1.1825620371919385</v>
      </c>
      <c r="MS26" s="13">
        <f t="shared" si="241"/>
        <v>1</v>
      </c>
      <c r="MT26" s="13">
        <f t="shared" si="242"/>
        <v>2.2336350296425342</v>
      </c>
      <c r="MU26" s="56">
        <f t="shared" si="243"/>
        <v>0.92394911520289813</v>
      </c>
      <c r="MV26" s="56">
        <f t="shared" si="244"/>
        <v>9.3044075034537528</v>
      </c>
      <c r="MW26" s="56">
        <f t="shared" si="245"/>
        <v>2.0332634639110814</v>
      </c>
      <c r="MX26" s="56">
        <f t="shared" si="246"/>
        <v>0.75746903081383465</v>
      </c>
      <c r="MY26" s="56">
        <f t="shared" si="301"/>
        <v>9.2600482987403882E-3</v>
      </c>
      <c r="MZ26" s="56">
        <f t="shared" si="301"/>
        <v>0.21046443687134328</v>
      </c>
      <c r="NA26" s="56">
        <f t="shared" si="301"/>
        <v>1.8051814125641941E-2</v>
      </c>
      <c r="NB26" s="56">
        <f t="shared" si="301"/>
        <v>0.35089946339325584</v>
      </c>
      <c r="NC26" s="56">
        <f t="shared" si="301"/>
        <v>9.1659148487784563</v>
      </c>
      <c r="NE26" s="52"/>
      <c r="NF26" s="53"/>
      <c r="NG26" s="13">
        <f t="shared" si="303"/>
        <v>0.4647343396875811</v>
      </c>
      <c r="NH26" s="13">
        <f t="shared" si="303"/>
        <v>1.1108891547930659</v>
      </c>
      <c r="NI26" s="13">
        <f t="shared" si="303"/>
        <v>1.8327835806117225</v>
      </c>
      <c r="NJ26" s="13">
        <f t="shared" si="303"/>
        <v>0.52164078063453323</v>
      </c>
      <c r="NK26" s="13">
        <f t="shared" si="303"/>
        <v>0.57769164426170416</v>
      </c>
      <c r="NL26" s="13">
        <f t="shared" si="303"/>
        <v>0.62517257690827144</v>
      </c>
      <c r="NM26" s="13">
        <f t="shared" si="303"/>
        <v>0.66747364921789698</v>
      </c>
      <c r="NN26" s="13">
        <f t="shared" si="303"/>
        <v>0.75006779424358649</v>
      </c>
      <c r="NO26" s="13">
        <f t="shared" si="303"/>
        <v>0.99471465537548631</v>
      </c>
      <c r="NP26" s="13">
        <f t="shared" si="303"/>
        <v>0.56466585539905423</v>
      </c>
      <c r="NQ26" s="13">
        <f t="shared" si="304"/>
        <v>0.7034851480349773</v>
      </c>
      <c r="NR26" s="13">
        <f t="shared" si="304"/>
        <v>0.52943386967798101</v>
      </c>
      <c r="NS26" s="13">
        <f t="shared" si="304"/>
        <v>0.44770071508058223</v>
      </c>
      <c r="NT26" s="13">
        <f t="shared" si="304"/>
        <v>1</v>
      </c>
      <c r="NU26" s="56">
        <f t="shared" si="304"/>
        <v>0.41365267957440871</v>
      </c>
      <c r="NV26" s="56">
        <f t="shared" si="304"/>
        <v>4.1655898926973798</v>
      </c>
      <c r="NW26" s="56">
        <f t="shared" si="304"/>
        <v>0.91029350674021281</v>
      </c>
      <c r="NX26" s="56">
        <f t="shared" si="304"/>
        <v>0.33911942674674933</v>
      </c>
      <c r="NY26" s="56">
        <f t="shared" si="305"/>
        <v>4.1457302450268012E-3</v>
      </c>
      <c r="NZ26" s="56">
        <f t="shared" si="305"/>
        <v>9.4225078886332442E-2</v>
      </c>
      <c r="OA26" s="56">
        <f t="shared" si="305"/>
        <v>8.0818100925516521E-3</v>
      </c>
      <c r="OB26" s="56">
        <f t="shared" si="305"/>
        <v>0.15709794068255323</v>
      </c>
      <c r="OC26" s="56">
        <f t="shared" si="305"/>
        <v>4.1035866321658414</v>
      </c>
      <c r="OE26" s="52"/>
      <c r="OF26" s="53"/>
      <c r="OG26" s="13">
        <f t="shared" si="250"/>
        <v>1.1234892523015403</v>
      </c>
      <c r="OH26" s="13">
        <f t="shared" si="251"/>
        <v>2.6855601562548004</v>
      </c>
      <c r="OI26" s="13">
        <f t="shared" si="252"/>
        <v>4.430730588998971</v>
      </c>
      <c r="OJ26" s="13">
        <f t="shared" si="253"/>
        <v>1.261059836893186</v>
      </c>
      <c r="OK26" s="13">
        <f t="shared" si="254"/>
        <v>1.3965620743858562</v>
      </c>
      <c r="OL26" s="13">
        <f t="shared" si="255"/>
        <v>1.5113466146320809</v>
      </c>
      <c r="OM26" s="13">
        <f t="shared" si="256"/>
        <v>1.6136089095437141</v>
      </c>
      <c r="ON26" s="13">
        <f t="shared" si="257"/>
        <v>1.8132791863340578</v>
      </c>
      <c r="OO26" s="13">
        <f t="shared" si="258"/>
        <v>2.4047098072685276</v>
      </c>
      <c r="OP26" s="13">
        <f t="shared" si="259"/>
        <v>1.3650723983705779</v>
      </c>
      <c r="OQ26" s="13">
        <f t="shared" si="260"/>
        <v>1.7006662419273242</v>
      </c>
      <c r="OR26" s="13">
        <f t="shared" si="261"/>
        <v>1.279899528809278</v>
      </c>
      <c r="OS26" s="13">
        <f t="shared" si="262"/>
        <v>1.0823106852376836</v>
      </c>
      <c r="OT26" s="13">
        <f t="shared" si="263"/>
        <v>2.4174870595033044</v>
      </c>
      <c r="OU26" s="56">
        <f t="shared" si="264"/>
        <v>1</v>
      </c>
      <c r="OV26" s="56">
        <f t="shared" si="265"/>
        <v>10.070259660793676</v>
      </c>
      <c r="OW26" s="56">
        <f t="shared" si="266"/>
        <v>2.2006227728943486</v>
      </c>
      <c r="OX26" s="56">
        <f t="shared" si="267"/>
        <v>0.81981682578644544</v>
      </c>
      <c r="OY26" s="56">
        <f t="shared" si="302"/>
        <v>1.0022249219543755E-2</v>
      </c>
      <c r="OZ26" s="56">
        <f t="shared" si="302"/>
        <v>0.22778790888838674</v>
      </c>
      <c r="PA26" s="56">
        <f t="shared" si="302"/>
        <v>1.9537671316106821E-2</v>
      </c>
      <c r="PB26" s="56">
        <f t="shared" si="302"/>
        <v>0.37978223867469019</v>
      </c>
      <c r="PC26" s="56">
        <f t="shared" si="302"/>
        <v>9.9203675808116696</v>
      </c>
    </row>
    <row r="27" spans="2:419" x14ac:dyDescent="0.3">
      <c r="B27" s="247" t="s">
        <v>82</v>
      </c>
      <c r="C27" s="108">
        <v>389.6</v>
      </c>
      <c r="D27" s="108">
        <v>1.76</v>
      </c>
      <c r="E27" s="16" t="s">
        <v>29</v>
      </c>
      <c r="F27" s="17">
        <v>10.845288306396863</v>
      </c>
      <c r="G27" s="17">
        <v>4.2881056543747977</v>
      </c>
      <c r="H27" s="17">
        <v>1.3561736735333652</v>
      </c>
      <c r="I27" s="17">
        <v>5.2093970470993884</v>
      </c>
      <c r="J27" s="17">
        <v>7.8301167255857704</v>
      </c>
      <c r="K27" s="17">
        <v>13.189503166543858</v>
      </c>
      <c r="L27" s="17">
        <v>8.0047490737237013</v>
      </c>
      <c r="M27" s="17">
        <v>13.34418746943437</v>
      </c>
      <c r="N27" s="17">
        <v>14.876737059891949</v>
      </c>
      <c r="O27" s="17">
        <v>16.834986983198821</v>
      </c>
      <c r="P27" s="17">
        <v>25.570783981810756</v>
      </c>
      <c r="Q27" s="17">
        <v>17.066081504259273</v>
      </c>
      <c r="R27" s="17">
        <v>14.741987661064011</v>
      </c>
      <c r="S27" s="17">
        <v>24.085217871761127</v>
      </c>
      <c r="T27" s="153">
        <v>36.830750220997416</v>
      </c>
      <c r="U27" s="156">
        <v>18.774672820474745</v>
      </c>
      <c r="V27" s="156">
        <v>24.931873346781483</v>
      </c>
      <c r="W27" s="166">
        <v>19.275515009700211</v>
      </c>
      <c r="X27" s="156">
        <v>0.1655330917438281</v>
      </c>
      <c r="Y27" s="156">
        <v>5.8707182354474359</v>
      </c>
      <c r="Z27" s="156">
        <v>0.3754163531643438</v>
      </c>
      <c r="AA27" s="156">
        <v>6.2951162565855938</v>
      </c>
      <c r="AB27" s="156">
        <v>90.426746749695326</v>
      </c>
      <c r="AE27" s="52"/>
      <c r="AF27" s="53"/>
      <c r="AG27" s="13">
        <f t="shared" si="1"/>
        <v>1</v>
      </c>
      <c r="AH27" s="13">
        <f t="shared" si="2"/>
        <v>0.39538881154920974</v>
      </c>
      <c r="AI27" s="13">
        <f t="shared" si="3"/>
        <v>0.12504726801347041</v>
      </c>
      <c r="AJ27" s="13">
        <f t="shared" si="4"/>
        <v>0.48033735018613899</v>
      </c>
      <c r="AK27" s="13">
        <f t="shared" si="5"/>
        <v>0.72198327092580306</v>
      </c>
      <c r="AL27" s="13">
        <f t="shared" si="6"/>
        <v>1.2161505341231278</v>
      </c>
      <c r="AM27" s="13">
        <f t="shared" si="7"/>
        <v>0.73808541069417855</v>
      </c>
      <c r="AN27" s="13">
        <f t="shared" si="8"/>
        <v>1.2304133456335673</v>
      </c>
      <c r="AO27" s="13">
        <f t="shared" si="9"/>
        <v>1.371723520813847</v>
      </c>
      <c r="AP27" s="13">
        <f t="shared" si="10"/>
        <v>1.5522857952304561</v>
      </c>
      <c r="AQ27" s="13">
        <f t="shared" si="11"/>
        <v>2.3577781668310624</v>
      </c>
      <c r="AR27" s="13">
        <f t="shared" si="12"/>
        <v>1.5735940827126935</v>
      </c>
      <c r="AS27" s="13">
        <f t="shared" si="13"/>
        <v>1.3592988258660457</v>
      </c>
      <c r="AT27" s="13">
        <f t="shared" si="14"/>
        <v>2.2208001476138697</v>
      </c>
      <c r="AU27" s="13">
        <f t="shared" si="15"/>
        <v>3.3960139353117591</v>
      </c>
      <c r="AV27" s="13">
        <f t="shared" si="16"/>
        <v>1.7311363506492401</v>
      </c>
      <c r="AW27" s="13">
        <f t="shared" si="17"/>
        <v>2.2988668113208153</v>
      </c>
      <c r="AX27" s="56">
        <f t="shared" si="18"/>
        <v>1.7773169753662479</v>
      </c>
      <c r="AY27" s="56">
        <f t="shared" si="289"/>
        <v>1.5263134281657769E-2</v>
      </c>
      <c r="AZ27" s="56">
        <f t="shared" si="289"/>
        <v>0.54131509182514925</v>
      </c>
      <c r="BA27" s="56">
        <f t="shared" si="289"/>
        <v>3.4615617635808948E-2</v>
      </c>
      <c r="BB27" s="56">
        <f t="shared" si="289"/>
        <v>0.58044711018632422</v>
      </c>
      <c r="BC27" s="56">
        <f t="shared" si="289"/>
        <v>8.3378831613318223</v>
      </c>
      <c r="BE27" s="52"/>
      <c r="BF27" s="53"/>
      <c r="BG27" s="13">
        <f t="shared" si="20"/>
        <v>2.529156037779134</v>
      </c>
      <c r="BH27" s="13">
        <f t="shared" si="21"/>
        <v>1</v>
      </c>
      <c r="BI27" s="13">
        <f t="shared" si="22"/>
        <v>0.31626405290405424</v>
      </c>
      <c r="BJ27" s="13">
        <f t="shared" si="23"/>
        <v>1.2148481093941035</v>
      </c>
      <c r="BK27" s="13">
        <f t="shared" si="24"/>
        <v>1.8260083488375229</v>
      </c>
      <c r="BL27" s="13">
        <f t="shared" si="25"/>
        <v>3.0758344662258272</v>
      </c>
      <c r="BM27" s="13">
        <f t="shared" si="26"/>
        <v>1.8667331728538734</v>
      </c>
      <c r="BN27" s="13">
        <f t="shared" si="27"/>
        <v>3.1119073420731613</v>
      </c>
      <c r="BO27" s="13">
        <f t="shared" si="28"/>
        <v>3.4693028248299926</v>
      </c>
      <c r="BP27" s="13">
        <f t="shared" si="29"/>
        <v>3.9259729913658923</v>
      </c>
      <c r="BQ27" s="13">
        <f t="shared" si="30"/>
        <v>5.9631888863846001</v>
      </c>
      <c r="BR27" s="13">
        <f t="shared" si="31"/>
        <v>3.9798649753063264</v>
      </c>
      <c r="BS27" s="13">
        <f t="shared" si="32"/>
        <v>3.4378788325851968</v>
      </c>
      <c r="BT27" s="13">
        <f t="shared" si="33"/>
        <v>5.6167501020384094</v>
      </c>
      <c r="BU27" s="56">
        <f t="shared" si="34"/>
        <v>8.5890491488758123</v>
      </c>
      <c r="BV27" s="56">
        <f t="shared" si="35"/>
        <v>4.3783139534634614</v>
      </c>
      <c r="BW27" s="56">
        <f t="shared" si="36"/>
        <v>5.8141928759021049</v>
      </c>
      <c r="BX27" s="56">
        <f t="shared" si="37"/>
        <v>4.4951119592948938</v>
      </c>
      <c r="BY27" s="56">
        <f t="shared" si="290"/>
        <v>3.8602848223888431E-2</v>
      </c>
      <c r="BZ27" s="56">
        <f t="shared" si="290"/>
        <v>1.3690703328305425</v>
      </c>
      <c r="CA27" s="56">
        <f t="shared" si="290"/>
        <v>8.754829834506006E-2</v>
      </c>
      <c r="CB27" s="56">
        <f t="shared" si="290"/>
        <v>1.4680413133391921</v>
      </c>
      <c r="CC27" s="56">
        <f t="shared" si="290"/>
        <v>21.087807539779352</v>
      </c>
      <c r="CE27" s="52"/>
      <c r="CF27" s="53"/>
      <c r="CG27" s="13">
        <f t="shared" si="39"/>
        <v>7.9969759906492115</v>
      </c>
      <c r="CH27" s="13">
        <f t="shared" si="40"/>
        <v>3.1619148329303561</v>
      </c>
      <c r="CI27" s="13">
        <f t="shared" si="41"/>
        <v>1</v>
      </c>
      <c r="CJ27" s="13">
        <f t="shared" si="42"/>
        <v>3.8412462568506163</v>
      </c>
      <c r="CK27" s="13">
        <f t="shared" si="43"/>
        <v>5.7736828832440317</v>
      </c>
      <c r="CL27" s="13">
        <f t="shared" si="44"/>
        <v>9.7255266223978687</v>
      </c>
      <c r="CM27" s="13">
        <f t="shared" si="45"/>
        <v>5.9024513083698089</v>
      </c>
      <c r="CN27" s="13">
        <f t="shared" si="46"/>
        <v>9.8395859836060087</v>
      </c>
      <c r="CO27" s="13">
        <f t="shared" si="47"/>
        <v>10.969640061757138</v>
      </c>
      <c r="CP27" s="13">
        <f t="shared" si="48"/>
        <v>12.413592235083776</v>
      </c>
      <c r="CQ27" s="13">
        <f t="shared" si="49"/>
        <v>18.855095391424918</v>
      </c>
      <c r="CR27" s="13">
        <f t="shared" si="50"/>
        <v>12.58399409848108</v>
      </c>
      <c r="CS27" s="13">
        <f t="shared" si="51"/>
        <v>10.870280074568431</v>
      </c>
      <c r="CT27" s="13">
        <f t="shared" si="52"/>
        <v>17.759685460498339</v>
      </c>
      <c r="CU27" s="56">
        <f t="shared" si="53"/>
        <v>27.157841904598282</v>
      </c>
      <c r="CV27" s="56">
        <f t="shared" si="54"/>
        <v>13.843855832682069</v>
      </c>
      <c r="CW27" s="56">
        <f t="shared" si="55"/>
        <v>18.38398269583287</v>
      </c>
      <c r="CX27" s="56">
        <f t="shared" si="56"/>
        <v>14.213161179777162</v>
      </c>
      <c r="CY27" s="56">
        <f t="shared" si="291"/>
        <v>0.12205891839247208</v>
      </c>
      <c r="CZ27" s="56">
        <f t="shared" si="291"/>
        <v>4.3288837927017925</v>
      </c>
      <c r="DA27" s="56">
        <f t="shared" si="291"/>
        <v>0.27682026313505759</v>
      </c>
      <c r="DB27" s="56">
        <f t="shared" si="291"/>
        <v>4.6418216040017519</v>
      </c>
      <c r="DC27" s="56">
        <f t="shared" si="291"/>
        <v>66.67785145400893</v>
      </c>
      <c r="DE27" s="52"/>
      <c r="DF27" s="53"/>
      <c r="DG27" s="13">
        <f t="shared" si="58"/>
        <v>2.0818701681484542</v>
      </c>
      <c r="DH27" s="13">
        <f t="shared" si="59"/>
        <v>0.82314817158397069</v>
      </c>
      <c r="DI27" s="13">
        <f t="shared" si="60"/>
        <v>0.26033217688570842</v>
      </c>
      <c r="DJ27" s="13">
        <f t="shared" si="61"/>
        <v>1</v>
      </c>
      <c r="DK27" s="13">
        <f t="shared" si="62"/>
        <v>1.5030754336426724</v>
      </c>
      <c r="DL27" s="13">
        <f t="shared" si="63"/>
        <v>2.5318675169687483</v>
      </c>
      <c r="DM27" s="13">
        <f t="shared" si="64"/>
        <v>1.5365979980698103</v>
      </c>
      <c r="DN27" s="13">
        <f t="shared" si="65"/>
        <v>2.5615608387662565</v>
      </c>
      <c r="DO27" s="13">
        <f t="shared" si="66"/>
        <v>2.8557502769299128</v>
      </c>
      <c r="DP27" s="13">
        <f t="shared" si="67"/>
        <v>3.2316574895308863</v>
      </c>
      <c r="DQ27" s="13">
        <f t="shared" si="68"/>
        <v>4.9085880286373378</v>
      </c>
      <c r="DR27" s="13">
        <f t="shared" si="69"/>
        <v>3.2760185775744874</v>
      </c>
      <c r="DS27" s="13">
        <f t="shared" si="70"/>
        <v>2.8298836751697403</v>
      </c>
      <c r="DT27" s="13">
        <f t="shared" si="71"/>
        <v>4.6234175767369976</v>
      </c>
      <c r="DU27" s="56">
        <f t="shared" si="72"/>
        <v>7.0700601025419854</v>
      </c>
      <c r="DV27" s="56">
        <f t="shared" si="73"/>
        <v>3.6040011254140345</v>
      </c>
      <c r="DW27" s="56">
        <f t="shared" si="74"/>
        <v>4.7859422350353658</v>
      </c>
      <c r="DX27" s="56">
        <f t="shared" si="75"/>
        <v>3.700143190358832</v>
      </c>
      <c r="DY27" s="56">
        <f t="shared" si="292"/>
        <v>3.1775863933427295E-2</v>
      </c>
      <c r="DZ27" s="56">
        <f t="shared" si="292"/>
        <v>1.1269477412393194</v>
      </c>
      <c r="EA27" s="56">
        <f t="shared" si="292"/>
        <v>7.2065221708024152E-2</v>
      </c>
      <c r="EB27" s="56">
        <f t="shared" si="292"/>
        <v>1.208415522884887</v>
      </c>
      <c r="EC27" s="56">
        <f t="shared" si="292"/>
        <v>17.358390219084043</v>
      </c>
      <c r="EE27" s="52"/>
      <c r="EF27" s="53"/>
      <c r="EG27" s="13">
        <f t="shared" si="77"/>
        <v>1.3850736440439881</v>
      </c>
      <c r="EH27" s="13">
        <f t="shared" si="78"/>
        <v>0.54764262202668568</v>
      </c>
      <c r="EI27" s="13">
        <f t="shared" si="79"/>
        <v>0.17319967518516269</v>
      </c>
      <c r="EJ27" s="13">
        <f t="shared" si="80"/>
        <v>0.66530260399274876</v>
      </c>
      <c r="EK27" s="13">
        <f t="shared" si="81"/>
        <v>1</v>
      </c>
      <c r="EL27" s="13">
        <f t="shared" si="82"/>
        <v>1.6844580520039631</v>
      </c>
      <c r="EM27" s="13">
        <f t="shared" si="83"/>
        <v>1.0223026494058896</v>
      </c>
      <c r="EN27" s="13">
        <f t="shared" si="84"/>
        <v>1.7042130963170403</v>
      </c>
      <c r="EO27" s="13">
        <f t="shared" si="85"/>
        <v>1.8999380955944845</v>
      </c>
      <c r="EP27" s="13">
        <f t="shared" si="86"/>
        <v>2.1500301429975677</v>
      </c>
      <c r="EQ27" s="13">
        <f t="shared" si="87"/>
        <v>3.2656963973800539</v>
      </c>
      <c r="ER27" s="13">
        <f t="shared" si="88"/>
        <v>2.1795436903889271</v>
      </c>
      <c r="ES27" s="13">
        <f t="shared" si="89"/>
        <v>1.8827289780869982</v>
      </c>
      <c r="ET27" s="13">
        <f t="shared" si="90"/>
        <v>3.075971753148969</v>
      </c>
      <c r="EU27" s="56">
        <f t="shared" si="91"/>
        <v>4.7037293966064233</v>
      </c>
      <c r="EV27" s="56">
        <f t="shared" si="92"/>
        <v>2.3977513335307545</v>
      </c>
      <c r="EW27" s="56">
        <f t="shared" si="93"/>
        <v>3.184099831527905</v>
      </c>
      <c r="EX27" s="56">
        <f t="shared" si="94"/>
        <v>2.4617148996917679</v>
      </c>
      <c r="EY27" s="56">
        <f t="shared" si="293"/>
        <v>2.1140565019028446E-2</v>
      </c>
      <c r="EZ27" s="56">
        <f t="shared" si="293"/>
        <v>0.74976126681026556</v>
      </c>
      <c r="FA27" s="56">
        <f t="shared" si="293"/>
        <v>4.7945179659663238E-2</v>
      </c>
      <c r="FB27" s="56">
        <f t="shared" si="293"/>
        <v>0.80396199408057445</v>
      </c>
      <c r="FC27" s="56">
        <f t="shared" si="293"/>
        <v>11.548582213878875</v>
      </c>
      <c r="FE27" s="52"/>
      <c r="FF27" s="53"/>
      <c r="FG27" s="13">
        <f t="shared" si="96"/>
        <v>0.82226662895890823</v>
      </c>
      <c r="FH27" s="13">
        <f t="shared" si="97"/>
        <v>0.32511502520063773</v>
      </c>
      <c r="FI27" s="13">
        <f t="shared" si="98"/>
        <v>0.10282219552995742</v>
      </c>
      <c r="FJ27" s="13">
        <f t="shared" si="99"/>
        <v>0.39496537370061113</v>
      </c>
      <c r="FK27" s="13">
        <f t="shared" si="100"/>
        <v>0.59366275034888616</v>
      </c>
      <c r="FL27" s="13">
        <f t="shared" si="101"/>
        <v>1</v>
      </c>
      <c r="FM27" s="13">
        <f t="shared" si="102"/>
        <v>0.60690300253525353</v>
      </c>
      <c r="FN27" s="13">
        <f t="shared" si="103"/>
        <v>1.0117278339401654</v>
      </c>
      <c r="FO27" s="13">
        <f t="shared" si="104"/>
        <v>1.1279224753232469</v>
      </c>
      <c r="FP27" s="13">
        <f t="shared" si="105"/>
        <v>1.2763928080249451</v>
      </c>
      <c r="FQ27" s="13">
        <f t="shared" si="106"/>
        <v>1.9387223050730922</v>
      </c>
      <c r="FR27" s="13">
        <f t="shared" si="107"/>
        <v>1.2939139017418517</v>
      </c>
      <c r="FS27" s="13">
        <f t="shared" si="108"/>
        <v>1.1177060632926752</v>
      </c>
      <c r="FT27" s="13">
        <f t="shared" si="109"/>
        <v>1.8260898509699022</v>
      </c>
      <c r="FU27" s="56">
        <f t="shared" si="110"/>
        <v>2.7924289304862762</v>
      </c>
      <c r="FV27" s="56">
        <f t="shared" si="111"/>
        <v>1.4234556513165773</v>
      </c>
      <c r="FW27" s="56">
        <f t="shared" si="112"/>
        <v>1.8902814633702814</v>
      </c>
      <c r="FX27" s="56">
        <f t="shared" si="113"/>
        <v>1.4614284379258475</v>
      </c>
      <c r="FY27" s="56">
        <f t="shared" si="294"/>
        <v>1.2550365973125881E-2</v>
      </c>
      <c r="FZ27" s="56">
        <f t="shared" si="294"/>
        <v>0.44510533575964734</v>
      </c>
      <c r="GA27" s="56">
        <f t="shared" si="294"/>
        <v>2.8463267222727153E-2</v>
      </c>
      <c r="GB27" s="56">
        <f t="shared" si="294"/>
        <v>0.47728228858184879</v>
      </c>
      <c r="GC27" s="56">
        <f t="shared" si="294"/>
        <v>6.8559630797215618</v>
      </c>
      <c r="GE27" s="52"/>
      <c r="GF27" s="53"/>
      <c r="GG27" s="13">
        <f t="shared" si="115"/>
        <v>1.354856748976365</v>
      </c>
      <c r="GH27" s="13">
        <f t="shared" si="116"/>
        <v>0.53569519979719105</v>
      </c>
      <c r="GI27" s="13">
        <f t="shared" si="117"/>
        <v>0.16942113500910672</v>
      </c>
      <c r="GJ27" s="13">
        <f t="shared" si="118"/>
        <v>0.65078830068511406</v>
      </c>
      <c r="GK27" s="13">
        <f t="shared" si="119"/>
        <v>0.97818390726185567</v>
      </c>
      <c r="GL27" s="13">
        <f t="shared" si="120"/>
        <v>1.6477097589279308</v>
      </c>
      <c r="GM27" s="13">
        <f t="shared" si="121"/>
        <v>1</v>
      </c>
      <c r="GN27" s="13">
        <f t="shared" si="122"/>
        <v>1.6670338253622277</v>
      </c>
      <c r="GO27" s="13">
        <f t="shared" si="123"/>
        <v>1.8584888699042621</v>
      </c>
      <c r="GP27" s="13">
        <f t="shared" si="124"/>
        <v>2.1031248860081271</v>
      </c>
      <c r="GQ27" s="13">
        <f t="shared" si="125"/>
        <v>3.194451661920187</v>
      </c>
      <c r="GR27" s="13">
        <f t="shared" si="126"/>
        <v>2.1319945631125652</v>
      </c>
      <c r="GS27" s="13">
        <f t="shared" si="127"/>
        <v>1.8416551881002607</v>
      </c>
      <c r="GT27" s="13">
        <f t="shared" si="128"/>
        <v>3.0088660681223587</v>
      </c>
      <c r="GU27" s="56">
        <f t="shared" si="129"/>
        <v>4.6011123998749222</v>
      </c>
      <c r="GV27" s="56">
        <f t="shared" si="130"/>
        <v>2.3454417680754385</v>
      </c>
      <c r="GW27" s="56">
        <f t="shared" si="131"/>
        <v>3.1146352143157827</v>
      </c>
      <c r="GX27" s="56">
        <f t="shared" si="132"/>
        <v>2.4080098991452208</v>
      </c>
      <c r="GY27" s="56">
        <f t="shared" si="295"/>
        <v>2.0679360492036555E-2</v>
      </c>
      <c r="GZ27" s="56">
        <f t="shared" si="295"/>
        <v>0.73340440548206431</v>
      </c>
      <c r="HA27" s="56">
        <f t="shared" si="295"/>
        <v>4.6899203173861037E-2</v>
      </c>
      <c r="HB27" s="56">
        <f t="shared" si="295"/>
        <v>0.78642268465976917</v>
      </c>
      <c r="HC27" s="56">
        <f t="shared" si="295"/>
        <v>11.296637273306811</v>
      </c>
      <c r="HE27" s="52"/>
      <c r="HF27" s="53"/>
      <c r="HG27" s="13">
        <f t="shared" si="134"/>
        <v>0.81273500775064955</v>
      </c>
      <c r="HH27" s="13">
        <f t="shared" si="135"/>
        <v>0.32134632881896713</v>
      </c>
      <c r="HI27" s="13">
        <f t="shared" si="136"/>
        <v>0.10163029233812543</v>
      </c>
      <c r="HJ27" s="13">
        <f t="shared" si="137"/>
        <v>0.39038698002645811</v>
      </c>
      <c r="HK27" s="13">
        <f t="shared" si="138"/>
        <v>0.58678107929172185</v>
      </c>
      <c r="HL27" s="13">
        <f t="shared" si="139"/>
        <v>0.98840811377651694</v>
      </c>
      <c r="HM27" s="13">
        <f t="shared" si="140"/>
        <v>0.59986785198117454</v>
      </c>
      <c r="HN27" s="13">
        <f t="shared" si="141"/>
        <v>1</v>
      </c>
      <c r="HO27" s="13">
        <f t="shared" si="142"/>
        <v>1.1148477263203902</v>
      </c>
      <c r="HP27" s="13">
        <f t="shared" si="143"/>
        <v>1.2615970078178478</v>
      </c>
      <c r="HQ27" s="13">
        <f t="shared" si="144"/>
        <v>1.9162488566937559</v>
      </c>
      <c r="HR27" s="13">
        <f t="shared" si="145"/>
        <v>1.2789149990098772</v>
      </c>
      <c r="HS27" s="13">
        <f t="shared" si="146"/>
        <v>1.1047497417756893</v>
      </c>
      <c r="HT27" s="13">
        <f t="shared" si="147"/>
        <v>1.804922025183602</v>
      </c>
      <c r="HU27" s="13">
        <f t="shared" si="148"/>
        <v>2.7600594120369166</v>
      </c>
      <c r="HV27" s="13">
        <f t="shared" si="149"/>
        <v>1.4069551153623414</v>
      </c>
      <c r="HW27" s="13">
        <f t="shared" si="150"/>
        <v>1.8683695357165337</v>
      </c>
      <c r="HX27" s="13">
        <f t="shared" si="151"/>
        <v>1.4444877257496485</v>
      </c>
      <c r="HY27" s="13">
        <f t="shared" si="296"/>
        <v>1.2404883558702333E-2</v>
      </c>
      <c r="HZ27" s="13">
        <f t="shared" si="296"/>
        <v>0.43994572535005627</v>
      </c>
      <c r="IA27" s="13">
        <f t="shared" si="296"/>
        <v>2.8133324267532706E-2</v>
      </c>
      <c r="IB27" s="13">
        <f t="shared" si="296"/>
        <v>0.47174968659612437</v>
      </c>
      <c r="IC27" s="13">
        <f t="shared" si="296"/>
        <v>6.7764895357490289</v>
      </c>
      <c r="IE27" s="52"/>
      <c r="IF27" s="53"/>
      <c r="IG27" s="13">
        <f t="shared" si="153"/>
        <v>0.72900988050908211</v>
      </c>
      <c r="IH27" s="13">
        <f t="shared" si="154"/>
        <v>0.28824235026211736</v>
      </c>
      <c r="II27" s="13">
        <f t="shared" si="155"/>
        <v>9.1160693912487226E-2</v>
      </c>
      <c r="IJ27" s="13">
        <f t="shared" si="156"/>
        <v>0.35017067426324633</v>
      </c>
      <c r="IK27" s="13">
        <f t="shared" si="157"/>
        <v>0.52633293806717596</v>
      </c>
      <c r="IL27" s="13">
        <f t="shared" si="158"/>
        <v>0.8865857555621578</v>
      </c>
      <c r="IM27" s="13">
        <f t="shared" si="159"/>
        <v>0.5380715570556599</v>
      </c>
      <c r="IN27" s="13">
        <f t="shared" si="160"/>
        <v>0.89698348607710687</v>
      </c>
      <c r="IO27" s="13">
        <f t="shared" si="161"/>
        <v>1</v>
      </c>
      <c r="IP27" s="13">
        <f t="shared" si="162"/>
        <v>1.1316316820969001</v>
      </c>
      <c r="IQ27" s="13">
        <f t="shared" si="163"/>
        <v>1.7188435796684356</v>
      </c>
      <c r="IR27" s="13">
        <f t="shared" si="164"/>
        <v>1.1471656342081793</v>
      </c>
      <c r="IS27" s="13">
        <f t="shared" si="165"/>
        <v>0.99094227462074147</v>
      </c>
      <c r="IT27" s="13">
        <f t="shared" si="166"/>
        <v>1.6189852502465389</v>
      </c>
      <c r="IU27" s="56">
        <f t="shared" si="167"/>
        <v>2.4757277131888031</v>
      </c>
      <c r="IV27" s="56">
        <f t="shared" si="168"/>
        <v>1.2620155041317311</v>
      </c>
      <c r="IW27" s="56">
        <f t="shared" si="169"/>
        <v>1.6758966194272822</v>
      </c>
      <c r="IX27" s="56">
        <f t="shared" si="170"/>
        <v>1.2956816358385117</v>
      </c>
      <c r="IY27" s="56">
        <f t="shared" si="297"/>
        <v>1.1126975698865406E-2</v>
      </c>
      <c r="IZ27" s="56">
        <f t="shared" si="297"/>
        <v>0.39462405040921489</v>
      </c>
      <c r="JA27" s="56">
        <f t="shared" si="297"/>
        <v>2.5235127276429153E-2</v>
      </c>
      <c r="JB27" s="56">
        <f t="shared" si="297"/>
        <v>0.42315167843877421</v>
      </c>
      <c r="JC27" s="56">
        <f t="shared" si="297"/>
        <v>6.0783992071411994</v>
      </c>
      <c r="JE27" s="52"/>
      <c r="JF27" s="53"/>
      <c r="JG27" s="13">
        <f t="shared" si="172"/>
        <v>0.64421126771409876</v>
      </c>
      <c r="JH27" s="13">
        <f t="shared" si="173"/>
        <v>0.2547139275280873</v>
      </c>
      <c r="JI27" s="13">
        <f t="shared" si="174"/>
        <v>8.0556859051142446E-2</v>
      </c>
      <c r="JJ27" s="13">
        <f t="shared" si="175"/>
        <v>0.30943873329384358</v>
      </c>
      <c r="JK27" s="13">
        <f t="shared" si="176"/>
        <v>0.46510975823148321</v>
      </c>
      <c r="JL27" s="13">
        <f t="shared" si="177"/>
        <v>0.78345787731863847</v>
      </c>
      <c r="JM27" s="13">
        <f t="shared" si="178"/>
        <v>0.47548293810457798</v>
      </c>
      <c r="JN27" s="13">
        <f t="shared" si="179"/>
        <v>0.79264614120294596</v>
      </c>
      <c r="JO27" s="13">
        <f t="shared" si="180"/>
        <v>0.88367974829673535</v>
      </c>
      <c r="JP27" s="13">
        <f t="shared" si="181"/>
        <v>1</v>
      </c>
      <c r="JQ27" s="13">
        <f t="shared" si="182"/>
        <v>1.5189072618428627</v>
      </c>
      <c r="JR27" s="13">
        <f t="shared" si="183"/>
        <v>1.0137270388917485</v>
      </c>
      <c r="JS27" s="13">
        <f t="shared" si="184"/>
        <v>0.87567561981345121</v>
      </c>
      <c r="JT27" s="13">
        <f t="shared" si="185"/>
        <v>1.4306644784339886</v>
      </c>
      <c r="JU27" s="56">
        <f t="shared" si="186"/>
        <v>2.1877504424419336</v>
      </c>
      <c r="JV27" s="56">
        <f t="shared" si="187"/>
        <v>1.1152175430377056</v>
      </c>
      <c r="JW27" s="56">
        <f t="shared" si="188"/>
        <v>1.4809559028268504</v>
      </c>
      <c r="JX27" s="56">
        <f t="shared" si="189"/>
        <v>1.1449676218304783</v>
      </c>
      <c r="JY27" s="56">
        <f t="shared" si="298"/>
        <v>9.8326830848772719E-3</v>
      </c>
      <c r="JZ27" s="56">
        <f t="shared" si="298"/>
        <v>0.34872128153745319</v>
      </c>
      <c r="KA27" s="56">
        <f t="shared" si="298"/>
        <v>2.2299770919870995E-2</v>
      </c>
      <c r="KB27" s="56">
        <f t="shared" si="298"/>
        <v>0.37393056869411712</v>
      </c>
      <c r="KC27" s="56">
        <f t="shared" si="298"/>
        <v>5.3713582814136105</v>
      </c>
      <c r="KE27" s="52"/>
      <c r="KF27" s="53"/>
      <c r="KG27" s="13">
        <f t="shared" si="191"/>
        <v>0.42412811097662995</v>
      </c>
      <c r="KH27" s="13">
        <f t="shared" si="192"/>
        <v>0.16769550974366107</v>
      </c>
      <c r="KI27" s="13">
        <f t="shared" si="193"/>
        <v>5.3036061565341568E-2</v>
      </c>
      <c r="KJ27" s="13">
        <f t="shared" si="194"/>
        <v>0.2037245729659671</v>
      </c>
      <c r="KK27" s="13">
        <f t="shared" si="195"/>
        <v>0.30621340085448928</v>
      </c>
      <c r="KL27" s="13">
        <f t="shared" si="196"/>
        <v>0.51580362870086172</v>
      </c>
      <c r="KM27" s="13">
        <f t="shared" si="197"/>
        <v>0.31304277097713207</v>
      </c>
      <c r="KN27" s="13">
        <f t="shared" si="198"/>
        <v>0.5218528880040002</v>
      </c>
      <c r="KO27" s="13">
        <f t="shared" si="199"/>
        <v>0.58178650566498891</v>
      </c>
      <c r="KP27" s="13">
        <f t="shared" si="200"/>
        <v>0.6583680420269491</v>
      </c>
      <c r="KQ27" s="13">
        <f t="shared" si="201"/>
        <v>1</v>
      </c>
      <c r="KR27" s="13">
        <f t="shared" si="202"/>
        <v>0.66740548574493741</v>
      </c>
      <c r="KS27" s="13">
        <f t="shared" si="203"/>
        <v>0.576516843267317</v>
      </c>
      <c r="KT27" s="13">
        <f t="shared" si="204"/>
        <v>0.94190377146409143</v>
      </c>
      <c r="KU27" s="56">
        <f t="shared" si="205"/>
        <v>1.4403449752340876</v>
      </c>
      <c r="KV27" s="56">
        <f t="shared" si="206"/>
        <v>0.7342235902438391</v>
      </c>
      <c r="KW27" s="56">
        <f t="shared" si="207"/>
        <v>0.9750140380723662</v>
      </c>
      <c r="KX27" s="56">
        <f t="shared" si="208"/>
        <v>0.7538100913687843</v>
      </c>
      <c r="KY27" s="56">
        <f t="shared" si="299"/>
        <v>6.4735243104621512E-3</v>
      </c>
      <c r="KZ27" s="56">
        <f t="shared" si="299"/>
        <v>0.22958694733894153</v>
      </c>
      <c r="LA27" s="56">
        <f t="shared" si="299"/>
        <v>1.4681456518164965E-2</v>
      </c>
      <c r="LB27" s="56">
        <f t="shared" si="299"/>
        <v>0.24618393636516947</v>
      </c>
      <c r="LC27" s="56">
        <f t="shared" si="299"/>
        <v>3.5363306347595174</v>
      </c>
      <c r="LE27" s="52"/>
      <c r="LF27" s="53"/>
      <c r="LG27" s="13">
        <f t="shared" si="210"/>
        <v>0.63548790058749849</v>
      </c>
      <c r="LH27" s="13">
        <f t="shared" si="211"/>
        <v>0.2512648057671934</v>
      </c>
      <c r="LI27" s="13">
        <f t="shared" si="212"/>
        <v>7.9466025824082562E-2</v>
      </c>
      <c r="LJ27" s="13">
        <f t="shared" si="213"/>
        <v>0.30524857424355156</v>
      </c>
      <c r="LK27" s="13">
        <f t="shared" si="214"/>
        <v>0.45881163309993372</v>
      </c>
      <c r="LL27" s="13">
        <f t="shared" si="215"/>
        <v>0.77284894972827145</v>
      </c>
      <c r="LM27" s="13">
        <f t="shared" si="216"/>
        <v>0.46904434809630513</v>
      </c>
      <c r="LN27" s="13">
        <f t="shared" si="217"/>
        <v>0.78191279387151591</v>
      </c>
      <c r="LO27" s="13">
        <f t="shared" si="218"/>
        <v>0.8717137004284834</v>
      </c>
      <c r="LP27" s="13">
        <f t="shared" si="219"/>
        <v>0.98645884112279802</v>
      </c>
      <c r="LQ27" s="13">
        <f t="shared" si="220"/>
        <v>1.4983394972905126</v>
      </c>
      <c r="LR27" s="13">
        <f t="shared" si="221"/>
        <v>1</v>
      </c>
      <c r="LS27" s="13">
        <f t="shared" si="222"/>
        <v>0.863817957120665</v>
      </c>
      <c r="LT27" s="13">
        <f t="shared" si="223"/>
        <v>1.4112916234315447</v>
      </c>
      <c r="LU27" s="56">
        <f t="shared" si="224"/>
        <v>2.1581257661171587</v>
      </c>
      <c r="LV27" s="56">
        <f t="shared" si="225"/>
        <v>1.1001162051047892</v>
      </c>
      <c r="LW27" s="56">
        <f t="shared" si="226"/>
        <v>1.4609020436565419</v>
      </c>
      <c r="LX27" s="56">
        <f t="shared" si="227"/>
        <v>1.1294634333540197</v>
      </c>
      <c r="LY27" s="56">
        <f t="shared" si="300"/>
        <v>9.6995371610357727E-3</v>
      </c>
      <c r="LZ27" s="56">
        <f t="shared" si="300"/>
        <v>0.3439991912602931</v>
      </c>
      <c r="MA27" s="56">
        <f t="shared" si="300"/>
        <v>2.1997806178919815E-2</v>
      </c>
      <c r="MB27" s="56">
        <f t="shared" si="300"/>
        <v>0.36886711545438761</v>
      </c>
      <c r="MC27" s="56">
        <f t="shared" si="300"/>
        <v>5.2986238655386151</v>
      </c>
      <c r="ME27" s="52"/>
      <c r="MF27" s="53"/>
      <c r="MG27" s="13">
        <f t="shared" si="229"/>
        <v>0.73567340820946658</v>
      </c>
      <c r="MH27" s="13">
        <f t="shared" si="230"/>
        <v>0.29087703456029768</v>
      </c>
      <c r="MI27" s="13">
        <f t="shared" si="231"/>
        <v>9.1993949846752396E-2</v>
      </c>
      <c r="MJ27" s="13">
        <f t="shared" si="232"/>
        <v>0.35337141550174095</v>
      </c>
      <c r="MK27" s="13">
        <f t="shared" si="233"/>
        <v>0.53114389359220426</v>
      </c>
      <c r="ML27" s="13">
        <f t="shared" si="234"/>
        <v>0.8946896083341247</v>
      </c>
      <c r="MM27" s="13">
        <f t="shared" si="235"/>
        <v>0.54298980963507026</v>
      </c>
      <c r="MN27" s="13">
        <f t="shared" si="236"/>
        <v>0.90518237948865887</v>
      </c>
      <c r="MO27" s="13">
        <f t="shared" si="237"/>
        <v>1.009140517678212</v>
      </c>
      <c r="MP27" s="13">
        <f t="shared" si="238"/>
        <v>1.1419753814923317</v>
      </c>
      <c r="MQ27" s="13">
        <f t="shared" si="239"/>
        <v>1.7345546997944761</v>
      </c>
      <c r="MR27" s="13">
        <f t="shared" si="240"/>
        <v>1.1576513219674964</v>
      </c>
      <c r="MS27" s="13">
        <f t="shared" si="241"/>
        <v>1</v>
      </c>
      <c r="MT27" s="13">
        <f t="shared" si="242"/>
        <v>1.6337836135471819</v>
      </c>
      <c r="MU27" s="56">
        <f t="shared" si="243"/>
        <v>2.498357146117645</v>
      </c>
      <c r="MV27" s="56">
        <f t="shared" si="244"/>
        <v>1.2735509791574247</v>
      </c>
      <c r="MW27" s="56">
        <f t="shared" si="245"/>
        <v>1.6912151821040129</v>
      </c>
      <c r="MX27" s="56">
        <f t="shared" si="246"/>
        <v>1.3075248367362282</v>
      </c>
      <c r="MY27" s="56">
        <f t="shared" si="301"/>
        <v>1.1228682016945921E-2</v>
      </c>
      <c r="MZ27" s="56">
        <f t="shared" si="301"/>
        <v>0.39823111851822796</v>
      </c>
      <c r="NA27" s="56">
        <f t="shared" si="301"/>
        <v>2.5465789403411286E-2</v>
      </c>
      <c r="NB27" s="56">
        <f t="shared" si="301"/>
        <v>0.42701950383610893</v>
      </c>
      <c r="NC27" s="56">
        <f t="shared" si="301"/>
        <v>6.1339589225493034</v>
      </c>
      <c r="NE27" s="52"/>
      <c r="NF27" s="53"/>
      <c r="NG27" s="13">
        <f t="shared" si="303"/>
        <v>0.45028815450793547</v>
      </c>
      <c r="NH27" s="13">
        <f t="shared" si="303"/>
        <v>0.17803889826557956</v>
      </c>
      <c r="NI27" s="13">
        <f t="shared" si="303"/>
        <v>5.6307303540044783E-2</v>
      </c>
      <c r="NJ27" s="13">
        <f t="shared" si="303"/>
        <v>0.21629021895654846</v>
      </c>
      <c r="NK27" s="13">
        <f t="shared" si="303"/>
        <v>0.32510051465078266</v>
      </c>
      <c r="NL27" s="13">
        <f t="shared" si="303"/>
        <v>0.54761817961414327</v>
      </c>
      <c r="NM27" s="13">
        <f t="shared" si="303"/>
        <v>0.33235111745071327</v>
      </c>
      <c r="NN27" s="13">
        <f t="shared" si="303"/>
        <v>0.55404055468727365</v>
      </c>
      <c r="NO27" s="13">
        <f t="shared" si="303"/>
        <v>0.61767085268239474</v>
      </c>
      <c r="NP27" s="13">
        <f t="shared" si="303"/>
        <v>0.69897590600320503</v>
      </c>
      <c r="NQ27" s="13">
        <f t="shared" si="304"/>
        <v>1.0616795794814624</v>
      </c>
      <c r="NR27" s="13">
        <f t="shared" si="304"/>
        <v>0.70857077544930636</v>
      </c>
      <c r="NS27" s="13">
        <f t="shared" si="304"/>
        <v>0.61207615972402518</v>
      </c>
      <c r="NT27" s="13">
        <f t="shared" si="304"/>
        <v>1</v>
      </c>
      <c r="NU27" s="56">
        <f t="shared" si="304"/>
        <v>1.5291848476147634</v>
      </c>
      <c r="NV27" s="56">
        <f t="shared" si="304"/>
        <v>0.77951019253544862</v>
      </c>
      <c r="NW27" s="56">
        <f t="shared" si="304"/>
        <v>1.0351524939291923</v>
      </c>
      <c r="NX27" s="56">
        <f t="shared" si="304"/>
        <v>0.80030478081329359</v>
      </c>
      <c r="NY27" s="56">
        <f t="shared" si="305"/>
        <v>6.872808567694481E-3</v>
      </c>
      <c r="NZ27" s="56">
        <f t="shared" si="305"/>
        <v>0.24374777370524009</v>
      </c>
      <c r="OA27" s="56">
        <f t="shared" si="305"/>
        <v>1.5587002582380754E-2</v>
      </c>
      <c r="OB27" s="56">
        <f t="shared" si="305"/>
        <v>0.26136845803526421</v>
      </c>
      <c r="OC27" s="56">
        <f t="shared" si="305"/>
        <v>3.7544500212188971</v>
      </c>
      <c r="OE27" s="52"/>
      <c r="OF27" s="53"/>
      <c r="OG27" s="13">
        <f t="shared" si="250"/>
        <v>0.2944628670695365</v>
      </c>
      <c r="OH27" s="13">
        <f t="shared" si="251"/>
        <v>0.11642732305599697</v>
      </c>
      <c r="OI27" s="13">
        <f t="shared" si="252"/>
        <v>3.6821777058459237E-2</v>
      </c>
      <c r="OJ27" s="13">
        <f t="shared" si="253"/>
        <v>0.14144151329639443</v>
      </c>
      <c r="OK27" s="13">
        <f t="shared" si="254"/>
        <v>0.21259726393305389</v>
      </c>
      <c r="OL27" s="13">
        <f t="shared" si="255"/>
        <v>0.3581111730660444</v>
      </c>
      <c r="OM27" s="13">
        <f t="shared" si="256"/>
        <v>0.21733874617520413</v>
      </c>
      <c r="ON27" s="13">
        <f t="shared" si="257"/>
        <v>0.36231104143588078</v>
      </c>
      <c r="OO27" s="13">
        <f t="shared" si="258"/>
        <v>0.40392164076556442</v>
      </c>
      <c r="OP27" s="13">
        <f t="shared" si="259"/>
        <v>0.45709052577487552</v>
      </c>
      <c r="OQ27" s="13">
        <f t="shared" si="260"/>
        <v>0.69427811891903057</v>
      </c>
      <c r="OR27" s="13">
        <f t="shared" si="261"/>
        <v>0.46336502519923706</v>
      </c>
      <c r="OS27" s="13">
        <f t="shared" si="262"/>
        <v>0.4002630294687704</v>
      </c>
      <c r="OT27" s="13">
        <f t="shared" si="263"/>
        <v>0.65394317865482987</v>
      </c>
      <c r="OU27" s="56">
        <f t="shared" si="264"/>
        <v>1</v>
      </c>
      <c r="OV27" s="56">
        <f t="shared" si="265"/>
        <v>0.5097553731004697</v>
      </c>
      <c r="OW27" s="56">
        <f t="shared" si="266"/>
        <v>0.67693091227253044</v>
      </c>
      <c r="OX27" s="56">
        <f t="shared" si="267"/>
        <v>0.52335385225770215</v>
      </c>
      <c r="OY27" s="56">
        <f t="shared" si="302"/>
        <v>4.4944262810442774E-3</v>
      </c>
      <c r="OZ27" s="56">
        <f t="shared" si="302"/>
        <v>0.15939719392684287</v>
      </c>
      <c r="PA27" s="56">
        <f t="shared" si="302"/>
        <v>1.0193014014423112E-2</v>
      </c>
      <c r="PB27" s="56">
        <f t="shared" si="302"/>
        <v>0.17092012024769218</v>
      </c>
      <c r="PC27" s="56">
        <f t="shared" si="302"/>
        <v>2.455196980976579</v>
      </c>
    </row>
    <row r="28" spans="2:419" x14ac:dyDescent="0.3">
      <c r="B28" s="247"/>
      <c r="C28" s="108">
        <v>362.7</v>
      </c>
      <c r="D28" s="108">
        <v>1.82</v>
      </c>
      <c r="E28" s="16" t="s">
        <v>30</v>
      </c>
      <c r="F28" s="17">
        <v>17.820354167566016</v>
      </c>
      <c r="G28" s="17">
        <v>5.9568732058922862</v>
      </c>
      <c r="H28" s="17">
        <v>2.7006168040381993</v>
      </c>
      <c r="I28" s="17">
        <v>9.0427555646783944</v>
      </c>
      <c r="J28" s="17">
        <v>12.239344999529841</v>
      </c>
      <c r="K28" s="17">
        <v>18.905909078252069</v>
      </c>
      <c r="L28" s="17">
        <v>10.608446568451118</v>
      </c>
      <c r="M28" s="17">
        <v>18.509705605444001</v>
      </c>
      <c r="N28" s="17">
        <v>21.984813853342743</v>
      </c>
      <c r="O28" s="17">
        <v>18.9628344518513</v>
      </c>
      <c r="P28" s="17">
        <v>31.624037133066139</v>
      </c>
      <c r="Q28" s="17">
        <v>25.425021046716846</v>
      </c>
      <c r="R28" s="17">
        <v>17.89356546461017</v>
      </c>
      <c r="S28" s="17">
        <v>32.505355983192992</v>
      </c>
      <c r="T28" s="153">
        <v>15.288533903956109</v>
      </c>
      <c r="U28" s="156">
        <v>27.227710827182353</v>
      </c>
      <c r="V28" s="156">
        <v>38.593886308406162</v>
      </c>
      <c r="W28" s="166">
        <v>19.825085708439364</v>
      </c>
      <c r="X28" s="156">
        <v>8.871802556452095E-2</v>
      </c>
      <c r="Y28" s="156">
        <v>5.4142421345397551</v>
      </c>
      <c r="Z28" s="156">
        <v>0.46783591380668232</v>
      </c>
      <c r="AA28" s="156">
        <v>7.12556621716588</v>
      </c>
      <c r="AB28" s="156">
        <v>118.49554549581441</v>
      </c>
      <c r="AE28" s="52"/>
      <c r="AF28" s="53"/>
      <c r="AG28" s="13">
        <f t="shared" si="1"/>
        <v>1</v>
      </c>
      <c r="AH28" s="13">
        <f t="shared" si="2"/>
        <v>0.33427355875643083</v>
      </c>
      <c r="AI28" s="13">
        <f t="shared" si="3"/>
        <v>0.15154675258662728</v>
      </c>
      <c r="AJ28" s="13">
        <f t="shared" si="4"/>
        <v>0.50743972199703447</v>
      </c>
      <c r="AK28" s="13">
        <f t="shared" si="5"/>
        <v>0.6868182800657292</v>
      </c>
      <c r="AL28" s="13">
        <f t="shared" si="6"/>
        <v>1.0609165732890886</v>
      </c>
      <c r="AM28" s="13">
        <f t="shared" si="7"/>
        <v>0.59529942383294776</v>
      </c>
      <c r="AN28" s="13">
        <f t="shared" si="8"/>
        <v>1.0386833747183679</v>
      </c>
      <c r="AO28" s="13">
        <f t="shared" si="9"/>
        <v>1.2336911851817325</v>
      </c>
      <c r="AP28" s="13">
        <f t="shared" si="10"/>
        <v>1.064110975210844</v>
      </c>
      <c r="AQ28" s="13">
        <f t="shared" si="11"/>
        <v>1.7746020553633863</v>
      </c>
      <c r="AR28" s="13">
        <f t="shared" si="12"/>
        <v>1.4267405017680135</v>
      </c>
      <c r="AS28" s="13">
        <f t="shared" si="13"/>
        <v>1.0041082964095855</v>
      </c>
      <c r="AT28" s="13">
        <f t="shared" si="14"/>
        <v>1.8240577980405379</v>
      </c>
      <c r="AU28" s="13">
        <f t="shared" si="15"/>
        <v>0.85792536782361184</v>
      </c>
      <c r="AV28" s="13">
        <f t="shared" si="16"/>
        <v>1.5278995339350898</v>
      </c>
      <c r="AW28" s="13">
        <f t="shared" si="17"/>
        <v>2.1657193760295219</v>
      </c>
      <c r="AX28" s="56">
        <f t="shared" si="18"/>
        <v>1.1124967282929801</v>
      </c>
      <c r="AY28" s="56">
        <f t="shared" si="289"/>
        <v>4.9784659008625335E-3</v>
      </c>
      <c r="AZ28" s="56">
        <f t="shared" si="289"/>
        <v>0.3038234865384416</v>
      </c>
      <c r="BA28" s="56">
        <f t="shared" si="289"/>
        <v>2.6252896514153929E-2</v>
      </c>
      <c r="BB28" s="56">
        <f t="shared" si="289"/>
        <v>0.39985547706648761</v>
      </c>
      <c r="BC28" s="56">
        <f t="shared" si="289"/>
        <v>6.6494495216869796</v>
      </c>
      <c r="BE28" s="52"/>
      <c r="BF28" s="53"/>
      <c r="BG28" s="13">
        <f t="shared" si="20"/>
        <v>2.9915617726996233</v>
      </c>
      <c r="BH28" s="13">
        <f t="shared" si="21"/>
        <v>1</v>
      </c>
      <c r="BI28" s="13">
        <f t="shared" si="22"/>
        <v>0.45336147181492192</v>
      </c>
      <c r="BJ28" s="13">
        <f t="shared" si="23"/>
        <v>1.5180372742756525</v>
      </c>
      <c r="BK28" s="13">
        <f t="shared" si="24"/>
        <v>2.0546593114359393</v>
      </c>
      <c r="BL28" s="13">
        <f t="shared" si="25"/>
        <v>3.1737974646751161</v>
      </c>
      <c r="BM28" s="13">
        <f t="shared" si="26"/>
        <v>1.7808749996487574</v>
      </c>
      <c r="BN28" s="13">
        <f t="shared" si="27"/>
        <v>3.1072854777461076</v>
      </c>
      <c r="BO28" s="13">
        <f t="shared" si="28"/>
        <v>3.6906633889061626</v>
      </c>
      <c r="BP28" s="13">
        <f t="shared" si="29"/>
        <v>3.1833537153508771</v>
      </c>
      <c r="BQ28" s="13">
        <f t="shared" si="30"/>
        <v>5.3088316705792868</v>
      </c>
      <c r="BR28" s="13">
        <f t="shared" si="31"/>
        <v>4.2681823446514686</v>
      </c>
      <c r="BS28" s="13">
        <f t="shared" si="32"/>
        <v>3.0038519951894584</v>
      </c>
      <c r="BT28" s="13">
        <f t="shared" si="33"/>
        <v>5.4567815798127235</v>
      </c>
      <c r="BU28" s="56">
        <f t="shared" si="34"/>
        <v>2.5665367342103806</v>
      </c>
      <c r="BV28" s="56">
        <f t="shared" si="35"/>
        <v>4.5708058382457857</v>
      </c>
      <c r="BW28" s="56">
        <f t="shared" si="36"/>
        <v>6.478883295724799</v>
      </c>
      <c r="BX28" s="56">
        <f t="shared" si="37"/>
        <v>3.3281026846146786</v>
      </c>
      <c r="BY28" s="56">
        <f t="shared" si="290"/>
        <v>1.4893388275708947E-2</v>
      </c>
      <c r="BZ28" s="56">
        <f t="shared" si="290"/>
        <v>0.90890672797672045</v>
      </c>
      <c r="CA28" s="56">
        <f t="shared" si="290"/>
        <v>7.8537161634382097E-2</v>
      </c>
      <c r="CB28" s="56">
        <f t="shared" si="290"/>
        <v>1.1961923597966753</v>
      </c>
      <c r="CC28" s="56">
        <f t="shared" si="290"/>
        <v>19.892238998574562</v>
      </c>
      <c r="CE28" s="52"/>
      <c r="CF28" s="53"/>
      <c r="CG28" s="13">
        <f t="shared" si="39"/>
        <v>6.5986237443681235</v>
      </c>
      <c r="CH28" s="13">
        <f t="shared" si="40"/>
        <v>2.2057454419246176</v>
      </c>
      <c r="CI28" s="13">
        <f t="shared" si="41"/>
        <v>1</v>
      </c>
      <c r="CJ28" s="13">
        <f t="shared" si="42"/>
        <v>3.3484037984051911</v>
      </c>
      <c r="CK28" s="13">
        <f t="shared" si="43"/>
        <v>4.5320554109077964</v>
      </c>
      <c r="CL28" s="13">
        <f t="shared" si="44"/>
        <v>7.0005892912990451</v>
      </c>
      <c r="CM28" s="13">
        <f t="shared" si="45"/>
        <v>3.9281569131127516</v>
      </c>
      <c r="CN28" s="13">
        <f t="shared" si="46"/>
        <v>6.8538807792970351</v>
      </c>
      <c r="CO28" s="13">
        <f t="shared" si="47"/>
        <v>8.1406639477578313</v>
      </c>
      <c r="CP28" s="13">
        <f t="shared" si="48"/>
        <v>7.0216679476689938</v>
      </c>
      <c r="CQ28" s="13">
        <f t="shared" si="49"/>
        <v>11.709931259325316</v>
      </c>
      <c r="CR28" s="13">
        <f t="shared" si="50"/>
        <v>9.4145237520181038</v>
      </c>
      <c r="CS28" s="13">
        <f t="shared" si="51"/>
        <v>6.6257328466053167</v>
      </c>
      <c r="CT28" s="13">
        <f t="shared" si="52"/>
        <v>12.036271097250129</v>
      </c>
      <c r="CU28" s="56">
        <f t="shared" si="53"/>
        <v>5.6611267030166408</v>
      </c>
      <c r="CV28" s="56">
        <f t="shared" si="54"/>
        <v>10.082034143633074</v>
      </c>
      <c r="CW28" s="56">
        <f t="shared" si="55"/>
        <v>14.29076729830652</v>
      </c>
      <c r="CX28" s="56">
        <f t="shared" si="56"/>
        <v>7.3409473268459102</v>
      </c>
      <c r="CY28" s="56">
        <f t="shared" si="291"/>
        <v>3.2851023303958553E-2</v>
      </c>
      <c r="CZ28" s="56">
        <f t="shared" si="291"/>
        <v>2.0048168723692696</v>
      </c>
      <c r="DA28" s="56">
        <f t="shared" si="291"/>
        <v>0.17323298629673525</v>
      </c>
      <c r="DB28" s="56">
        <f t="shared" si="291"/>
        <v>2.6384958452865686</v>
      </c>
      <c r="DC28" s="56">
        <f t="shared" si="291"/>
        <v>43.877215500780963</v>
      </c>
      <c r="DE28" s="52"/>
      <c r="DF28" s="53"/>
      <c r="DG28" s="13">
        <f t="shared" si="58"/>
        <v>1.9706774157617957</v>
      </c>
      <c r="DH28" s="13">
        <f t="shared" si="59"/>
        <v>0.65874535292762193</v>
      </c>
      <c r="DI28" s="13">
        <f t="shared" si="60"/>
        <v>0.29864976275450689</v>
      </c>
      <c r="DJ28" s="13">
        <f t="shared" si="61"/>
        <v>1</v>
      </c>
      <c r="DK28" s="13">
        <f t="shared" si="62"/>
        <v>1.3534972732578925</v>
      </c>
      <c r="DL28" s="13">
        <f t="shared" si="63"/>
        <v>2.0907243309882011</v>
      </c>
      <c r="DM28" s="13">
        <f t="shared" si="64"/>
        <v>1.1731431301635993</v>
      </c>
      <c r="DN28" s="13">
        <f t="shared" si="65"/>
        <v>2.0469098686847342</v>
      </c>
      <c r="DO28" s="13">
        <f t="shared" si="66"/>
        <v>2.4312073566620436</v>
      </c>
      <c r="DP28" s="13">
        <f t="shared" si="67"/>
        <v>2.0970194667122701</v>
      </c>
      <c r="DQ28" s="13">
        <f t="shared" si="68"/>
        <v>3.4971681924690894</v>
      </c>
      <c r="DR28" s="13">
        <f t="shared" si="69"/>
        <v>2.8116452849868763</v>
      </c>
      <c r="DS28" s="13">
        <f t="shared" si="70"/>
        <v>1.9787735427134212</v>
      </c>
      <c r="DT28" s="13">
        <f t="shared" si="71"/>
        <v>3.5946295076426789</v>
      </c>
      <c r="DU28" s="56">
        <f t="shared" si="72"/>
        <v>1.6906941467791234</v>
      </c>
      <c r="DV28" s="56">
        <f t="shared" si="73"/>
        <v>3.0109971050788551</v>
      </c>
      <c r="DW28" s="56">
        <f t="shared" si="74"/>
        <v>4.2679342632191073</v>
      </c>
      <c r="DX28" s="56">
        <f t="shared" si="75"/>
        <v>2.1923721775558622</v>
      </c>
      <c r="DY28" s="56">
        <f t="shared" si="292"/>
        <v>9.8109503159699973E-3</v>
      </c>
      <c r="DZ28" s="56">
        <f t="shared" si="292"/>
        <v>0.59873808329931477</v>
      </c>
      <c r="EA28" s="56">
        <f t="shared" si="292"/>
        <v>5.1735990258774719E-2</v>
      </c>
      <c r="EB28" s="56">
        <f t="shared" si="292"/>
        <v>0.78798615822358575</v>
      </c>
      <c r="EC28" s="56">
        <f t="shared" si="292"/>
        <v>13.103919999636604</v>
      </c>
      <c r="EE28" s="52"/>
      <c r="EF28" s="53"/>
      <c r="EG28" s="13">
        <f t="shared" si="77"/>
        <v>1.4559892027106485</v>
      </c>
      <c r="EH28" s="13">
        <f t="shared" si="78"/>
        <v>0.48669869230102686</v>
      </c>
      <c r="EI28" s="13">
        <f t="shared" si="79"/>
        <v>0.22065043547199134</v>
      </c>
      <c r="EJ28" s="13">
        <f t="shared" si="80"/>
        <v>0.73882675625417538</v>
      </c>
      <c r="EK28" s="13">
        <f t="shared" si="81"/>
        <v>1</v>
      </c>
      <c r="EL28" s="13">
        <f t="shared" si="82"/>
        <v>1.5446830756856935</v>
      </c>
      <c r="EM28" s="13">
        <f t="shared" si="83"/>
        <v>0.86674953348064199</v>
      </c>
      <c r="EN28" s="13">
        <f t="shared" si="84"/>
        <v>1.5123117786250022</v>
      </c>
      <c r="EO28" s="13">
        <f t="shared" si="85"/>
        <v>1.7962410451039057</v>
      </c>
      <c r="EP28" s="13">
        <f t="shared" si="86"/>
        <v>1.5493340903928874</v>
      </c>
      <c r="EQ28" s="13">
        <f t="shared" si="87"/>
        <v>2.5838014317172151</v>
      </c>
      <c r="ER28" s="13">
        <f t="shared" si="88"/>
        <v>2.0773187656442005</v>
      </c>
      <c r="ES28" s="13">
        <f t="shared" si="89"/>
        <v>1.46197083792454</v>
      </c>
      <c r="ET28" s="13">
        <f t="shared" si="90"/>
        <v>2.6558084590671842</v>
      </c>
      <c r="EU28" s="56">
        <f t="shared" si="91"/>
        <v>1.2491300722827405</v>
      </c>
      <c r="EV28" s="56">
        <f t="shared" si="92"/>
        <v>2.2246052242361229</v>
      </c>
      <c r="EW28" s="56">
        <f t="shared" si="93"/>
        <v>3.1532640276002266</v>
      </c>
      <c r="EX28" s="56">
        <f t="shared" si="94"/>
        <v>1.6197832244455008</v>
      </c>
      <c r="EY28" s="56">
        <f t="shared" si="293"/>
        <v>7.2485925977189905E-3</v>
      </c>
      <c r="EZ28" s="56">
        <f t="shared" si="293"/>
        <v>0.44236371592987506</v>
      </c>
      <c r="FA28" s="56">
        <f t="shared" si="293"/>
        <v>3.8223933864488142E-2</v>
      </c>
      <c r="FB28" s="56">
        <f t="shared" si="293"/>
        <v>0.58218525725352133</v>
      </c>
      <c r="FC28" s="56">
        <f t="shared" si="293"/>
        <v>9.6815267075457285</v>
      </c>
      <c r="FE28" s="52"/>
      <c r="FF28" s="53"/>
      <c r="FG28" s="13">
        <f t="shared" si="96"/>
        <v>0.94258118421108916</v>
      </c>
      <c r="FH28" s="13">
        <f t="shared" si="97"/>
        <v>0.3150799668630917</v>
      </c>
      <c r="FI28" s="13">
        <f t="shared" si="98"/>
        <v>0.14284511751644807</v>
      </c>
      <c r="FJ28" s="13">
        <f t="shared" si="99"/>
        <v>0.47830313407571062</v>
      </c>
      <c r="FK28" s="13">
        <f t="shared" si="100"/>
        <v>0.64738198776217859</v>
      </c>
      <c r="FL28" s="13">
        <f t="shared" si="101"/>
        <v>1</v>
      </c>
      <c r="FM28" s="13">
        <f t="shared" si="102"/>
        <v>0.56111803587663889</v>
      </c>
      <c r="FN28" s="13">
        <f t="shared" si="103"/>
        <v>0.97904340536240964</v>
      </c>
      <c r="FO28" s="13">
        <f t="shared" si="104"/>
        <v>1.1628540982793794</v>
      </c>
      <c r="FP28" s="13">
        <f t="shared" si="105"/>
        <v>1.0030109831462541</v>
      </c>
      <c r="FQ28" s="13">
        <f t="shared" si="106"/>
        <v>1.6727065068478535</v>
      </c>
      <c r="FR28" s="13">
        <f t="shared" si="107"/>
        <v>1.3448187517184176</v>
      </c>
      <c r="FS28" s="13">
        <f t="shared" si="108"/>
        <v>0.94645358710592642</v>
      </c>
      <c r="FT28" s="13">
        <f t="shared" si="109"/>
        <v>1.719322559346522</v>
      </c>
      <c r="FU28" s="56">
        <f t="shared" si="110"/>
        <v>0.80866430916791432</v>
      </c>
      <c r="FV28" s="56">
        <f t="shared" si="111"/>
        <v>1.4401693520521082</v>
      </c>
      <c r="FW28" s="56">
        <f t="shared" si="112"/>
        <v>2.041366334126808</v>
      </c>
      <c r="FX28" s="56">
        <f t="shared" si="113"/>
        <v>1.0486184835853594</v>
      </c>
      <c r="FY28" s="56">
        <f t="shared" si="294"/>
        <v>4.6926082843895336E-3</v>
      </c>
      <c r="FZ28" s="56">
        <f t="shared" si="294"/>
        <v>0.28637830173254619</v>
      </c>
      <c r="GA28" s="56">
        <f t="shared" si="294"/>
        <v>2.4745486285282385E-2</v>
      </c>
      <c r="GB28" s="56">
        <f t="shared" si="294"/>
        <v>0.37689624908661989</v>
      </c>
      <c r="GC28" s="56">
        <f t="shared" si="294"/>
        <v>6.2676460045035727</v>
      </c>
      <c r="GE28" s="52"/>
      <c r="GF28" s="53"/>
      <c r="GG28" s="13">
        <f t="shared" si="115"/>
        <v>1.6798269240062609</v>
      </c>
      <c r="GH28" s="13">
        <f t="shared" si="116"/>
        <v>0.56152172398244138</v>
      </c>
      <c r="GI28" s="13">
        <f t="shared" si="117"/>
        <v>0.25457231524073198</v>
      </c>
      <c r="GJ28" s="13">
        <f t="shared" si="118"/>
        <v>0.85241090732087066</v>
      </c>
      <c r="GK28" s="13">
        <f t="shared" si="119"/>
        <v>1.1537358387540846</v>
      </c>
      <c r="GL28" s="13">
        <f t="shared" si="120"/>
        <v>1.7821562239354729</v>
      </c>
      <c r="GM28" s="13">
        <f t="shared" si="121"/>
        <v>1</v>
      </c>
      <c r="GN28" s="13">
        <f t="shared" si="122"/>
        <v>1.7448082983695985</v>
      </c>
      <c r="GO28" s="13">
        <f t="shared" si="123"/>
        <v>2.0723876687774681</v>
      </c>
      <c r="GP28" s="13">
        <f t="shared" si="124"/>
        <v>1.7875222662897345</v>
      </c>
      <c r="GQ28" s="13">
        <f t="shared" si="125"/>
        <v>2.9810243119962658</v>
      </c>
      <c r="GR28" s="13">
        <f t="shared" si="126"/>
        <v>2.3966771084401111</v>
      </c>
      <c r="GS28" s="13">
        <f t="shared" si="127"/>
        <v>1.686728150926881</v>
      </c>
      <c r="GT28" s="13">
        <f t="shared" si="128"/>
        <v>3.0641014000920705</v>
      </c>
      <c r="GU28" s="56">
        <f t="shared" si="129"/>
        <v>1.4411661316580779</v>
      </c>
      <c r="GV28" s="56">
        <f t="shared" si="130"/>
        <v>2.5666067742807819</v>
      </c>
      <c r="GW28" s="56">
        <f t="shared" si="131"/>
        <v>3.6380337176964304</v>
      </c>
      <c r="GX28" s="56">
        <f t="shared" si="132"/>
        <v>1.8688019570554257</v>
      </c>
      <c r="GY28" s="56">
        <f t="shared" si="295"/>
        <v>8.3629610605159693E-3</v>
      </c>
      <c r="GZ28" s="56">
        <f t="shared" si="295"/>
        <v>0.51037087283272797</v>
      </c>
      <c r="HA28" s="56">
        <f t="shared" si="295"/>
        <v>4.4100322397625888E-2</v>
      </c>
      <c r="HB28" s="56">
        <f t="shared" si="295"/>
        <v>0.67168799608765395</v>
      </c>
      <c r="HC28" s="56">
        <f t="shared" si="295"/>
        <v>11.169924336350341</v>
      </c>
      <c r="HE28" s="52"/>
      <c r="HF28" s="53"/>
      <c r="HG28" s="13">
        <f t="shared" si="134"/>
        <v>0.96275729865334891</v>
      </c>
      <c r="HH28" s="13">
        <f t="shared" si="135"/>
        <v>0.32182430843958287</v>
      </c>
      <c r="HI28" s="13">
        <f t="shared" si="136"/>
        <v>0.14590274213998869</v>
      </c>
      <c r="HJ28" s="13">
        <f t="shared" si="137"/>
        <v>0.48854129597927126</v>
      </c>
      <c r="HK28" s="13">
        <f t="shared" si="138"/>
        <v>0.66123931198182073</v>
      </c>
      <c r="HL28" s="13">
        <f t="shared" si="139"/>
        <v>1.0214051741963708</v>
      </c>
      <c r="HM28" s="13">
        <f t="shared" si="140"/>
        <v>0.57312886517930373</v>
      </c>
      <c r="HN28" s="13">
        <f t="shared" si="141"/>
        <v>1</v>
      </c>
      <c r="HO28" s="13">
        <f t="shared" si="142"/>
        <v>1.1877451928180132</v>
      </c>
      <c r="HP28" s="13">
        <f t="shared" si="143"/>
        <v>1.0244806079613729</v>
      </c>
      <c r="HQ28" s="13">
        <f t="shared" si="144"/>
        <v>1.7085110810063344</v>
      </c>
      <c r="HR28" s="13">
        <f t="shared" si="145"/>
        <v>1.3736048313614961</v>
      </c>
      <c r="HS28" s="13">
        <f t="shared" si="146"/>
        <v>0.9667125910067087</v>
      </c>
      <c r="HT28" s="13">
        <f t="shared" si="147"/>
        <v>1.7561249582290841</v>
      </c>
      <c r="HU28" s="13">
        <f t="shared" si="148"/>
        <v>0.82597390957204131</v>
      </c>
      <c r="HV28" s="13">
        <f t="shared" si="149"/>
        <v>1.470996427905058</v>
      </c>
      <c r="HW28" s="13">
        <f t="shared" si="150"/>
        <v>2.0850621361073989</v>
      </c>
      <c r="HX28" s="13">
        <f t="shared" si="151"/>
        <v>1.0710643448920381</v>
      </c>
      <c r="HY28" s="13">
        <f t="shared" si="296"/>
        <v>4.7930543821522236E-3</v>
      </c>
      <c r="HZ28" s="13">
        <f t="shared" si="296"/>
        <v>0.29250827916719213</v>
      </c>
      <c r="IA28" s="13">
        <f t="shared" si="296"/>
        <v>2.5275167729792759E-2</v>
      </c>
      <c r="IB28" s="13">
        <f t="shared" si="296"/>
        <v>0.38496377895227768</v>
      </c>
      <c r="IC28" s="13">
        <f t="shared" si="296"/>
        <v>6.4018060590311592</v>
      </c>
      <c r="IE28" s="52"/>
      <c r="IF28" s="53"/>
      <c r="IG28" s="13">
        <f t="shared" si="153"/>
        <v>0.810575622174598</v>
      </c>
      <c r="IH28" s="13">
        <f t="shared" si="154"/>
        <v>0.270953997865511</v>
      </c>
      <c r="II28" s="13">
        <f t="shared" si="155"/>
        <v>0.12284010326644527</v>
      </c>
      <c r="IJ28" s="13">
        <f t="shared" si="156"/>
        <v>0.41131826837385133</v>
      </c>
      <c r="IK28" s="13">
        <f t="shared" si="157"/>
        <v>0.55671815468516583</v>
      </c>
      <c r="IL28" s="13">
        <f t="shared" si="158"/>
        <v>0.85995311146914566</v>
      </c>
      <c r="IM28" s="13">
        <f t="shared" si="159"/>
        <v>0.48253520085357132</v>
      </c>
      <c r="IN28" s="13">
        <f t="shared" si="160"/>
        <v>0.84193142270475219</v>
      </c>
      <c r="IO28" s="13">
        <f t="shared" si="161"/>
        <v>1</v>
      </c>
      <c r="IP28" s="13">
        <f t="shared" si="162"/>
        <v>0.86254241579434809</v>
      </c>
      <c r="IQ28" s="13">
        <f t="shared" si="163"/>
        <v>1.4384491651384974</v>
      </c>
      <c r="IR28" s="13">
        <f t="shared" si="164"/>
        <v>1.1564810699023056</v>
      </c>
      <c r="IS28" s="13">
        <f t="shared" si="165"/>
        <v>0.81390570709287546</v>
      </c>
      <c r="IT28" s="13">
        <f t="shared" si="166"/>
        <v>1.4785367845291364</v>
      </c>
      <c r="IU28" s="56">
        <f t="shared" si="167"/>
        <v>0.69541338880299508</v>
      </c>
      <c r="IV28" s="56">
        <f t="shared" si="168"/>
        <v>1.238478115339714</v>
      </c>
      <c r="IW28" s="56">
        <f t="shared" si="169"/>
        <v>1.7554793306807119</v>
      </c>
      <c r="IX28" s="56">
        <f t="shared" si="170"/>
        <v>0.90176272770328703</v>
      </c>
      <c r="IY28" s="56">
        <f t="shared" si="297"/>
        <v>4.0354230950666687E-3</v>
      </c>
      <c r="IZ28" s="56">
        <f t="shared" si="297"/>
        <v>0.2462719116321529</v>
      </c>
      <c r="JA28" s="56">
        <f t="shared" si="297"/>
        <v>2.1279957925845659E-2</v>
      </c>
      <c r="JB28" s="56">
        <f t="shared" si="297"/>
        <v>0.32411310210308891</v>
      </c>
      <c r="JC28" s="56">
        <f t="shared" si="297"/>
        <v>5.3898816831600067</v>
      </c>
      <c r="JE28" s="52"/>
      <c r="JF28" s="53"/>
      <c r="JG28" s="13">
        <f t="shared" si="172"/>
        <v>0.93975160795786272</v>
      </c>
      <c r="JH28" s="13">
        <f t="shared" si="173"/>
        <v>0.314134114339153</v>
      </c>
      <c r="JI28" s="13">
        <f t="shared" si="174"/>
        <v>0.14241630442407538</v>
      </c>
      <c r="JJ28" s="13">
        <f t="shared" si="175"/>
        <v>0.476867294688404</v>
      </c>
      <c r="JK28" s="13">
        <f t="shared" si="176"/>
        <v>0.64543858306662272</v>
      </c>
      <c r="JL28" s="13">
        <f t="shared" si="177"/>
        <v>0.99699805565756683</v>
      </c>
      <c r="JM28" s="13">
        <f t="shared" si="178"/>
        <v>0.55943359076340182</v>
      </c>
      <c r="JN28" s="13">
        <f t="shared" si="179"/>
        <v>0.97610437155068552</v>
      </c>
      <c r="JO28" s="13">
        <f t="shared" si="180"/>
        <v>1.1593632749979745</v>
      </c>
      <c r="JP28" s="13">
        <f t="shared" si="181"/>
        <v>1</v>
      </c>
      <c r="JQ28" s="13">
        <f t="shared" si="182"/>
        <v>1.6676851350130704</v>
      </c>
      <c r="JR28" s="13">
        <f t="shared" si="183"/>
        <v>1.3407816806750985</v>
      </c>
      <c r="JS28" s="13">
        <f t="shared" si="184"/>
        <v>0.94361238611473819</v>
      </c>
      <c r="JT28" s="13">
        <f t="shared" si="185"/>
        <v>1.714161248716674</v>
      </c>
      <c r="JU28" s="56">
        <f t="shared" si="186"/>
        <v>0.80623674392008005</v>
      </c>
      <c r="JV28" s="56">
        <f t="shared" si="187"/>
        <v>1.4358460438135698</v>
      </c>
      <c r="JW28" s="56">
        <f t="shared" si="188"/>
        <v>2.0352382660092423</v>
      </c>
      <c r="JX28" s="56">
        <f t="shared" si="189"/>
        <v>1.0454705892611895</v>
      </c>
      <c r="JY28" s="56">
        <f t="shared" si="298"/>
        <v>4.6785213354989556E-3</v>
      </c>
      <c r="JZ28" s="56">
        <f t="shared" si="298"/>
        <v>0.28551861000986456</v>
      </c>
      <c r="KA28" s="56">
        <f t="shared" si="298"/>
        <v>2.4671201712727527E-2</v>
      </c>
      <c r="KB28" s="56">
        <f t="shared" si="298"/>
        <v>0.37576482752399004</v>
      </c>
      <c r="KC28" s="56">
        <f t="shared" si="298"/>
        <v>6.2488308800399803</v>
      </c>
      <c r="KE28" s="52"/>
      <c r="KF28" s="53"/>
      <c r="KG28" s="13">
        <f t="shared" si="191"/>
        <v>0.56350661658352996</v>
      </c>
      <c r="KH28" s="13">
        <f t="shared" si="192"/>
        <v>0.18836536210817217</v>
      </c>
      <c r="KI28" s="13">
        <f t="shared" si="193"/>
        <v>8.5397597804311665E-2</v>
      </c>
      <c r="KJ28" s="13">
        <f t="shared" si="194"/>
        <v>0.28594564086263596</v>
      </c>
      <c r="KK28" s="13">
        <f t="shared" si="195"/>
        <v>0.38702664520755842</v>
      </c>
      <c r="KL28" s="13">
        <f t="shared" si="196"/>
        <v>0.59783350869152707</v>
      </c>
      <c r="KM28" s="13">
        <f t="shared" si="197"/>
        <v>0.33545516417822918</v>
      </c>
      <c r="KN28" s="13">
        <f t="shared" si="198"/>
        <v>0.58530495418911033</v>
      </c>
      <c r="KO28" s="13">
        <f t="shared" si="199"/>
        <v>0.69519314567068324</v>
      </c>
      <c r="KP28" s="13">
        <f t="shared" si="200"/>
        <v>0.59963357531046324</v>
      </c>
      <c r="KQ28" s="13">
        <f t="shared" si="201"/>
        <v>1</v>
      </c>
      <c r="KR28" s="13">
        <f t="shared" si="202"/>
        <v>0.80397771289398112</v>
      </c>
      <c r="KS28" s="13">
        <f t="shared" si="203"/>
        <v>0.56582166879321782</v>
      </c>
      <c r="KT28" s="13">
        <f t="shared" si="204"/>
        <v>1.0278686382266276</v>
      </c>
      <c r="KU28" s="56">
        <f t="shared" si="205"/>
        <v>0.483446621303464</v>
      </c>
      <c r="KV28" s="56">
        <f t="shared" si="206"/>
        <v>0.86098149684731484</v>
      </c>
      <c r="KW28" s="56">
        <f t="shared" si="207"/>
        <v>1.2203971980557897</v>
      </c>
      <c r="KX28" s="56">
        <f t="shared" si="208"/>
        <v>0.62689926732062384</v>
      </c>
      <c r="KY28" s="56">
        <f t="shared" si="299"/>
        <v>2.805398475571522E-3</v>
      </c>
      <c r="KZ28" s="56">
        <f t="shared" si="299"/>
        <v>0.17120654493788889</v>
      </c>
      <c r="LA28" s="56">
        <f t="shared" si="299"/>
        <v>1.479368089020843E-2</v>
      </c>
      <c r="LB28" s="56">
        <f t="shared" si="299"/>
        <v>0.22532120700412969</v>
      </c>
      <c r="LC28" s="56">
        <f t="shared" si="299"/>
        <v>3.7470088021088017</v>
      </c>
      <c r="LE28" s="52"/>
      <c r="LF28" s="53"/>
      <c r="LG28" s="13">
        <f t="shared" si="210"/>
        <v>0.70089830544573617</v>
      </c>
      <c r="LH28" s="13">
        <f t="shared" si="211"/>
        <v>0.23429177088769812</v>
      </c>
      <c r="LI28" s="13">
        <f t="shared" si="212"/>
        <v>0.10621886208377129</v>
      </c>
      <c r="LJ28" s="13">
        <f t="shared" si="213"/>
        <v>0.35566364126357697</v>
      </c>
      <c r="LK28" s="13">
        <f t="shared" si="214"/>
        <v>0.48138976864722466</v>
      </c>
      <c r="LL28" s="13">
        <f t="shared" si="215"/>
        <v>0.74359462843761948</v>
      </c>
      <c r="LM28" s="13">
        <f t="shared" si="216"/>
        <v>0.41724435739733617</v>
      </c>
      <c r="LN28" s="13">
        <f t="shared" si="217"/>
        <v>0.7280114172347627</v>
      </c>
      <c r="LO28" s="13">
        <f t="shared" si="218"/>
        <v>0.86469206113721819</v>
      </c>
      <c r="LP28" s="13">
        <f t="shared" si="219"/>
        <v>0.7458335793314903</v>
      </c>
      <c r="LQ28" s="13">
        <f t="shared" si="220"/>
        <v>1.243815573444718</v>
      </c>
      <c r="LR28" s="13">
        <f t="shared" si="221"/>
        <v>1</v>
      </c>
      <c r="LS28" s="13">
        <f t="shared" si="222"/>
        <v>0.70377780343748353</v>
      </c>
      <c r="LT28" s="13">
        <f t="shared" si="223"/>
        <v>1.278479019681694</v>
      </c>
      <c r="LU28" s="56">
        <f t="shared" si="224"/>
        <v>0.60131843650647954</v>
      </c>
      <c r="LV28" s="56">
        <f t="shared" si="225"/>
        <v>1.0709021942264347</v>
      </c>
      <c r="LW28" s="56">
        <f t="shared" si="226"/>
        <v>1.5179490407300891</v>
      </c>
      <c r="LX28" s="56">
        <f t="shared" si="227"/>
        <v>0.77974707167447532</v>
      </c>
      <c r="LY28" s="56">
        <f t="shared" si="300"/>
        <v>3.4893983136339304E-3</v>
      </c>
      <c r="LZ28" s="56">
        <f t="shared" si="300"/>
        <v>0.21294936686940916</v>
      </c>
      <c r="MA28" s="56">
        <f t="shared" si="300"/>
        <v>1.8400610679812766E-2</v>
      </c>
      <c r="MB28" s="56">
        <f t="shared" si="300"/>
        <v>0.28025802629909763</v>
      </c>
      <c r="MC28" s="56">
        <f t="shared" si="300"/>
        <v>4.6605879018973653</v>
      </c>
      <c r="ME28" s="52"/>
      <c r="MF28" s="53"/>
      <c r="MG28" s="13">
        <f t="shared" si="229"/>
        <v>0.99590851263327307</v>
      </c>
      <c r="MH28" s="13">
        <f t="shared" si="230"/>
        <v>0.33290588271374805</v>
      </c>
      <c r="MI28" s="13">
        <f t="shared" si="231"/>
        <v>0.15092670096295061</v>
      </c>
      <c r="MJ28" s="13">
        <f t="shared" si="232"/>
        <v>0.5053635387851082</v>
      </c>
      <c r="MK28" s="13">
        <f t="shared" si="233"/>
        <v>0.68400817174960316</v>
      </c>
      <c r="ML28" s="13">
        <f t="shared" si="234"/>
        <v>1.0565758465323252</v>
      </c>
      <c r="MM28" s="13">
        <f t="shared" si="235"/>
        <v>0.59286376376091543</v>
      </c>
      <c r="MN28" s="13">
        <f t="shared" si="236"/>
        <v>1.0344336148126785</v>
      </c>
      <c r="MO28" s="13">
        <f t="shared" si="237"/>
        <v>1.228643553283119</v>
      </c>
      <c r="MP28" s="13">
        <f t="shared" si="238"/>
        <v>1.0597571785989732</v>
      </c>
      <c r="MQ28" s="13">
        <f t="shared" si="239"/>
        <v>1.7673412934728994</v>
      </c>
      <c r="MR28" s="13">
        <f t="shared" si="240"/>
        <v>1.4209030110294321</v>
      </c>
      <c r="MS28" s="13">
        <f t="shared" si="241"/>
        <v>1</v>
      </c>
      <c r="MT28" s="13">
        <f t="shared" si="242"/>
        <v>1.8165946886036755</v>
      </c>
      <c r="MU28" s="56">
        <f t="shared" si="243"/>
        <v>0.85441517701956704</v>
      </c>
      <c r="MV28" s="56">
        <f t="shared" si="244"/>
        <v>1.5216481522943666</v>
      </c>
      <c r="MW28" s="56">
        <f t="shared" si="245"/>
        <v>2.1568583625626214</v>
      </c>
      <c r="MX28" s="56">
        <f t="shared" si="246"/>
        <v>1.1079449619836443</v>
      </c>
      <c r="MY28" s="56">
        <f t="shared" si="301"/>
        <v>4.9580965705234735E-3</v>
      </c>
      <c r="MZ28" s="56">
        <f t="shared" si="301"/>
        <v>0.30258039658155461</v>
      </c>
      <c r="NA28" s="56">
        <f t="shared" si="301"/>
        <v>2.6145483119726282E-2</v>
      </c>
      <c r="NB28" s="56">
        <f t="shared" si="301"/>
        <v>0.39821947343355352</v>
      </c>
      <c r="NC28" s="56">
        <f t="shared" si="301"/>
        <v>6.6222433829733083</v>
      </c>
      <c r="NE28" s="52"/>
      <c r="NF28" s="53"/>
      <c r="NG28" s="13">
        <f t="shared" si="303"/>
        <v>0.54822824204048382</v>
      </c>
      <c r="NH28" s="13">
        <f t="shared" si="303"/>
        <v>0.18325820547765445</v>
      </c>
      <c r="NI28" s="13">
        <f t="shared" si="303"/>
        <v>8.3082209757510808E-2</v>
      </c>
      <c r="NJ28" s="13">
        <f t="shared" si="303"/>
        <v>0.27819278673194603</v>
      </c>
      <c r="NK28" s="13">
        <f t="shared" si="303"/>
        <v>0.37653317828170341</v>
      </c>
      <c r="NL28" s="13">
        <f t="shared" si="303"/>
        <v>0.5816244279258912</v>
      </c>
      <c r="NM28" s="13">
        <f t="shared" si="303"/>
        <v>0.32635995661564982</v>
      </c>
      <c r="NN28" s="13">
        <f t="shared" si="303"/>
        <v>0.56943556055852795</v>
      </c>
      <c r="NO28" s="13">
        <f t="shared" si="303"/>
        <v>0.67634434967302215</v>
      </c>
      <c r="NP28" s="13">
        <f t="shared" si="303"/>
        <v>0.58337568927582584</v>
      </c>
      <c r="NQ28" s="13">
        <f t="shared" si="304"/>
        <v>0.97288696513329864</v>
      </c>
      <c r="NR28" s="13">
        <f t="shared" si="304"/>
        <v>0.78217943713223581</v>
      </c>
      <c r="NS28" s="13">
        <f t="shared" si="304"/>
        <v>0.55048052615889209</v>
      </c>
      <c r="NT28" s="13">
        <f t="shared" si="304"/>
        <v>1</v>
      </c>
      <c r="NU28" s="56">
        <f t="shared" si="304"/>
        <v>0.47033891620387419</v>
      </c>
      <c r="NV28" s="56">
        <f t="shared" si="304"/>
        <v>0.83763767550370882</v>
      </c>
      <c r="NW28" s="56">
        <f t="shared" si="304"/>
        <v>1.1873085262736782</v>
      </c>
      <c r="NX28" s="56">
        <f t="shared" si="304"/>
        <v>0.60990212562785018</v>
      </c>
      <c r="NY28" s="56">
        <f t="shared" si="305"/>
        <v>2.7293356088883601E-3</v>
      </c>
      <c r="NZ28" s="56">
        <f t="shared" si="305"/>
        <v>0.16656461591558044</v>
      </c>
      <c r="OA28" s="56">
        <f t="shared" si="305"/>
        <v>1.4392579304425354E-2</v>
      </c>
      <c r="OB28" s="56">
        <f t="shared" si="305"/>
        <v>0.21921206526241949</v>
      </c>
      <c r="OC28" s="56">
        <f t="shared" si="305"/>
        <v>3.6454160218113887</v>
      </c>
      <c r="OE28" s="52"/>
      <c r="OF28" s="53"/>
      <c r="OG28" s="13">
        <f t="shared" si="250"/>
        <v>1.1656025541438453</v>
      </c>
      <c r="OH28" s="13">
        <f t="shared" si="251"/>
        <v>0.38963011386924856</v>
      </c>
      <c r="OI28" s="13">
        <f t="shared" si="252"/>
        <v>0.17664328188717815</v>
      </c>
      <c r="OJ28" s="13">
        <f t="shared" si="253"/>
        <v>0.5914730360337862</v>
      </c>
      <c r="OK28" s="13">
        <f t="shared" si="254"/>
        <v>0.80055714147729684</v>
      </c>
      <c r="OL28" s="13">
        <f t="shared" si="255"/>
        <v>1.2366070675592979</v>
      </c>
      <c r="OM28" s="13">
        <f t="shared" si="256"/>
        <v>0.69388252890004343</v>
      </c>
      <c r="ON28" s="13">
        <f t="shared" si="257"/>
        <v>1.2106919945184784</v>
      </c>
      <c r="OO28" s="13">
        <f t="shared" si="258"/>
        <v>1.437993596472575</v>
      </c>
      <c r="OP28" s="13">
        <f t="shared" si="259"/>
        <v>1.2403304705982579</v>
      </c>
      <c r="OQ28" s="13">
        <f t="shared" si="260"/>
        <v>2.0684806883204807</v>
      </c>
      <c r="OR28" s="13">
        <f t="shared" si="261"/>
        <v>1.6630123729612678</v>
      </c>
      <c r="OS28" s="13">
        <f t="shared" si="262"/>
        <v>1.1703911949320382</v>
      </c>
      <c r="OT28" s="13">
        <f t="shared" si="263"/>
        <v>2.1261264283020496</v>
      </c>
      <c r="OU28" s="56">
        <f t="shared" si="264"/>
        <v>1</v>
      </c>
      <c r="OV28" s="56">
        <f t="shared" si="265"/>
        <v>1.7809235992299317</v>
      </c>
      <c r="OW28" s="56">
        <f t="shared" si="266"/>
        <v>2.5243680362588257</v>
      </c>
      <c r="OX28" s="56">
        <f t="shared" si="267"/>
        <v>1.296729027974969</v>
      </c>
      <c r="OY28" s="56">
        <f t="shared" si="302"/>
        <v>5.8029125697634087E-3</v>
      </c>
      <c r="OZ28" s="56">
        <f t="shared" si="302"/>
        <v>0.35413743191809571</v>
      </c>
      <c r="PA28" s="56">
        <f t="shared" si="302"/>
        <v>3.0600443230571876E-2</v>
      </c>
      <c r="PB28" s="56">
        <f t="shared" si="302"/>
        <v>0.46607256535710373</v>
      </c>
      <c r="PC28" s="56">
        <f t="shared" si="302"/>
        <v>7.7506153461289138</v>
      </c>
    </row>
    <row r="29" spans="2:419" ht="15" thickBot="1" x14ac:dyDescent="0.35">
      <c r="B29" s="248"/>
      <c r="C29" s="109">
        <v>350.8</v>
      </c>
      <c r="D29" s="109">
        <v>1.77</v>
      </c>
      <c r="E29" s="18" t="s">
        <v>31</v>
      </c>
      <c r="F29" s="19">
        <v>15.933583567958618</v>
      </c>
      <c r="G29" s="19">
        <v>6.8755987086885888</v>
      </c>
      <c r="H29" s="19">
        <v>1.568904629161352</v>
      </c>
      <c r="I29" s="19">
        <v>6.7717721498394878</v>
      </c>
      <c r="J29" s="19">
        <v>10.870001369332885</v>
      </c>
      <c r="K29" s="19">
        <v>17.847545771187118</v>
      </c>
      <c r="L29" s="19">
        <v>10.919325205071004</v>
      </c>
      <c r="M29" s="19">
        <v>15.537766440032676</v>
      </c>
      <c r="N29" s="19">
        <v>20.503801137135316</v>
      </c>
      <c r="O29" s="19">
        <v>17.059102172505206</v>
      </c>
      <c r="P29" s="19">
        <v>29.789653703355736</v>
      </c>
      <c r="Q29" s="19">
        <v>27.469656276258434</v>
      </c>
      <c r="R29" s="19">
        <v>18.268882261137435</v>
      </c>
      <c r="S29" s="19">
        <v>33.327695822039409</v>
      </c>
      <c r="T29" s="167">
        <v>51.120294127869919</v>
      </c>
      <c r="U29" s="168">
        <v>19.566358952566809</v>
      </c>
      <c r="V29" s="168">
        <v>28.362906203384313</v>
      </c>
      <c r="W29" s="169">
        <v>18.479591467176029</v>
      </c>
      <c r="X29" s="156">
        <v>0.12621587285890998</v>
      </c>
      <c r="Y29" s="156">
        <v>6.8559698449184188</v>
      </c>
      <c r="Z29" s="156">
        <v>0.29912284148041468</v>
      </c>
      <c r="AA29" s="156">
        <v>6.3411697614420186</v>
      </c>
      <c r="AB29" s="156">
        <v>96.294264967675559</v>
      </c>
      <c r="AE29" s="52"/>
      <c r="AF29" s="53"/>
      <c r="AG29" s="13">
        <f t="shared" si="1"/>
        <v>1</v>
      </c>
      <c r="AH29" s="13">
        <f t="shared" si="2"/>
        <v>0.43151615450242864</v>
      </c>
      <c r="AI29" s="13">
        <f t="shared" si="3"/>
        <v>9.8465271322661863E-2</v>
      </c>
      <c r="AJ29" s="13">
        <f t="shared" si="4"/>
        <v>0.4249999456153149</v>
      </c>
      <c r="AK29" s="13">
        <f t="shared" si="5"/>
        <v>0.68220694503349133</v>
      </c>
      <c r="AL29" s="13">
        <f t="shared" si="6"/>
        <v>1.1201212643135317</v>
      </c>
      <c r="AM29" s="13">
        <f t="shared" si="7"/>
        <v>0.68530253464318258</v>
      </c>
      <c r="AN29" s="13">
        <f t="shared" si="8"/>
        <v>0.97515831098272809</v>
      </c>
      <c r="AO29" s="13">
        <f t="shared" si="9"/>
        <v>1.2868292339688796</v>
      </c>
      <c r="AP29" s="13">
        <f t="shared" si="10"/>
        <v>1.0706381335840816</v>
      </c>
      <c r="AQ29" s="13">
        <f t="shared" si="11"/>
        <v>1.8696141753861799</v>
      </c>
      <c r="AR29" s="13">
        <f t="shared" si="12"/>
        <v>1.7240099290343005</v>
      </c>
      <c r="AS29" s="13">
        <f t="shared" si="13"/>
        <v>1.1465645617772355</v>
      </c>
      <c r="AT29" s="13">
        <f t="shared" si="14"/>
        <v>2.0916635407152979</v>
      </c>
      <c r="AU29" s="13">
        <f t="shared" si="15"/>
        <v>3.2083362734965313</v>
      </c>
      <c r="AV29" s="13">
        <f t="shared" si="16"/>
        <v>1.227994874418173</v>
      </c>
      <c r="AW29" s="13">
        <f t="shared" si="17"/>
        <v>1.7800707595007215</v>
      </c>
      <c r="AX29" s="56">
        <f t="shared" si="18"/>
        <v>1.1597887812467538</v>
      </c>
      <c r="AY29" s="56">
        <f t="shared" si="289"/>
        <v>7.9213738905993345E-3</v>
      </c>
      <c r="AZ29" s="56">
        <f t="shared" si="289"/>
        <v>0.43028423679311667</v>
      </c>
      <c r="BA29" s="56">
        <f t="shared" si="289"/>
        <v>1.8773105259380002E-2</v>
      </c>
      <c r="BB29" s="56">
        <f t="shared" si="289"/>
        <v>0.39797511554109471</v>
      </c>
      <c r="BC29" s="56">
        <f t="shared" si="289"/>
        <v>6.043478201684457</v>
      </c>
      <c r="BE29" s="52"/>
      <c r="BF29" s="53"/>
      <c r="BG29" s="13">
        <f t="shared" si="20"/>
        <v>2.3174103438910114</v>
      </c>
      <c r="BH29" s="13">
        <f t="shared" si="21"/>
        <v>1</v>
      </c>
      <c r="BI29" s="13">
        <f t="shared" si="22"/>
        <v>0.22818443827717158</v>
      </c>
      <c r="BJ29" s="13">
        <f t="shared" si="23"/>
        <v>0.98489927012204814</v>
      </c>
      <c r="BK29" s="13">
        <f t="shared" si="24"/>
        <v>1.5809534310948994</v>
      </c>
      <c r="BL29" s="13">
        <f t="shared" si="25"/>
        <v>2.5957806043324556</v>
      </c>
      <c r="BM29" s="13">
        <f t="shared" si="26"/>
        <v>1.5881271824768395</v>
      </c>
      <c r="BN29" s="13">
        <f t="shared" si="27"/>
        <v>2.2598419568026622</v>
      </c>
      <c r="BO29" s="13">
        <f t="shared" si="28"/>
        <v>2.9821113776208281</v>
      </c>
      <c r="BP29" s="13">
        <f t="shared" si="29"/>
        <v>2.4811078853319173</v>
      </c>
      <c r="BQ29" s="13">
        <f t="shared" si="30"/>
        <v>4.3326632291251972</v>
      </c>
      <c r="BR29" s="13">
        <f t="shared" si="31"/>
        <v>3.9952384425148968</v>
      </c>
      <c r="BS29" s="13">
        <f t="shared" si="32"/>
        <v>2.6570605754014305</v>
      </c>
      <c r="BT29" s="13">
        <f t="shared" si="33"/>
        <v>4.847242725193329</v>
      </c>
      <c r="BU29" s="56">
        <f t="shared" si="34"/>
        <v>7.4350316668816037</v>
      </c>
      <c r="BV29" s="56">
        <f t="shared" si="35"/>
        <v>2.845768024221818</v>
      </c>
      <c r="BW29" s="56">
        <f t="shared" si="36"/>
        <v>4.1251543909249015</v>
      </c>
      <c r="BX29" s="56">
        <f t="shared" si="37"/>
        <v>2.6877065183899771</v>
      </c>
      <c r="BY29" s="56">
        <f t="shared" si="290"/>
        <v>1.8357073791903083E-2</v>
      </c>
      <c r="BZ29" s="56">
        <f t="shared" si="290"/>
        <v>0.99714514115761799</v>
      </c>
      <c r="CA29" s="56">
        <f t="shared" si="290"/>
        <v>4.3504988315041966E-2</v>
      </c>
      <c r="CB29" s="56">
        <f t="shared" si="290"/>
        <v>0.92227164936615336</v>
      </c>
      <c r="CC29" s="56">
        <f t="shared" si="290"/>
        <v>14.00521889766341</v>
      </c>
      <c r="CE29" s="52"/>
      <c r="CF29" s="53"/>
      <c r="CG29" s="13">
        <f t="shared" si="39"/>
        <v>10.15586497215947</v>
      </c>
      <c r="CH29" s="13">
        <f t="shared" si="40"/>
        <v>4.3824197984321689</v>
      </c>
      <c r="CI29" s="13">
        <f t="shared" si="41"/>
        <v>1</v>
      </c>
      <c r="CJ29" s="13">
        <f t="shared" si="42"/>
        <v>4.3162420608442567</v>
      </c>
      <c r="CK29" s="13">
        <f t="shared" si="43"/>
        <v>6.9284016168295555</v>
      </c>
      <c r="CL29" s="13">
        <f t="shared" si="44"/>
        <v>11.375800312812775</v>
      </c>
      <c r="CM29" s="13">
        <f t="shared" si="45"/>
        <v>6.9598400069147992</v>
      </c>
      <c r="CN29" s="13">
        <f t="shared" si="46"/>
        <v>9.9035761328196799</v>
      </c>
      <c r="CO29" s="13">
        <f t="shared" si="47"/>
        <v>13.068863942415348</v>
      </c>
      <c r="CP29" s="13">
        <f t="shared" si="48"/>
        <v>10.873256318724765</v>
      </c>
      <c r="CQ29" s="13">
        <f t="shared" si="49"/>
        <v>18.987549115257316</v>
      </c>
      <c r="CR29" s="13">
        <f t="shared" si="50"/>
        <v>17.508812049934587</v>
      </c>
      <c r="CS29" s="13">
        <f t="shared" si="51"/>
        <v>11.6443548712728</v>
      </c>
      <c r="CT29" s="13">
        <f t="shared" si="52"/>
        <v>21.242652486693547</v>
      </c>
      <c r="CU29" s="56">
        <f t="shared" si="53"/>
        <v>32.583429978912072</v>
      </c>
      <c r="CV29" s="56">
        <f t="shared" si="54"/>
        <v>12.471350131094891</v>
      </c>
      <c r="CW29" s="56">
        <f t="shared" si="55"/>
        <v>18.078158274378684</v>
      </c>
      <c r="CX29" s="56">
        <f t="shared" si="56"/>
        <v>11.778658258567429</v>
      </c>
      <c r="CY29" s="56">
        <f t="shared" si="291"/>
        <v>8.0448403626916368E-2</v>
      </c>
      <c r="CZ29" s="56">
        <f t="shared" si="291"/>
        <v>4.3699086085195846</v>
      </c>
      <c r="DA29" s="56">
        <f t="shared" si="291"/>
        <v>0.19065712212240007</v>
      </c>
      <c r="DB29" s="56">
        <f t="shared" si="291"/>
        <v>4.0417815357149216</v>
      </c>
      <c r="DC29" s="56">
        <f t="shared" si="291"/>
        <v>61.376748578496482</v>
      </c>
      <c r="DE29" s="52"/>
      <c r="DF29" s="53"/>
      <c r="DG29" s="13">
        <f t="shared" si="58"/>
        <v>2.3529414775623088</v>
      </c>
      <c r="DH29" s="13">
        <f t="shared" si="59"/>
        <v>1.0153322581669499</v>
      </c>
      <c r="DI29" s="13">
        <f t="shared" si="60"/>
        <v>0.23168302099451765</v>
      </c>
      <c r="DJ29" s="13">
        <f t="shared" si="61"/>
        <v>1</v>
      </c>
      <c r="DK29" s="13">
        <f t="shared" si="62"/>
        <v>1.6051930172503719</v>
      </c>
      <c r="DL29" s="13">
        <f t="shared" si="63"/>
        <v>2.6355797827028424</v>
      </c>
      <c r="DM29" s="13">
        <f t="shared" si="64"/>
        <v>1.6124767584405253</v>
      </c>
      <c r="DN29" s="13">
        <f t="shared" si="65"/>
        <v>2.2944904371008659</v>
      </c>
      <c r="DO29" s="13">
        <f t="shared" si="66"/>
        <v>3.0278338791451098</v>
      </c>
      <c r="DP29" s="13">
        <f t="shared" si="67"/>
        <v>2.5191488719698816</v>
      </c>
      <c r="DQ29" s="13">
        <f t="shared" si="68"/>
        <v>4.3990927403045958</v>
      </c>
      <c r="DR29" s="13">
        <f t="shared" si="69"/>
        <v>4.0564944697540586</v>
      </c>
      <c r="DS29" s="13">
        <f t="shared" si="70"/>
        <v>2.69779931410871</v>
      </c>
      <c r="DT29" s="13">
        <f t="shared" si="71"/>
        <v>4.9215619020538632</v>
      </c>
      <c r="DU29" s="56">
        <f t="shared" si="72"/>
        <v>7.5490274918776805</v>
      </c>
      <c r="DV29" s="56">
        <f t="shared" si="73"/>
        <v>2.8894000742524382</v>
      </c>
      <c r="DW29" s="56">
        <f t="shared" si="74"/>
        <v>4.1884023230250893</v>
      </c>
      <c r="DX29" s="56">
        <f t="shared" si="75"/>
        <v>2.7289151286069266</v>
      </c>
      <c r="DY29" s="56">
        <f t="shared" si="292"/>
        <v>1.8638529186470291E-2</v>
      </c>
      <c r="DZ29" s="56">
        <f t="shared" si="292"/>
        <v>1.0124336278917663</v>
      </c>
      <c r="EA29" s="56">
        <f t="shared" si="292"/>
        <v>4.417201802743833E-2</v>
      </c>
      <c r="EB29" s="56">
        <f t="shared" si="292"/>
        <v>0.93641215639429398</v>
      </c>
      <c r="EC29" s="56">
        <f t="shared" si="292"/>
        <v>14.219950529487031</v>
      </c>
      <c r="EE29" s="52"/>
      <c r="EF29" s="53"/>
      <c r="EG29" s="13">
        <f t="shared" si="77"/>
        <v>1.4658308703540206</v>
      </c>
      <c r="EH29" s="13">
        <f t="shared" si="78"/>
        <v>0.632529700326115</v>
      </c>
      <c r="EI29" s="13">
        <f t="shared" si="79"/>
        <v>0.14433343436254223</v>
      </c>
      <c r="EJ29" s="13">
        <f t="shared" si="80"/>
        <v>0.62297804018170844</v>
      </c>
      <c r="EK29" s="13">
        <f t="shared" si="81"/>
        <v>1</v>
      </c>
      <c r="EL29" s="13">
        <f t="shared" si="82"/>
        <v>1.6419083277707498</v>
      </c>
      <c r="EM29" s="13">
        <f t="shared" si="83"/>
        <v>1.0045376108118327</v>
      </c>
      <c r="EN29" s="13">
        <f t="shared" si="84"/>
        <v>1.4294171557207691</v>
      </c>
      <c r="EO29" s="13">
        <f t="shared" si="85"/>
        <v>1.8862740160256004</v>
      </c>
      <c r="EP29" s="13">
        <f t="shared" si="86"/>
        <v>1.5693744271857584</v>
      </c>
      <c r="EQ29" s="13">
        <f t="shared" si="87"/>
        <v>2.7405381739325385</v>
      </c>
      <c r="ER29" s="13">
        <f t="shared" si="88"/>
        <v>2.5271069747753221</v>
      </c>
      <c r="ES29" s="13">
        <f t="shared" si="89"/>
        <v>1.6806697295070014</v>
      </c>
      <c r="ET29" s="13">
        <f t="shared" si="90"/>
        <v>3.0660249883744775</v>
      </c>
      <c r="EU29" s="56">
        <f t="shared" si="91"/>
        <v>4.7028783521677955</v>
      </c>
      <c r="EV29" s="56">
        <f t="shared" si="92"/>
        <v>1.8000327955586668</v>
      </c>
      <c r="EW29" s="56">
        <f t="shared" si="93"/>
        <v>2.6092826706906851</v>
      </c>
      <c r="EX29" s="56">
        <f t="shared" si="94"/>
        <v>1.7000541986417579</v>
      </c>
      <c r="EY29" s="56">
        <f t="shared" si="293"/>
        <v>1.1611394384456837E-2</v>
      </c>
      <c r="EZ29" s="56">
        <f t="shared" si="293"/>
        <v>0.63072391731806976</v>
      </c>
      <c r="FA29" s="56">
        <f t="shared" si="293"/>
        <v>2.7518197221604628E-2</v>
      </c>
      <c r="FB29" s="56">
        <f t="shared" si="293"/>
        <v>0.58336420999284477</v>
      </c>
      <c r="FC29" s="56">
        <f t="shared" si="293"/>
        <v>8.8587169123406788</v>
      </c>
      <c r="FE29" s="52"/>
      <c r="FF29" s="53"/>
      <c r="FG29" s="13">
        <f t="shared" si="96"/>
        <v>0.89276048215444948</v>
      </c>
      <c r="FH29" s="13">
        <f t="shared" si="97"/>
        <v>0.38524057015102209</v>
      </c>
      <c r="FI29" s="13">
        <f t="shared" si="98"/>
        <v>8.7905903101488297E-2</v>
      </c>
      <c r="FJ29" s="13">
        <f t="shared" si="99"/>
        <v>0.37942315636314333</v>
      </c>
      <c r="FK29" s="13">
        <f t="shared" si="100"/>
        <v>0.60904740117721368</v>
      </c>
      <c r="FL29" s="13">
        <f t="shared" si="101"/>
        <v>1</v>
      </c>
      <c r="FM29" s="13">
        <f t="shared" si="102"/>
        <v>0.61181102124971398</v>
      </c>
      <c r="FN29" s="13">
        <f t="shared" si="103"/>
        <v>0.87058280388985898</v>
      </c>
      <c r="FO29" s="13">
        <f t="shared" si="104"/>
        <v>1.1488302873684979</v>
      </c>
      <c r="FP29" s="13">
        <f t="shared" si="105"/>
        <v>0.95582341635146462</v>
      </c>
      <c r="FQ29" s="13">
        <f t="shared" si="106"/>
        <v>1.6691176526605593</v>
      </c>
      <c r="FR29" s="13">
        <f t="shared" si="107"/>
        <v>1.5391279354837204</v>
      </c>
      <c r="FS29" s="13">
        <f t="shared" si="108"/>
        <v>1.02360753099345</v>
      </c>
      <c r="FT29" s="13">
        <f t="shared" si="109"/>
        <v>1.8673545511138723</v>
      </c>
      <c r="FU29" s="56">
        <f t="shared" si="110"/>
        <v>2.8642758384403733</v>
      </c>
      <c r="FV29" s="56">
        <f t="shared" si="111"/>
        <v>1.0963052961687609</v>
      </c>
      <c r="FW29" s="56">
        <f t="shared" si="112"/>
        <v>1.5891768295209012</v>
      </c>
      <c r="FX29" s="56">
        <f t="shared" si="113"/>
        <v>1.0354135915431733</v>
      </c>
      <c r="FY29" s="56">
        <f t="shared" si="294"/>
        <v>7.0718895738971291E-3</v>
      </c>
      <c r="FZ29" s="56">
        <f t="shared" si="294"/>
        <v>0.38414076270288217</v>
      </c>
      <c r="GA29" s="56">
        <f t="shared" si="294"/>
        <v>1.675988650290032E-2</v>
      </c>
      <c r="GB29" s="56">
        <f t="shared" si="294"/>
        <v>0.35529645603594046</v>
      </c>
      <c r="GC29" s="56">
        <f t="shared" si="294"/>
        <v>5.3953785132257215</v>
      </c>
      <c r="GE29" s="52"/>
      <c r="GF29" s="53"/>
      <c r="GG29" s="13">
        <f t="shared" si="115"/>
        <v>1.4592095453443368</v>
      </c>
      <c r="GH29" s="13">
        <f t="shared" si="116"/>
        <v>0.62967249162022543</v>
      </c>
      <c r="GI29" s="13">
        <f t="shared" si="117"/>
        <v>0.14368146379894819</v>
      </c>
      <c r="GJ29" s="13">
        <f t="shared" si="118"/>
        <v>0.62016397741269158</v>
      </c>
      <c r="GK29" s="13">
        <f t="shared" si="119"/>
        <v>0.99548288609306979</v>
      </c>
      <c r="GL29" s="13">
        <f t="shared" si="120"/>
        <v>1.6344916408294721</v>
      </c>
      <c r="GM29" s="13">
        <f t="shared" si="121"/>
        <v>1</v>
      </c>
      <c r="GN29" s="13">
        <f t="shared" si="122"/>
        <v>1.4229603156078581</v>
      </c>
      <c r="GO29" s="13">
        <f t="shared" si="123"/>
        <v>1.87775350143553</v>
      </c>
      <c r="GP29" s="13">
        <f t="shared" si="124"/>
        <v>1.5622853841355371</v>
      </c>
      <c r="GQ29" s="13">
        <f t="shared" si="125"/>
        <v>2.7281588508345949</v>
      </c>
      <c r="GR29" s="13">
        <f t="shared" si="126"/>
        <v>2.515691744715264</v>
      </c>
      <c r="GS29" s="13">
        <f t="shared" si="127"/>
        <v>1.6730779528988888</v>
      </c>
      <c r="GT29" s="13">
        <f t="shared" si="128"/>
        <v>3.0521754042604954</v>
      </c>
      <c r="GU29" s="56">
        <f t="shared" si="129"/>
        <v>4.6816349149606173</v>
      </c>
      <c r="GV29" s="56">
        <f t="shared" si="130"/>
        <v>1.7919018423849182</v>
      </c>
      <c r="GW29" s="56">
        <f t="shared" si="131"/>
        <v>2.5974962436517961</v>
      </c>
      <c r="GX29" s="56">
        <f t="shared" si="132"/>
        <v>1.6923748601785382</v>
      </c>
      <c r="GY29" s="56">
        <f t="shared" si="295"/>
        <v>1.1558944393403955E-2</v>
      </c>
      <c r="GZ29" s="56">
        <f t="shared" si="295"/>
        <v>0.62787486553971872</v>
      </c>
      <c r="HA29" s="56">
        <f t="shared" si="295"/>
        <v>2.7393894390241268E-2</v>
      </c>
      <c r="HB29" s="56">
        <f t="shared" si="295"/>
        <v>0.58072908740708074</v>
      </c>
      <c r="HC29" s="56">
        <f t="shared" si="295"/>
        <v>8.8187010789783873</v>
      </c>
      <c r="HE29" s="52"/>
      <c r="HF29" s="53"/>
      <c r="HG29" s="13">
        <f t="shared" si="134"/>
        <v>1.0254745190985834</v>
      </c>
      <c r="HH29" s="13">
        <f t="shared" si="135"/>
        <v>0.44250882102164801</v>
      </c>
      <c r="HI29" s="13">
        <f t="shared" si="136"/>
        <v>0.10097362675751821</v>
      </c>
      <c r="HJ29" s="13">
        <f t="shared" si="137"/>
        <v>0.4358266148467892</v>
      </c>
      <c r="HK29" s="13">
        <f t="shared" si="138"/>
        <v>0.69958583888393322</v>
      </c>
      <c r="HL29" s="13">
        <f t="shared" si="139"/>
        <v>1.148655814854016</v>
      </c>
      <c r="HM29" s="13">
        <f t="shared" si="140"/>
        <v>0.70276028715025796</v>
      </c>
      <c r="HN29" s="13">
        <f t="shared" si="141"/>
        <v>1</v>
      </c>
      <c r="HO29" s="13">
        <f t="shared" si="142"/>
        <v>1.3196105898662354</v>
      </c>
      <c r="HP29" s="13">
        <f t="shared" si="143"/>
        <v>1.0979121251657411</v>
      </c>
      <c r="HQ29" s="13">
        <f t="shared" si="144"/>
        <v>1.9172416974040374</v>
      </c>
      <c r="HR29" s="13">
        <f t="shared" si="145"/>
        <v>1.7679282528976323</v>
      </c>
      <c r="HS29" s="13">
        <f t="shared" si="146"/>
        <v>1.1757727426039888</v>
      </c>
      <c r="HT29" s="13">
        <f t="shared" si="147"/>
        <v>2.14494766353106</v>
      </c>
      <c r="HU29" s="13">
        <f t="shared" si="148"/>
        <v>3.2900670971703967</v>
      </c>
      <c r="HV29" s="13">
        <f t="shared" si="149"/>
        <v>1.2592774532995015</v>
      </c>
      <c r="HW29" s="13">
        <f t="shared" si="150"/>
        <v>1.8254172060604525</v>
      </c>
      <c r="HX29" s="13">
        <f t="shared" si="151"/>
        <v>1.1893338427049471</v>
      </c>
      <c r="HY29" s="13">
        <f t="shared" si="296"/>
        <v>8.1231670810624265E-3</v>
      </c>
      <c r="HZ29" s="13">
        <f t="shared" si="296"/>
        <v>0.44124552080112234</v>
      </c>
      <c r="IA29" s="13">
        <f t="shared" si="296"/>
        <v>1.9251341087849795E-2</v>
      </c>
      <c r="IB29" s="13">
        <f t="shared" si="296"/>
        <v>0.40811334022270723</v>
      </c>
      <c r="IC29" s="13">
        <f t="shared" si="296"/>
        <v>6.19743290255514</v>
      </c>
      <c r="IE29" s="52"/>
      <c r="IF29" s="53"/>
      <c r="IG29" s="13">
        <f t="shared" si="153"/>
        <v>0.77710388729339652</v>
      </c>
      <c r="IH29" s="13">
        <f t="shared" si="154"/>
        <v>0.33533288109373516</v>
      </c>
      <c r="II29" s="13">
        <f t="shared" si="155"/>
        <v>7.6517745108239527E-2</v>
      </c>
      <c r="IJ29" s="13">
        <f t="shared" si="156"/>
        <v>0.3302691098371433</v>
      </c>
      <c r="IK29" s="13">
        <f t="shared" si="157"/>
        <v>0.53014566892407855</v>
      </c>
      <c r="IL29" s="13">
        <f t="shared" si="158"/>
        <v>0.87045058873803938</v>
      </c>
      <c r="IM29" s="13">
        <f t="shared" si="159"/>
        <v>0.53255126364323468</v>
      </c>
      <c r="IN29" s="13">
        <f t="shared" si="160"/>
        <v>0.75779931419114088</v>
      </c>
      <c r="IO29" s="13">
        <f t="shared" si="161"/>
        <v>1</v>
      </c>
      <c r="IP29" s="13">
        <f t="shared" si="162"/>
        <v>0.8319970554927365</v>
      </c>
      <c r="IQ29" s="13">
        <f t="shared" si="163"/>
        <v>1.4528844434314383</v>
      </c>
      <c r="IR29" s="13">
        <f t="shared" si="164"/>
        <v>1.3397348175849677</v>
      </c>
      <c r="IS29" s="13">
        <f t="shared" si="165"/>
        <v>0.89099977798993946</v>
      </c>
      <c r="IT29" s="13">
        <f t="shared" si="166"/>
        <v>1.6254398683997275</v>
      </c>
      <c r="IU29" s="56">
        <f t="shared" si="167"/>
        <v>2.4932105898785641</v>
      </c>
      <c r="IV29" s="56">
        <f t="shared" si="168"/>
        <v>0.95427959048672861</v>
      </c>
      <c r="IW29" s="56">
        <f t="shared" si="169"/>
        <v>1.3832999068653193</v>
      </c>
      <c r="IX29" s="56">
        <f t="shared" si="170"/>
        <v>0.90127637034612307</v>
      </c>
      <c r="IY29" s="56">
        <f t="shared" si="297"/>
        <v>6.155730443089159E-3</v>
      </c>
      <c r="IZ29" s="56">
        <f t="shared" si="297"/>
        <v>0.33437555305300326</v>
      </c>
      <c r="JA29" s="56">
        <f t="shared" si="297"/>
        <v>1.4588653073632305E-2</v>
      </c>
      <c r="JB29" s="56">
        <f t="shared" si="297"/>
        <v>0.30926800933302329</v>
      </c>
      <c r="JC29" s="56">
        <f t="shared" si="297"/>
        <v>4.696410403301897</v>
      </c>
      <c r="JE29" s="52"/>
      <c r="JF29" s="53"/>
      <c r="JG29" s="13">
        <f t="shared" si="172"/>
        <v>0.93402240087637034</v>
      </c>
      <c r="JH29" s="13">
        <f t="shared" si="173"/>
        <v>0.40304575464529713</v>
      </c>
      <c r="JI29" s="13">
        <f t="shared" si="174"/>
        <v>9.1968769123735847E-2</v>
      </c>
      <c r="JJ29" s="13">
        <f t="shared" si="175"/>
        <v>0.39695946957594325</v>
      </c>
      <c r="JK29" s="13">
        <f t="shared" si="176"/>
        <v>0.63719656869471553</v>
      </c>
      <c r="JL29" s="13">
        <f t="shared" si="177"/>
        <v>1.0462183525668001</v>
      </c>
      <c r="JM29" s="13">
        <f t="shared" si="178"/>
        <v>0.64008791873408732</v>
      </c>
      <c r="JN29" s="13">
        <f t="shared" si="179"/>
        <v>0.91081970685863389</v>
      </c>
      <c r="JO29" s="13">
        <f t="shared" si="180"/>
        <v>1.2019273306295135</v>
      </c>
      <c r="JP29" s="13">
        <f t="shared" si="181"/>
        <v>1</v>
      </c>
      <c r="JQ29" s="13">
        <f t="shared" si="182"/>
        <v>1.7462615208066949</v>
      </c>
      <c r="JR29" s="13">
        <f t="shared" si="183"/>
        <v>1.6102638930513182</v>
      </c>
      <c r="JS29" s="13">
        <f t="shared" si="184"/>
        <v>1.070916984750937</v>
      </c>
      <c r="JT29" s="13">
        <f t="shared" si="185"/>
        <v>1.953660602124472</v>
      </c>
      <c r="JU29" s="56">
        <f t="shared" si="186"/>
        <v>2.9966579489899776</v>
      </c>
      <c r="JV29" s="56">
        <f t="shared" si="187"/>
        <v>1.1469747208679388</v>
      </c>
      <c r="JW29" s="56">
        <f t="shared" si="188"/>
        <v>1.6626259645186878</v>
      </c>
      <c r="JX29" s="56">
        <f t="shared" si="189"/>
        <v>1.0832687019695726</v>
      </c>
      <c r="JY29" s="56">
        <f t="shared" si="298"/>
        <v>7.3987406595369849E-3</v>
      </c>
      <c r="JZ29" s="56">
        <f t="shared" si="298"/>
        <v>0.40189511590876348</v>
      </c>
      <c r="KA29" s="56">
        <f t="shared" si="298"/>
        <v>1.7534500846270923E-2</v>
      </c>
      <c r="KB29" s="56">
        <f t="shared" si="298"/>
        <v>0.37171767290674412</v>
      </c>
      <c r="KC29" s="56">
        <f t="shared" si="298"/>
        <v>5.6447440195813252</v>
      </c>
      <c r="KE29" s="52"/>
      <c r="KF29" s="53"/>
      <c r="KG29" s="13">
        <f t="shared" si="191"/>
        <v>0.53486971438555986</v>
      </c>
      <c r="KH29" s="13">
        <f t="shared" si="192"/>
        <v>0.23080492231146912</v>
      </c>
      <c r="KI29" s="13">
        <f t="shared" si="193"/>
        <v>5.2666091549248811E-2</v>
      </c>
      <c r="KJ29" s="13">
        <f t="shared" si="194"/>
        <v>0.22731959952514197</v>
      </c>
      <c r="KK29" s="13">
        <f t="shared" si="195"/>
        <v>0.36489183384190882</v>
      </c>
      <c r="KL29" s="13">
        <f t="shared" si="196"/>
        <v>0.59911894072057081</v>
      </c>
      <c r="KM29" s="13">
        <f t="shared" si="197"/>
        <v>0.36654757097229929</v>
      </c>
      <c r="KN29" s="13">
        <f t="shared" si="198"/>
        <v>0.52158264727603676</v>
      </c>
      <c r="KO29" s="13">
        <f t="shared" si="199"/>
        <v>0.6882859848359234</v>
      </c>
      <c r="KP29" s="13">
        <f t="shared" si="200"/>
        <v>0.57265191272040661</v>
      </c>
      <c r="KQ29" s="13">
        <f t="shared" si="201"/>
        <v>1</v>
      </c>
      <c r="KR29" s="13">
        <f t="shared" si="202"/>
        <v>0.92212069834044563</v>
      </c>
      <c r="KS29" s="13">
        <f t="shared" si="203"/>
        <v>0.61326265968239457</v>
      </c>
      <c r="KT29" s="13">
        <f t="shared" si="204"/>
        <v>1.1187674806130801</v>
      </c>
      <c r="KU29" s="56">
        <f t="shared" si="205"/>
        <v>1.7160419062579213</v>
      </c>
      <c r="KV29" s="56">
        <f t="shared" si="206"/>
        <v>0.65681726774697968</v>
      </c>
      <c r="KW29" s="56">
        <f t="shared" si="207"/>
        <v>0.95210593872023752</v>
      </c>
      <c r="KX29" s="56">
        <f t="shared" si="208"/>
        <v>0.62033589417302781</v>
      </c>
      <c r="KY29" s="56">
        <f t="shared" si="299"/>
        <v>4.2369029904060973E-3</v>
      </c>
      <c r="KZ29" s="56">
        <f t="shared" si="299"/>
        <v>0.23014600683814293</v>
      </c>
      <c r="LA29" s="56">
        <f t="shared" si="299"/>
        <v>1.0041165448214632E-2</v>
      </c>
      <c r="LB29" s="56">
        <f t="shared" si="299"/>
        <v>0.2128648363820255</v>
      </c>
      <c r="LC29" s="56">
        <f t="shared" si="299"/>
        <v>3.2324734596303224</v>
      </c>
      <c r="LE29" s="52"/>
      <c r="LF29" s="53"/>
      <c r="LG29" s="13">
        <f t="shared" si="210"/>
        <v>0.5800430630699136</v>
      </c>
      <c r="LH29" s="13">
        <f t="shared" si="211"/>
        <v>0.25029795202173877</v>
      </c>
      <c r="LI29" s="13">
        <f t="shared" si="212"/>
        <v>5.7114097584006908E-2</v>
      </c>
      <c r="LJ29" s="13">
        <f t="shared" si="213"/>
        <v>0.24651827025925394</v>
      </c>
      <c r="LK29" s="13">
        <f t="shared" si="214"/>
        <v>0.39570940604479443</v>
      </c>
      <c r="LL29" s="13">
        <f t="shared" si="215"/>
        <v>0.64971856916216508</v>
      </c>
      <c r="LM29" s="13">
        <f t="shared" si="216"/>
        <v>0.39750498132400713</v>
      </c>
      <c r="LN29" s="13">
        <f t="shared" si="217"/>
        <v>0.56563381368050492</v>
      </c>
      <c r="LO29" s="13">
        <f t="shared" si="218"/>
        <v>0.74641637051921939</v>
      </c>
      <c r="LP29" s="13">
        <f t="shared" si="219"/>
        <v>0.62101622244356602</v>
      </c>
      <c r="LQ29" s="13">
        <f t="shared" si="220"/>
        <v>1.0844567330499304</v>
      </c>
      <c r="LR29" s="13">
        <f t="shared" si="221"/>
        <v>1</v>
      </c>
      <c r="LS29" s="13">
        <f t="shared" si="222"/>
        <v>0.66505682042068093</v>
      </c>
      <c r="LT29" s="13">
        <f t="shared" si="223"/>
        <v>1.2132549270681621</v>
      </c>
      <c r="LU29" s="56">
        <f t="shared" si="224"/>
        <v>1.86097319943724</v>
      </c>
      <c r="LV29" s="56">
        <f t="shared" si="225"/>
        <v>0.71228990839167095</v>
      </c>
      <c r="LW29" s="56">
        <f t="shared" si="226"/>
        <v>1.0325176958219859</v>
      </c>
      <c r="LX29" s="56">
        <f t="shared" si="227"/>
        <v>0.67272743718848904</v>
      </c>
      <c r="LY29" s="56">
        <f t="shared" si="300"/>
        <v>4.5947379752252762E-3</v>
      </c>
      <c r="LZ29" s="56">
        <f t="shared" si="300"/>
        <v>0.2495833867001794</v>
      </c>
      <c r="MA29" s="56">
        <f t="shared" si="300"/>
        <v>1.088920947798468E-2</v>
      </c>
      <c r="MB29" s="56">
        <f t="shared" si="300"/>
        <v>0.23084270504405932</v>
      </c>
      <c r="MC29" s="56">
        <f t="shared" si="300"/>
        <v>3.5054776077013052</v>
      </c>
      <c r="ME29" s="52"/>
      <c r="MF29" s="53"/>
      <c r="MG29" s="13">
        <f t="shared" si="229"/>
        <v>0.87217068566112599</v>
      </c>
      <c r="MH29" s="13">
        <f t="shared" si="230"/>
        <v>0.37635574034623553</v>
      </c>
      <c r="MI29" s="13">
        <f t="shared" si="231"/>
        <v>8.5878523203294796E-2</v>
      </c>
      <c r="MJ29" s="13">
        <f t="shared" si="232"/>
        <v>0.37067249397325047</v>
      </c>
      <c r="MK29" s="13">
        <f t="shared" si="233"/>
        <v>0.59500089901264219</v>
      </c>
      <c r="ML29" s="13">
        <f t="shared" si="234"/>
        <v>0.97693693111994007</v>
      </c>
      <c r="MM29" s="13">
        <f t="shared" si="235"/>
        <v>0.59770078152505202</v>
      </c>
      <c r="MN29" s="13">
        <f t="shared" si="236"/>
        <v>0.85050449271795148</v>
      </c>
      <c r="MO29" s="13">
        <f t="shared" si="237"/>
        <v>1.1223347353194193</v>
      </c>
      <c r="MP29" s="13">
        <f t="shared" si="238"/>
        <v>0.93377919506297657</v>
      </c>
      <c r="MQ29" s="13">
        <f t="shared" si="239"/>
        <v>1.630622677268325</v>
      </c>
      <c r="MR29" s="13">
        <f t="shared" si="240"/>
        <v>1.5036309218924351</v>
      </c>
      <c r="MS29" s="13">
        <f t="shared" si="241"/>
        <v>1</v>
      </c>
      <c r="MT29" s="13">
        <f t="shared" si="242"/>
        <v>1.8242876244780397</v>
      </c>
      <c r="MU29" s="56">
        <f t="shared" si="243"/>
        <v>2.7982168474869313</v>
      </c>
      <c r="MV29" s="56">
        <f t="shared" si="244"/>
        <v>1.0710211316096463</v>
      </c>
      <c r="MW29" s="56">
        <f t="shared" si="245"/>
        <v>1.5525255348390654</v>
      </c>
      <c r="MX29" s="56">
        <f t="shared" si="246"/>
        <v>1.0115337765620629</v>
      </c>
      <c r="MY29" s="56">
        <f t="shared" si="301"/>
        <v>6.9087900975421624E-3</v>
      </c>
      <c r="MZ29" s="56">
        <f t="shared" si="301"/>
        <v>0.37528129783302683</v>
      </c>
      <c r="NA29" s="56">
        <f t="shared" si="301"/>
        <v>1.6373352086061947E-2</v>
      </c>
      <c r="NB29" s="56">
        <f t="shared" si="301"/>
        <v>0.34710222939754237</v>
      </c>
      <c r="NC29" s="56">
        <f t="shared" si="301"/>
        <v>5.270944526941201</v>
      </c>
      <c r="NE29" s="52"/>
      <c r="NF29" s="53"/>
      <c r="NG29" s="13">
        <f t="shared" si="303"/>
        <v>0.47808836389528714</v>
      </c>
      <c r="NH29" s="13">
        <f t="shared" si="303"/>
        <v>0.20630285230045203</v>
      </c>
      <c r="NI29" s="13">
        <f t="shared" si="303"/>
        <v>4.7075100467156947E-2</v>
      </c>
      <c r="NJ29" s="13">
        <f t="shared" si="303"/>
        <v>0.20318752865481191</v>
      </c>
      <c r="NK29" s="13">
        <f t="shared" si="303"/>
        <v>0.32615520218906391</v>
      </c>
      <c r="NL29" s="13">
        <f t="shared" si="303"/>
        <v>0.53551694261997673</v>
      </c>
      <c r="NM29" s="13">
        <f t="shared" si="303"/>
        <v>0.32763516756085248</v>
      </c>
      <c r="NN29" s="13">
        <f t="shared" si="303"/>
        <v>0.46621184143662409</v>
      </c>
      <c r="NO29" s="13">
        <f t="shared" si="303"/>
        <v>0.61521808308080728</v>
      </c>
      <c r="NP29" s="13">
        <f t="shared" si="303"/>
        <v>0.51185963360911746</v>
      </c>
      <c r="NQ29" s="13">
        <f t="shared" si="304"/>
        <v>0.89384078222581509</v>
      </c>
      <c r="NR29" s="13">
        <f t="shared" si="304"/>
        <v>0.82422908631123881</v>
      </c>
      <c r="NS29" s="13">
        <f t="shared" si="304"/>
        <v>0.5481591754403955</v>
      </c>
      <c r="NT29" s="13">
        <f t="shared" si="304"/>
        <v>1</v>
      </c>
      <c r="NU29" s="56">
        <f t="shared" si="304"/>
        <v>1.5338682398218593</v>
      </c>
      <c r="NV29" s="56">
        <f t="shared" si="304"/>
        <v>0.58709006038238298</v>
      </c>
      <c r="NW29" s="56">
        <f t="shared" si="304"/>
        <v>0.85103111702754108</v>
      </c>
      <c r="NX29" s="56">
        <f t="shared" si="304"/>
        <v>0.55448152089036962</v>
      </c>
      <c r="NY29" s="56">
        <f t="shared" si="305"/>
        <v>3.7871166831594809E-3</v>
      </c>
      <c r="NZ29" s="56">
        <f t="shared" si="305"/>
        <v>0.20571388677835345</v>
      </c>
      <c r="OA29" s="56">
        <f t="shared" si="305"/>
        <v>8.9752031786909936E-3</v>
      </c>
      <c r="OB29" s="56">
        <f t="shared" si="305"/>
        <v>0.19026727186007983</v>
      </c>
      <c r="OC29" s="56">
        <f t="shared" si="305"/>
        <v>2.889316605680154</v>
      </c>
      <c r="OE29" s="52"/>
      <c r="OF29" s="53"/>
      <c r="OG29" s="13">
        <f t="shared" si="250"/>
        <v>0.31168802605288409</v>
      </c>
      <c r="OH29" s="13">
        <f t="shared" si="251"/>
        <v>0.13449841840679333</v>
      </c>
      <c r="OI29" s="13">
        <f t="shared" si="252"/>
        <v>3.0690446053322135E-2</v>
      </c>
      <c r="OJ29" s="13">
        <f t="shared" si="253"/>
        <v>0.13246739412142061</v>
      </c>
      <c r="OK29" s="13">
        <f t="shared" si="254"/>
        <v>0.2126357360570573</v>
      </c>
      <c r="OL29" s="13">
        <f t="shared" si="255"/>
        <v>0.3491283858137455</v>
      </c>
      <c r="OM29" s="13">
        <f t="shared" si="256"/>
        <v>0.21360059427197178</v>
      </c>
      <c r="ON29" s="13">
        <f t="shared" si="257"/>
        <v>0.30394516903927105</v>
      </c>
      <c r="OO29" s="13">
        <f t="shared" si="258"/>
        <v>0.40108926380290505</v>
      </c>
      <c r="OP29" s="13">
        <f t="shared" si="259"/>
        <v>0.33370508647376645</v>
      </c>
      <c r="OQ29" s="13">
        <f t="shared" si="260"/>
        <v>0.5827363518066091</v>
      </c>
      <c r="OR29" s="13">
        <f t="shared" si="261"/>
        <v>0.5373532516762739</v>
      </c>
      <c r="OS29" s="13">
        <f t="shared" si="262"/>
        <v>0.35737044500253667</v>
      </c>
      <c r="OT29" s="13">
        <f t="shared" si="263"/>
        <v>0.65194648017233758</v>
      </c>
      <c r="OU29" s="56">
        <f t="shared" si="264"/>
        <v>1</v>
      </c>
      <c r="OV29" s="56">
        <f t="shared" si="265"/>
        <v>0.38275129841045968</v>
      </c>
      <c r="OW29" s="56">
        <f t="shared" si="266"/>
        <v>0.55482674126323805</v>
      </c>
      <c r="OX29" s="56">
        <f t="shared" si="267"/>
        <v>0.36149227586508093</v>
      </c>
      <c r="OY29" s="56">
        <f t="shared" si="302"/>
        <v>2.4689973915877615E-3</v>
      </c>
      <c r="OZ29" s="56">
        <f t="shared" si="302"/>
        <v>0.1341144444077183</v>
      </c>
      <c r="PA29" s="56">
        <f t="shared" si="302"/>
        <v>5.8513521211791689E-3</v>
      </c>
      <c r="PB29" s="56">
        <f t="shared" si="302"/>
        <v>0.12404407818117229</v>
      </c>
      <c r="PC29" s="56">
        <f t="shared" si="302"/>
        <v>1.8836797911766623</v>
      </c>
    </row>
    <row r="30" spans="2:419" x14ac:dyDescent="0.3">
      <c r="AE30" s="52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7"/>
      <c r="AY30" s="57"/>
      <c r="AZ30" s="57"/>
      <c r="BA30" s="57"/>
      <c r="BB30" s="57"/>
      <c r="BC30" s="57"/>
      <c r="BE30" s="52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7"/>
      <c r="BV30" s="57"/>
      <c r="BW30" s="57"/>
      <c r="BX30" s="57"/>
      <c r="BY30" s="57"/>
      <c r="BZ30" s="57"/>
      <c r="CA30" s="57"/>
      <c r="CB30" s="57"/>
      <c r="CC30" s="57"/>
      <c r="CE30" s="52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7"/>
      <c r="CV30" s="57"/>
      <c r="CW30" s="57"/>
      <c r="CX30" s="57"/>
      <c r="CY30" s="57"/>
      <c r="CZ30" s="57"/>
      <c r="DA30" s="57"/>
      <c r="DB30" s="57"/>
      <c r="DC30" s="57"/>
      <c r="DE30" s="52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7"/>
      <c r="DV30" s="57"/>
      <c r="DW30" s="57"/>
      <c r="DX30" s="57"/>
      <c r="DY30" s="57"/>
      <c r="DZ30" s="57"/>
      <c r="EA30" s="57"/>
      <c r="EB30" s="57"/>
      <c r="EC30" s="57"/>
      <c r="EE30" s="52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7"/>
      <c r="EV30" s="57"/>
      <c r="EW30" s="57"/>
      <c r="EX30" s="57"/>
      <c r="EY30" s="57"/>
      <c r="EZ30" s="57"/>
      <c r="FA30" s="57"/>
      <c r="FB30" s="57"/>
      <c r="FC30" s="57"/>
      <c r="FE30" s="52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7"/>
      <c r="FV30" s="57"/>
      <c r="FW30" s="57"/>
      <c r="FX30" s="57"/>
      <c r="FY30" s="57"/>
      <c r="FZ30" s="57"/>
      <c r="GA30" s="57"/>
      <c r="GB30" s="57"/>
      <c r="GC30" s="57"/>
      <c r="GE30" s="52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7"/>
      <c r="GV30" s="57"/>
      <c r="GW30" s="57"/>
      <c r="GX30" s="57"/>
      <c r="GY30" s="57"/>
      <c r="GZ30" s="57"/>
      <c r="HA30" s="57"/>
      <c r="HB30" s="57"/>
      <c r="HC30" s="57"/>
      <c r="HE30" s="52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7"/>
      <c r="HV30" s="57"/>
      <c r="HW30" s="57"/>
      <c r="HX30" s="57"/>
      <c r="HY30" s="57"/>
      <c r="HZ30" s="57"/>
      <c r="IA30" s="57"/>
      <c r="IB30" s="57"/>
      <c r="IC30" s="57"/>
      <c r="IE30" s="52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7"/>
      <c r="IV30" s="57"/>
      <c r="IW30" s="57"/>
      <c r="IX30" s="57"/>
      <c r="IY30" s="57"/>
      <c r="IZ30" s="57"/>
      <c r="JA30" s="57"/>
      <c r="JB30" s="57"/>
      <c r="JC30" s="57"/>
      <c r="JE30" s="52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7"/>
      <c r="JV30" s="57"/>
      <c r="JW30" s="57"/>
      <c r="JX30" s="57"/>
      <c r="JY30" s="57"/>
      <c r="JZ30" s="57"/>
      <c r="KA30" s="57"/>
      <c r="KB30" s="57"/>
      <c r="KC30" s="57"/>
      <c r="KE30" s="52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7"/>
      <c r="KV30" s="57"/>
      <c r="KW30" s="57"/>
      <c r="KX30" s="57"/>
      <c r="KY30" s="57"/>
      <c r="KZ30" s="57"/>
      <c r="LA30" s="57"/>
      <c r="LB30" s="57"/>
      <c r="LC30" s="57"/>
      <c r="LE30" s="52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7"/>
      <c r="LV30" s="57"/>
      <c r="LW30" s="57"/>
      <c r="LX30" s="57"/>
      <c r="LY30" s="57"/>
      <c r="LZ30" s="57"/>
      <c r="MA30" s="57"/>
      <c r="MB30" s="57"/>
      <c r="MC30" s="57"/>
      <c r="ME30" s="52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7"/>
      <c r="MV30" s="57"/>
      <c r="MW30" s="57"/>
      <c r="MX30" s="57"/>
      <c r="MY30" s="57"/>
      <c r="MZ30" s="57"/>
      <c r="NA30" s="57"/>
      <c r="NB30" s="57"/>
      <c r="NC30" s="57"/>
      <c r="NE30" s="52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7"/>
      <c r="NV30" s="57"/>
      <c r="NW30" s="57"/>
      <c r="NX30" s="57"/>
      <c r="NY30" s="57"/>
      <c r="NZ30" s="57"/>
      <c r="OA30" s="57"/>
      <c r="OB30" s="57"/>
      <c r="OC30" s="57"/>
      <c r="OE30" s="52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7"/>
      <c r="OV30" s="57"/>
      <c r="OW30" s="57"/>
      <c r="OX30" s="57"/>
      <c r="OY30" s="57"/>
      <c r="OZ30" s="57"/>
      <c r="PA30" s="57"/>
      <c r="PB30" s="57"/>
      <c r="PC30" s="57"/>
    </row>
    <row r="31" spans="2:419" x14ac:dyDescent="0.3">
      <c r="C31" s="7"/>
      <c r="D31" s="7" t="s">
        <v>47</v>
      </c>
      <c r="E31" s="7" t="s">
        <v>47</v>
      </c>
      <c r="F31" s="3" t="s">
        <v>32</v>
      </c>
      <c r="G31" s="3" t="s">
        <v>33</v>
      </c>
      <c r="H31" s="3" t="s">
        <v>34</v>
      </c>
      <c r="I31" s="3" t="s">
        <v>35</v>
      </c>
      <c r="J31" s="3" t="s">
        <v>36</v>
      </c>
      <c r="K31" s="3" t="s">
        <v>37</v>
      </c>
      <c r="L31" s="3" t="s">
        <v>38</v>
      </c>
      <c r="M31" s="3" t="s">
        <v>39</v>
      </c>
      <c r="N31" s="3" t="s">
        <v>40</v>
      </c>
      <c r="O31" s="3" t="s">
        <v>41</v>
      </c>
      <c r="P31" s="3" t="s">
        <v>42</v>
      </c>
      <c r="Q31" s="3" t="s">
        <v>43</v>
      </c>
      <c r="R31" s="3" t="s">
        <v>44</v>
      </c>
      <c r="S31" s="3" t="s">
        <v>45</v>
      </c>
      <c r="T31" s="4" t="s">
        <v>46</v>
      </c>
      <c r="U31" s="4" t="s">
        <v>165</v>
      </c>
      <c r="V31" s="4" t="s">
        <v>166</v>
      </c>
      <c r="W31" s="4" t="s">
        <v>167</v>
      </c>
      <c r="X31" s="4" t="s">
        <v>168</v>
      </c>
      <c r="Y31" s="4" t="s">
        <v>169</v>
      </c>
      <c r="Z31" s="4" t="s">
        <v>170</v>
      </c>
      <c r="AA31" s="4" t="s">
        <v>171</v>
      </c>
      <c r="AB31" s="4" t="s">
        <v>172</v>
      </c>
      <c r="AE31" s="58" t="s">
        <v>47</v>
      </c>
      <c r="AF31" s="59"/>
      <c r="AG31" s="59" t="s">
        <v>32</v>
      </c>
      <c r="AH31" s="59" t="s">
        <v>33</v>
      </c>
      <c r="AI31" s="59" t="s">
        <v>34</v>
      </c>
      <c r="AJ31" s="59" t="s">
        <v>35</v>
      </c>
      <c r="AK31" s="59" t="s">
        <v>36</v>
      </c>
      <c r="AL31" s="59" t="s">
        <v>37</v>
      </c>
      <c r="AM31" s="59" t="s">
        <v>38</v>
      </c>
      <c r="AN31" s="59" t="s">
        <v>39</v>
      </c>
      <c r="AO31" s="59" t="s">
        <v>40</v>
      </c>
      <c r="AP31" s="59" t="s">
        <v>41</v>
      </c>
      <c r="AQ31" s="59" t="s">
        <v>42</v>
      </c>
      <c r="AR31" s="59" t="s">
        <v>43</v>
      </c>
      <c r="AS31" s="59" t="s">
        <v>44</v>
      </c>
      <c r="AT31" s="59" t="s">
        <v>45</v>
      </c>
      <c r="AU31" s="170" t="s">
        <v>46</v>
      </c>
      <c r="AV31" s="170" t="s">
        <v>165</v>
      </c>
      <c r="AW31" s="170" t="s">
        <v>166</v>
      </c>
      <c r="AX31" s="60" t="s">
        <v>167</v>
      </c>
      <c r="AY31" s="60" t="s">
        <v>168</v>
      </c>
      <c r="AZ31" s="60" t="s">
        <v>169</v>
      </c>
      <c r="BA31" s="60" t="s">
        <v>170</v>
      </c>
      <c r="BB31" s="60" t="s">
        <v>171</v>
      </c>
      <c r="BC31" s="60" t="s">
        <v>172</v>
      </c>
      <c r="BE31" s="58" t="s">
        <v>47</v>
      </c>
      <c r="BF31" s="59"/>
      <c r="BG31" s="59" t="s">
        <v>32</v>
      </c>
      <c r="BH31" s="59" t="s">
        <v>33</v>
      </c>
      <c r="BI31" s="59" t="s">
        <v>34</v>
      </c>
      <c r="BJ31" s="59" t="s">
        <v>35</v>
      </c>
      <c r="BK31" s="59" t="s">
        <v>36</v>
      </c>
      <c r="BL31" s="59" t="s">
        <v>37</v>
      </c>
      <c r="BM31" s="59" t="s">
        <v>38</v>
      </c>
      <c r="BN31" s="59" t="s">
        <v>39</v>
      </c>
      <c r="BO31" s="59" t="s">
        <v>40</v>
      </c>
      <c r="BP31" s="59" t="s">
        <v>41</v>
      </c>
      <c r="BQ31" s="59" t="s">
        <v>42</v>
      </c>
      <c r="BR31" s="59" t="s">
        <v>43</v>
      </c>
      <c r="BS31" s="59" t="s">
        <v>44</v>
      </c>
      <c r="BT31" s="59" t="s">
        <v>45</v>
      </c>
      <c r="BU31" s="60" t="s">
        <v>46</v>
      </c>
      <c r="BV31" s="60" t="s">
        <v>165</v>
      </c>
      <c r="BW31" s="60" t="s">
        <v>166</v>
      </c>
      <c r="BX31" s="60" t="s">
        <v>167</v>
      </c>
      <c r="BY31" s="60" t="s">
        <v>168</v>
      </c>
      <c r="BZ31" s="60" t="s">
        <v>169</v>
      </c>
      <c r="CA31" s="60" t="s">
        <v>170</v>
      </c>
      <c r="CB31" s="60" t="s">
        <v>171</v>
      </c>
      <c r="CC31" s="60" t="s">
        <v>172</v>
      </c>
      <c r="CE31" s="58" t="s">
        <v>47</v>
      </c>
      <c r="CF31" s="59"/>
      <c r="CG31" s="59" t="s">
        <v>32</v>
      </c>
      <c r="CH31" s="59" t="s">
        <v>33</v>
      </c>
      <c r="CI31" s="59" t="s">
        <v>34</v>
      </c>
      <c r="CJ31" s="59" t="s">
        <v>35</v>
      </c>
      <c r="CK31" s="59" t="s">
        <v>36</v>
      </c>
      <c r="CL31" s="59" t="s">
        <v>37</v>
      </c>
      <c r="CM31" s="59" t="s">
        <v>38</v>
      </c>
      <c r="CN31" s="59" t="s">
        <v>39</v>
      </c>
      <c r="CO31" s="59" t="s">
        <v>40</v>
      </c>
      <c r="CP31" s="59" t="s">
        <v>41</v>
      </c>
      <c r="CQ31" s="59" t="s">
        <v>42</v>
      </c>
      <c r="CR31" s="59" t="s">
        <v>43</v>
      </c>
      <c r="CS31" s="59" t="s">
        <v>44</v>
      </c>
      <c r="CT31" s="59" t="s">
        <v>45</v>
      </c>
      <c r="CU31" s="60" t="s">
        <v>46</v>
      </c>
      <c r="CV31" s="60" t="s">
        <v>46</v>
      </c>
      <c r="CW31" s="60" t="s">
        <v>46</v>
      </c>
      <c r="CX31" s="60" t="s">
        <v>46</v>
      </c>
      <c r="CY31" s="60" t="s">
        <v>168</v>
      </c>
      <c r="CZ31" s="60" t="s">
        <v>169</v>
      </c>
      <c r="DA31" s="60" t="s">
        <v>170</v>
      </c>
      <c r="DB31" s="60" t="s">
        <v>171</v>
      </c>
      <c r="DC31" s="60" t="s">
        <v>172</v>
      </c>
      <c r="DE31" s="58" t="s">
        <v>47</v>
      </c>
      <c r="DF31" s="59"/>
      <c r="DG31" s="59" t="s">
        <v>32</v>
      </c>
      <c r="DH31" s="59" t="s">
        <v>33</v>
      </c>
      <c r="DI31" s="59" t="s">
        <v>34</v>
      </c>
      <c r="DJ31" s="59" t="s">
        <v>35</v>
      </c>
      <c r="DK31" s="59" t="s">
        <v>36</v>
      </c>
      <c r="DL31" s="59" t="s">
        <v>37</v>
      </c>
      <c r="DM31" s="59" t="s">
        <v>38</v>
      </c>
      <c r="DN31" s="59" t="s">
        <v>39</v>
      </c>
      <c r="DO31" s="59" t="s">
        <v>40</v>
      </c>
      <c r="DP31" s="59" t="s">
        <v>41</v>
      </c>
      <c r="DQ31" s="59" t="s">
        <v>42</v>
      </c>
      <c r="DR31" s="59" t="s">
        <v>43</v>
      </c>
      <c r="DS31" s="59" t="s">
        <v>44</v>
      </c>
      <c r="DT31" s="59" t="s">
        <v>45</v>
      </c>
      <c r="DU31" s="60" t="s">
        <v>46</v>
      </c>
      <c r="DV31" s="60" t="s">
        <v>165</v>
      </c>
      <c r="DW31" s="60" t="s">
        <v>166</v>
      </c>
      <c r="DX31" s="60" t="s">
        <v>167</v>
      </c>
      <c r="DY31" s="60" t="s">
        <v>168</v>
      </c>
      <c r="DZ31" s="60" t="s">
        <v>169</v>
      </c>
      <c r="EA31" s="60" t="s">
        <v>170</v>
      </c>
      <c r="EB31" s="60" t="s">
        <v>171</v>
      </c>
      <c r="EC31" s="60" t="s">
        <v>172</v>
      </c>
      <c r="EE31" s="58" t="s">
        <v>47</v>
      </c>
      <c r="EF31" s="59"/>
      <c r="EG31" s="59" t="s">
        <v>32</v>
      </c>
      <c r="EH31" s="59" t="s">
        <v>33</v>
      </c>
      <c r="EI31" s="59" t="s">
        <v>34</v>
      </c>
      <c r="EJ31" s="59" t="s">
        <v>35</v>
      </c>
      <c r="EK31" s="59" t="s">
        <v>36</v>
      </c>
      <c r="EL31" s="59" t="s">
        <v>37</v>
      </c>
      <c r="EM31" s="59" t="s">
        <v>38</v>
      </c>
      <c r="EN31" s="59" t="s">
        <v>39</v>
      </c>
      <c r="EO31" s="59" t="s">
        <v>40</v>
      </c>
      <c r="EP31" s="59" t="s">
        <v>41</v>
      </c>
      <c r="EQ31" s="59" t="s">
        <v>42</v>
      </c>
      <c r="ER31" s="59" t="s">
        <v>43</v>
      </c>
      <c r="ES31" s="59" t="s">
        <v>44</v>
      </c>
      <c r="ET31" s="59" t="s">
        <v>45</v>
      </c>
      <c r="EU31" s="60" t="s">
        <v>46</v>
      </c>
      <c r="EV31" s="60" t="s">
        <v>165</v>
      </c>
      <c r="EW31" s="60" t="s">
        <v>166</v>
      </c>
      <c r="EX31" s="60" t="s">
        <v>167</v>
      </c>
      <c r="EY31" s="60" t="s">
        <v>168</v>
      </c>
      <c r="EZ31" s="60" t="s">
        <v>169</v>
      </c>
      <c r="FA31" s="60" t="s">
        <v>170</v>
      </c>
      <c r="FB31" s="60" t="s">
        <v>171</v>
      </c>
      <c r="FC31" s="60" t="s">
        <v>172</v>
      </c>
      <c r="FE31" s="58" t="s">
        <v>47</v>
      </c>
      <c r="FF31" s="59"/>
      <c r="FG31" s="59" t="s">
        <v>32</v>
      </c>
      <c r="FH31" s="59" t="s">
        <v>33</v>
      </c>
      <c r="FI31" s="59" t="s">
        <v>34</v>
      </c>
      <c r="FJ31" s="59" t="s">
        <v>35</v>
      </c>
      <c r="FK31" s="59" t="s">
        <v>36</v>
      </c>
      <c r="FL31" s="59" t="s">
        <v>37</v>
      </c>
      <c r="FM31" s="59" t="s">
        <v>38</v>
      </c>
      <c r="FN31" s="59" t="s">
        <v>39</v>
      </c>
      <c r="FO31" s="59" t="s">
        <v>40</v>
      </c>
      <c r="FP31" s="59" t="s">
        <v>41</v>
      </c>
      <c r="FQ31" s="59" t="s">
        <v>42</v>
      </c>
      <c r="FR31" s="59" t="s">
        <v>43</v>
      </c>
      <c r="FS31" s="59" t="s">
        <v>44</v>
      </c>
      <c r="FT31" s="59" t="s">
        <v>45</v>
      </c>
      <c r="FU31" s="60" t="s">
        <v>46</v>
      </c>
      <c r="FV31" s="60" t="s">
        <v>165</v>
      </c>
      <c r="FW31" s="60" t="s">
        <v>166</v>
      </c>
      <c r="FX31" s="60" t="s">
        <v>167</v>
      </c>
      <c r="FY31" s="60" t="s">
        <v>168</v>
      </c>
      <c r="FZ31" s="60" t="s">
        <v>169</v>
      </c>
      <c r="GA31" s="60" t="s">
        <v>170</v>
      </c>
      <c r="GB31" s="60" t="s">
        <v>171</v>
      </c>
      <c r="GC31" s="60" t="s">
        <v>172</v>
      </c>
      <c r="GE31" s="58" t="s">
        <v>47</v>
      </c>
      <c r="GF31" s="59"/>
      <c r="GG31" s="59" t="s">
        <v>32</v>
      </c>
      <c r="GH31" s="59" t="s">
        <v>33</v>
      </c>
      <c r="GI31" s="59" t="s">
        <v>34</v>
      </c>
      <c r="GJ31" s="59" t="s">
        <v>35</v>
      </c>
      <c r="GK31" s="59" t="s">
        <v>36</v>
      </c>
      <c r="GL31" s="59" t="s">
        <v>37</v>
      </c>
      <c r="GM31" s="59" t="s">
        <v>38</v>
      </c>
      <c r="GN31" s="59" t="s">
        <v>39</v>
      </c>
      <c r="GO31" s="59" t="s">
        <v>40</v>
      </c>
      <c r="GP31" s="59" t="s">
        <v>41</v>
      </c>
      <c r="GQ31" s="59" t="s">
        <v>42</v>
      </c>
      <c r="GR31" s="59" t="s">
        <v>43</v>
      </c>
      <c r="GS31" s="59" t="s">
        <v>44</v>
      </c>
      <c r="GT31" s="59" t="s">
        <v>45</v>
      </c>
      <c r="GU31" s="60" t="s">
        <v>46</v>
      </c>
      <c r="GV31" s="60" t="s">
        <v>165</v>
      </c>
      <c r="GW31" s="60" t="s">
        <v>166</v>
      </c>
      <c r="GX31" s="60" t="s">
        <v>167</v>
      </c>
      <c r="GY31" s="60" t="s">
        <v>168</v>
      </c>
      <c r="GZ31" s="60" t="s">
        <v>169</v>
      </c>
      <c r="HA31" s="60" t="s">
        <v>170</v>
      </c>
      <c r="HB31" s="60" t="s">
        <v>171</v>
      </c>
      <c r="HC31" s="60" t="s">
        <v>172</v>
      </c>
      <c r="HE31" s="58" t="s">
        <v>47</v>
      </c>
      <c r="HF31" s="59"/>
      <c r="HG31" s="59" t="s">
        <v>32</v>
      </c>
      <c r="HH31" s="59" t="s">
        <v>33</v>
      </c>
      <c r="HI31" s="59" t="s">
        <v>34</v>
      </c>
      <c r="HJ31" s="59" t="s">
        <v>35</v>
      </c>
      <c r="HK31" s="59" t="s">
        <v>36</v>
      </c>
      <c r="HL31" s="59" t="s">
        <v>37</v>
      </c>
      <c r="HM31" s="59" t="s">
        <v>38</v>
      </c>
      <c r="HN31" s="59" t="s">
        <v>39</v>
      </c>
      <c r="HO31" s="59" t="s">
        <v>40</v>
      </c>
      <c r="HP31" s="59" t="s">
        <v>41</v>
      </c>
      <c r="HQ31" s="59" t="s">
        <v>42</v>
      </c>
      <c r="HR31" s="59" t="s">
        <v>43</v>
      </c>
      <c r="HS31" s="59" t="s">
        <v>44</v>
      </c>
      <c r="HT31" s="59" t="s">
        <v>45</v>
      </c>
      <c r="HU31" s="60" t="s">
        <v>46</v>
      </c>
      <c r="HV31" s="60" t="s">
        <v>165</v>
      </c>
      <c r="HW31" s="60" t="s">
        <v>166</v>
      </c>
      <c r="HX31" s="60" t="s">
        <v>167</v>
      </c>
      <c r="HY31" s="60" t="s">
        <v>168</v>
      </c>
      <c r="HZ31" s="60" t="s">
        <v>169</v>
      </c>
      <c r="IA31" s="60" t="s">
        <v>170</v>
      </c>
      <c r="IB31" s="60" t="s">
        <v>171</v>
      </c>
      <c r="IC31" s="60" t="s">
        <v>172</v>
      </c>
      <c r="IE31" s="58" t="s">
        <v>47</v>
      </c>
      <c r="IF31" s="59"/>
      <c r="IG31" s="59" t="s">
        <v>32</v>
      </c>
      <c r="IH31" s="59" t="s">
        <v>33</v>
      </c>
      <c r="II31" s="59" t="s">
        <v>34</v>
      </c>
      <c r="IJ31" s="59" t="s">
        <v>35</v>
      </c>
      <c r="IK31" s="59" t="s">
        <v>36</v>
      </c>
      <c r="IL31" s="59" t="s">
        <v>37</v>
      </c>
      <c r="IM31" s="59" t="s">
        <v>38</v>
      </c>
      <c r="IN31" s="59" t="s">
        <v>39</v>
      </c>
      <c r="IO31" s="59" t="s">
        <v>40</v>
      </c>
      <c r="IP31" s="59" t="s">
        <v>41</v>
      </c>
      <c r="IQ31" s="59" t="s">
        <v>42</v>
      </c>
      <c r="IR31" s="59" t="s">
        <v>43</v>
      </c>
      <c r="IS31" s="59" t="s">
        <v>44</v>
      </c>
      <c r="IT31" s="59" t="s">
        <v>45</v>
      </c>
      <c r="IU31" s="60" t="s">
        <v>46</v>
      </c>
      <c r="IV31" s="60" t="s">
        <v>165</v>
      </c>
      <c r="IW31" s="60" t="s">
        <v>166</v>
      </c>
      <c r="IX31" s="60" t="s">
        <v>167</v>
      </c>
      <c r="IY31" s="60" t="s">
        <v>168</v>
      </c>
      <c r="IZ31" s="60" t="s">
        <v>169</v>
      </c>
      <c r="JA31" s="60" t="s">
        <v>170</v>
      </c>
      <c r="JB31" s="60" t="s">
        <v>171</v>
      </c>
      <c r="JC31" s="60" t="s">
        <v>172</v>
      </c>
      <c r="JE31" s="58" t="s">
        <v>47</v>
      </c>
      <c r="JF31" s="59"/>
      <c r="JG31" s="59" t="s">
        <v>32</v>
      </c>
      <c r="JH31" s="59" t="s">
        <v>33</v>
      </c>
      <c r="JI31" s="59" t="s">
        <v>34</v>
      </c>
      <c r="JJ31" s="59" t="s">
        <v>35</v>
      </c>
      <c r="JK31" s="59" t="s">
        <v>36</v>
      </c>
      <c r="JL31" s="59" t="s">
        <v>37</v>
      </c>
      <c r="JM31" s="59" t="s">
        <v>38</v>
      </c>
      <c r="JN31" s="59" t="s">
        <v>39</v>
      </c>
      <c r="JO31" s="59" t="s">
        <v>40</v>
      </c>
      <c r="JP31" s="59" t="s">
        <v>41</v>
      </c>
      <c r="JQ31" s="59" t="s">
        <v>42</v>
      </c>
      <c r="JR31" s="59" t="s">
        <v>43</v>
      </c>
      <c r="JS31" s="59" t="s">
        <v>44</v>
      </c>
      <c r="JT31" s="59" t="s">
        <v>45</v>
      </c>
      <c r="JU31" s="60" t="s">
        <v>46</v>
      </c>
      <c r="JV31" s="60" t="s">
        <v>165</v>
      </c>
      <c r="JW31" s="60" t="s">
        <v>166</v>
      </c>
      <c r="JX31" s="60" t="s">
        <v>167</v>
      </c>
      <c r="JY31" s="60" t="s">
        <v>168</v>
      </c>
      <c r="JZ31" s="60" t="s">
        <v>169</v>
      </c>
      <c r="KA31" s="60" t="s">
        <v>170</v>
      </c>
      <c r="KB31" s="60" t="s">
        <v>171</v>
      </c>
      <c r="KC31" s="60" t="s">
        <v>172</v>
      </c>
      <c r="KE31" s="58" t="s">
        <v>47</v>
      </c>
      <c r="KF31" s="59"/>
      <c r="KG31" s="59" t="s">
        <v>32</v>
      </c>
      <c r="KH31" s="59" t="s">
        <v>33</v>
      </c>
      <c r="KI31" s="59" t="s">
        <v>34</v>
      </c>
      <c r="KJ31" s="59" t="s">
        <v>35</v>
      </c>
      <c r="KK31" s="59" t="s">
        <v>36</v>
      </c>
      <c r="KL31" s="59" t="s">
        <v>37</v>
      </c>
      <c r="KM31" s="59" t="s">
        <v>38</v>
      </c>
      <c r="KN31" s="59" t="s">
        <v>39</v>
      </c>
      <c r="KO31" s="59" t="s">
        <v>40</v>
      </c>
      <c r="KP31" s="59" t="s">
        <v>41</v>
      </c>
      <c r="KQ31" s="59" t="s">
        <v>42</v>
      </c>
      <c r="KR31" s="59" t="s">
        <v>43</v>
      </c>
      <c r="KS31" s="59" t="s">
        <v>44</v>
      </c>
      <c r="KT31" s="59" t="s">
        <v>45</v>
      </c>
      <c r="KU31" s="60" t="s">
        <v>46</v>
      </c>
      <c r="KV31" s="60" t="s">
        <v>165</v>
      </c>
      <c r="KW31" s="60" t="s">
        <v>166</v>
      </c>
      <c r="KX31" s="60" t="s">
        <v>167</v>
      </c>
      <c r="KY31" s="60" t="s">
        <v>168</v>
      </c>
      <c r="KZ31" s="60" t="s">
        <v>169</v>
      </c>
      <c r="LA31" s="60" t="s">
        <v>170</v>
      </c>
      <c r="LB31" s="60" t="s">
        <v>171</v>
      </c>
      <c r="LC31" s="60" t="s">
        <v>172</v>
      </c>
      <c r="LE31" s="58" t="s">
        <v>47</v>
      </c>
      <c r="LF31" s="59"/>
      <c r="LG31" s="59" t="s">
        <v>32</v>
      </c>
      <c r="LH31" s="59" t="s">
        <v>33</v>
      </c>
      <c r="LI31" s="59" t="s">
        <v>34</v>
      </c>
      <c r="LJ31" s="59" t="s">
        <v>35</v>
      </c>
      <c r="LK31" s="59" t="s">
        <v>36</v>
      </c>
      <c r="LL31" s="59" t="s">
        <v>37</v>
      </c>
      <c r="LM31" s="59" t="s">
        <v>38</v>
      </c>
      <c r="LN31" s="59" t="s">
        <v>39</v>
      </c>
      <c r="LO31" s="59" t="s">
        <v>40</v>
      </c>
      <c r="LP31" s="59" t="s">
        <v>41</v>
      </c>
      <c r="LQ31" s="59" t="s">
        <v>42</v>
      </c>
      <c r="LR31" s="59" t="s">
        <v>43</v>
      </c>
      <c r="LS31" s="59" t="s">
        <v>44</v>
      </c>
      <c r="LT31" s="59" t="s">
        <v>45</v>
      </c>
      <c r="LU31" s="60" t="s">
        <v>46</v>
      </c>
      <c r="LV31" s="60" t="s">
        <v>165</v>
      </c>
      <c r="LW31" s="60" t="s">
        <v>166</v>
      </c>
      <c r="LX31" s="60" t="s">
        <v>167</v>
      </c>
      <c r="LY31" s="60" t="s">
        <v>168</v>
      </c>
      <c r="LZ31" s="60" t="s">
        <v>169</v>
      </c>
      <c r="MA31" s="60" t="s">
        <v>170</v>
      </c>
      <c r="MB31" s="60" t="s">
        <v>171</v>
      </c>
      <c r="MC31" s="60" t="s">
        <v>172</v>
      </c>
      <c r="ME31" s="58" t="s">
        <v>47</v>
      </c>
      <c r="MF31" s="59"/>
      <c r="MG31" s="59" t="s">
        <v>32</v>
      </c>
      <c r="MH31" s="59" t="s">
        <v>33</v>
      </c>
      <c r="MI31" s="59" t="s">
        <v>34</v>
      </c>
      <c r="MJ31" s="59" t="s">
        <v>35</v>
      </c>
      <c r="MK31" s="59" t="s">
        <v>36</v>
      </c>
      <c r="ML31" s="59" t="s">
        <v>37</v>
      </c>
      <c r="MM31" s="59" t="s">
        <v>38</v>
      </c>
      <c r="MN31" s="59" t="s">
        <v>39</v>
      </c>
      <c r="MO31" s="59" t="s">
        <v>40</v>
      </c>
      <c r="MP31" s="59" t="s">
        <v>41</v>
      </c>
      <c r="MQ31" s="59" t="s">
        <v>42</v>
      </c>
      <c r="MR31" s="59" t="s">
        <v>43</v>
      </c>
      <c r="MS31" s="59" t="s">
        <v>44</v>
      </c>
      <c r="MT31" s="59" t="s">
        <v>45</v>
      </c>
      <c r="MU31" s="60" t="s">
        <v>46</v>
      </c>
      <c r="MV31" s="60" t="s">
        <v>165</v>
      </c>
      <c r="MW31" s="60" t="s">
        <v>166</v>
      </c>
      <c r="MX31" s="60" t="s">
        <v>167</v>
      </c>
      <c r="MY31" s="60" t="s">
        <v>168</v>
      </c>
      <c r="MZ31" s="60" t="s">
        <v>169</v>
      </c>
      <c r="NA31" s="60" t="s">
        <v>170</v>
      </c>
      <c r="NB31" s="60" t="s">
        <v>171</v>
      </c>
      <c r="NC31" s="60" t="s">
        <v>172</v>
      </c>
      <c r="NE31" s="58" t="s">
        <v>47</v>
      </c>
      <c r="NF31" s="59"/>
      <c r="NG31" s="59" t="s">
        <v>32</v>
      </c>
      <c r="NH31" s="59" t="s">
        <v>33</v>
      </c>
      <c r="NI31" s="59" t="s">
        <v>34</v>
      </c>
      <c r="NJ31" s="59" t="s">
        <v>35</v>
      </c>
      <c r="NK31" s="59" t="s">
        <v>36</v>
      </c>
      <c r="NL31" s="59" t="s">
        <v>37</v>
      </c>
      <c r="NM31" s="59" t="s">
        <v>38</v>
      </c>
      <c r="NN31" s="59" t="s">
        <v>39</v>
      </c>
      <c r="NO31" s="59" t="s">
        <v>40</v>
      </c>
      <c r="NP31" s="59" t="s">
        <v>41</v>
      </c>
      <c r="NQ31" s="59" t="s">
        <v>42</v>
      </c>
      <c r="NR31" s="59" t="s">
        <v>43</v>
      </c>
      <c r="NS31" s="59" t="s">
        <v>44</v>
      </c>
      <c r="NT31" s="59" t="s">
        <v>45</v>
      </c>
      <c r="NU31" s="60" t="s">
        <v>46</v>
      </c>
      <c r="NV31" s="60" t="s">
        <v>165</v>
      </c>
      <c r="NW31" s="60" t="s">
        <v>166</v>
      </c>
      <c r="NX31" s="60" t="s">
        <v>167</v>
      </c>
      <c r="NY31" s="60" t="s">
        <v>168</v>
      </c>
      <c r="NZ31" s="60" t="s">
        <v>169</v>
      </c>
      <c r="OA31" s="60" t="s">
        <v>170</v>
      </c>
      <c r="OB31" s="60" t="s">
        <v>171</v>
      </c>
      <c r="OC31" s="60" t="s">
        <v>172</v>
      </c>
      <c r="OE31" s="58" t="s">
        <v>47</v>
      </c>
      <c r="OF31" s="59"/>
      <c r="OG31" s="59" t="s">
        <v>32</v>
      </c>
      <c r="OH31" s="59" t="s">
        <v>33</v>
      </c>
      <c r="OI31" s="59" t="s">
        <v>34</v>
      </c>
      <c r="OJ31" s="59" t="s">
        <v>35</v>
      </c>
      <c r="OK31" s="59" t="s">
        <v>36</v>
      </c>
      <c r="OL31" s="59" t="s">
        <v>37</v>
      </c>
      <c r="OM31" s="59" t="s">
        <v>38</v>
      </c>
      <c r="ON31" s="59" t="s">
        <v>39</v>
      </c>
      <c r="OO31" s="59" t="s">
        <v>40</v>
      </c>
      <c r="OP31" s="59" t="s">
        <v>41</v>
      </c>
      <c r="OQ31" s="59" t="s">
        <v>42</v>
      </c>
      <c r="OR31" s="59" t="s">
        <v>43</v>
      </c>
      <c r="OS31" s="59" t="s">
        <v>44</v>
      </c>
      <c r="OT31" s="59" t="s">
        <v>45</v>
      </c>
      <c r="OU31" s="60" t="s">
        <v>46</v>
      </c>
      <c r="OV31" s="60" t="s">
        <v>165</v>
      </c>
      <c r="OW31" s="60" t="s">
        <v>166</v>
      </c>
      <c r="OX31" s="60" t="s">
        <v>167</v>
      </c>
      <c r="OY31" s="60" t="s">
        <v>168</v>
      </c>
      <c r="OZ31" s="60" t="s">
        <v>169</v>
      </c>
      <c r="PA31" s="60" t="s">
        <v>170</v>
      </c>
      <c r="PB31" s="60" t="s">
        <v>171</v>
      </c>
      <c r="PC31" s="60" t="s">
        <v>172</v>
      </c>
    </row>
    <row r="32" spans="2:419" x14ac:dyDescent="0.3">
      <c r="C32" s="3"/>
      <c r="D32" s="3"/>
      <c r="E32" s="29" t="s">
        <v>0</v>
      </c>
      <c r="F32" s="30">
        <f t="shared" ref="F32:AB32" si="306">AVERAGE(F5:F7)</f>
        <v>26.838273344202197</v>
      </c>
      <c r="G32" s="30">
        <f t="shared" si="306"/>
        <v>5.3774295535796632</v>
      </c>
      <c r="H32" s="30">
        <f t="shared" si="306"/>
        <v>3.1553000718288349</v>
      </c>
      <c r="I32" s="30">
        <f t="shared" si="306"/>
        <v>8.947490483280971</v>
      </c>
      <c r="J32" s="30">
        <f t="shared" si="306"/>
        <v>15.537549101078019</v>
      </c>
      <c r="K32" s="30">
        <f t="shared" si="306"/>
        <v>20.638495402385292</v>
      </c>
      <c r="L32" s="30">
        <f t="shared" si="306"/>
        <v>15.075546421166976</v>
      </c>
      <c r="M32" s="30">
        <f t="shared" si="306"/>
        <v>25.363209785197935</v>
      </c>
      <c r="N32" s="30">
        <f t="shared" si="306"/>
        <v>26.473729248932045</v>
      </c>
      <c r="O32" s="30">
        <f t="shared" si="306"/>
        <v>28.379637898693801</v>
      </c>
      <c r="P32" s="30">
        <f t="shared" si="306"/>
        <v>43.843293249020462</v>
      </c>
      <c r="Q32" s="30">
        <f t="shared" si="306"/>
        <v>27.193206982415926</v>
      </c>
      <c r="R32" s="30">
        <f t="shared" si="306"/>
        <v>21.076606666129635</v>
      </c>
      <c r="S32" s="30">
        <f t="shared" si="306"/>
        <v>31.81330944859932</v>
      </c>
      <c r="T32" s="37">
        <f t="shared" si="306"/>
        <v>125.45032136765339</v>
      </c>
      <c r="U32" s="37">
        <f t="shared" si="306"/>
        <v>12.055155573276144</v>
      </c>
      <c r="V32" s="37">
        <f t="shared" si="306"/>
        <v>44.275250610030376</v>
      </c>
      <c r="W32" s="37">
        <f t="shared" si="306"/>
        <v>27.174364417303082</v>
      </c>
      <c r="X32" s="37">
        <f t="shared" si="306"/>
        <v>0.12478047993707758</v>
      </c>
      <c r="Y32" s="37">
        <f t="shared" si="306"/>
        <v>6.5653320959952906</v>
      </c>
      <c r="Z32" s="37">
        <f t="shared" si="306"/>
        <v>0.38289896617772917</v>
      </c>
      <c r="AA32" s="37">
        <f t="shared" si="306"/>
        <v>5.0441485768775065</v>
      </c>
      <c r="AB32" s="37">
        <f t="shared" si="306"/>
        <v>114.48424217753137</v>
      </c>
      <c r="AE32" s="61"/>
      <c r="AF32" s="62" t="s">
        <v>0</v>
      </c>
      <c r="AG32" s="63">
        <f t="shared" ref="AG32:BC32" si="307">AVERAGE(AG5:AG7)</f>
        <v>1</v>
      </c>
      <c r="AH32" s="63">
        <f t="shared" si="307"/>
        <v>0.20048329324886094</v>
      </c>
      <c r="AI32" s="63">
        <f t="shared" si="307"/>
        <v>0.11809495377433464</v>
      </c>
      <c r="AJ32" s="63">
        <f t="shared" si="307"/>
        <v>0.33425993903914669</v>
      </c>
      <c r="AK32" s="63">
        <f t="shared" si="307"/>
        <v>0.57759073408182338</v>
      </c>
      <c r="AL32" s="63">
        <f t="shared" si="307"/>
        <v>0.77339542063227851</v>
      </c>
      <c r="AM32" s="63">
        <f t="shared" si="307"/>
        <v>0.56346540299813175</v>
      </c>
      <c r="AN32" s="63">
        <f t="shared" si="307"/>
        <v>0.94637139527004577</v>
      </c>
      <c r="AO32" s="63">
        <f t="shared" si="307"/>
        <v>0.98436357442491162</v>
      </c>
      <c r="AP32" s="63">
        <f t="shared" si="307"/>
        <v>1.0662962532710958</v>
      </c>
      <c r="AQ32" s="63">
        <f t="shared" si="307"/>
        <v>1.6355554131541705</v>
      </c>
      <c r="AR32" s="63">
        <f t="shared" si="307"/>
        <v>1.0147559381204871</v>
      </c>
      <c r="AS32" s="63">
        <f t="shared" si="307"/>
        <v>0.79091908372587527</v>
      </c>
      <c r="AT32" s="63">
        <f t="shared" si="307"/>
        <v>0.78786943417575073</v>
      </c>
      <c r="AU32" s="171">
        <f t="shared" si="307"/>
        <v>4.6991459903897699</v>
      </c>
      <c r="AV32" s="171">
        <f t="shared" si="307"/>
        <v>0.4457445714685942</v>
      </c>
      <c r="AW32" s="171">
        <f t="shared" si="307"/>
        <v>1.6379615482376197</v>
      </c>
      <c r="AX32" s="64">
        <f t="shared" si="307"/>
        <v>1.0204691414349436</v>
      </c>
      <c r="AY32" s="64">
        <f t="shared" si="307"/>
        <v>2.9952864782316394E-3</v>
      </c>
      <c r="AZ32" s="64">
        <f t="shared" si="307"/>
        <v>0.24316563328093688</v>
      </c>
      <c r="BA32" s="64">
        <f t="shared" si="307"/>
        <v>1.4117894197212716E-2</v>
      </c>
      <c r="BB32" s="64">
        <f t="shared" si="307"/>
        <v>0.18629230009864817</v>
      </c>
      <c r="BC32" s="64">
        <f t="shared" si="307"/>
        <v>4.2761180160010044</v>
      </c>
      <c r="BE32" s="61"/>
      <c r="BF32" s="62" t="s">
        <v>0</v>
      </c>
      <c r="BG32" s="63">
        <f t="shared" ref="BG32:CC32" si="308">AVERAGE(BG5:BG7)</f>
        <v>5.0112646267197603</v>
      </c>
      <c r="BH32" s="63">
        <f t="shared" si="308"/>
        <v>1</v>
      </c>
      <c r="BI32" s="63">
        <f t="shared" si="308"/>
        <v>0.58592497782300468</v>
      </c>
      <c r="BJ32" s="63">
        <f t="shared" si="308"/>
        <v>1.6781041887304458</v>
      </c>
      <c r="BK32" s="63">
        <f t="shared" si="308"/>
        <v>2.871282651506943</v>
      </c>
      <c r="BL32" s="63">
        <f t="shared" si="308"/>
        <v>3.8552699047217138</v>
      </c>
      <c r="BM32" s="63">
        <f t="shared" si="308"/>
        <v>2.8219328401123236</v>
      </c>
      <c r="BN32" s="63">
        <f t="shared" si="308"/>
        <v>4.7449645458981662</v>
      </c>
      <c r="BO32" s="63">
        <f t="shared" si="308"/>
        <v>4.929291345453767</v>
      </c>
      <c r="BP32" s="63">
        <f t="shared" si="308"/>
        <v>5.3581917892154571</v>
      </c>
      <c r="BQ32" s="63">
        <f t="shared" si="308"/>
        <v>8.1514658567201739</v>
      </c>
      <c r="BR32" s="63">
        <f t="shared" si="308"/>
        <v>5.0556036942574636</v>
      </c>
      <c r="BS32" s="63">
        <f t="shared" si="308"/>
        <v>4.0039272787934985</v>
      </c>
      <c r="BT32" s="63">
        <f t="shared" si="308"/>
        <v>4.1336423220560166</v>
      </c>
      <c r="BU32" s="64">
        <f t="shared" si="308"/>
        <v>21.920664903298785</v>
      </c>
      <c r="BV32" s="64">
        <f t="shared" si="308"/>
        <v>2.2319665124719812</v>
      </c>
      <c r="BW32" s="64">
        <f t="shared" si="308"/>
        <v>8.2079337638302956</v>
      </c>
      <c r="BX32" s="64">
        <f t="shared" si="308"/>
        <v>5.1833777717480016</v>
      </c>
      <c r="BY32" s="64">
        <f t="shared" si="308"/>
        <v>1.4814037674590981E-2</v>
      </c>
      <c r="BZ32" s="64">
        <f t="shared" si="308"/>
        <v>1.2119881992271229</v>
      </c>
      <c r="CA32" s="64">
        <f t="shared" si="308"/>
        <v>7.1469940726842165E-2</v>
      </c>
      <c r="CB32" s="64">
        <f t="shared" si="308"/>
        <v>0.92796161858552095</v>
      </c>
      <c r="CC32" s="64">
        <f t="shared" si="308"/>
        <v>21.351503581025877</v>
      </c>
      <c r="CE32" s="61"/>
      <c r="CF32" s="62" t="s">
        <v>0</v>
      </c>
      <c r="CG32" s="63">
        <f t="shared" ref="CG32:DC32" si="309">AVERAGE(CG5:CG7)</f>
        <v>8.6896674325328984</v>
      </c>
      <c r="CH32" s="63">
        <f t="shared" si="309"/>
        <v>1.7249294156136739</v>
      </c>
      <c r="CI32" s="63">
        <f t="shared" si="309"/>
        <v>1</v>
      </c>
      <c r="CJ32" s="63">
        <f t="shared" si="309"/>
        <v>2.9042920229683928</v>
      </c>
      <c r="CK32" s="63">
        <f t="shared" si="309"/>
        <v>4.9571203564719299</v>
      </c>
      <c r="CL32" s="63">
        <f t="shared" si="309"/>
        <v>6.5985241032976232</v>
      </c>
      <c r="CM32" s="63">
        <f t="shared" si="309"/>
        <v>4.8693455688235368</v>
      </c>
      <c r="CN32" s="63">
        <f t="shared" si="309"/>
        <v>8.2158053403216105</v>
      </c>
      <c r="CO32" s="63">
        <f t="shared" si="309"/>
        <v>8.5664094967346784</v>
      </c>
      <c r="CP32" s="63">
        <f t="shared" si="309"/>
        <v>9.2082320081845896</v>
      </c>
      <c r="CQ32" s="63">
        <f t="shared" si="309"/>
        <v>14.038077327214225</v>
      </c>
      <c r="CR32" s="63">
        <f t="shared" si="309"/>
        <v>8.6995505338850805</v>
      </c>
      <c r="CS32" s="63">
        <f t="shared" si="309"/>
        <v>6.9414848217262026</v>
      </c>
      <c r="CT32" s="63">
        <f t="shared" si="309"/>
        <v>7.5003489341321528</v>
      </c>
      <c r="CU32" s="64">
        <f t="shared" si="309"/>
        <v>35.04377287102983</v>
      </c>
      <c r="CV32" s="64">
        <f t="shared" si="309"/>
        <v>3.9088557050883566</v>
      </c>
      <c r="CW32" s="64">
        <f t="shared" si="309"/>
        <v>14.374130550236281</v>
      </c>
      <c r="CX32" s="64">
        <f t="shared" si="309"/>
        <v>9.0060356941131641</v>
      </c>
      <c r="CY32" s="64">
        <f t="shared" si="309"/>
        <v>2.6626451230955441E-2</v>
      </c>
      <c r="CZ32" s="64">
        <f t="shared" si="309"/>
        <v>2.1084814939889092</v>
      </c>
      <c r="DA32" s="64">
        <f t="shared" si="309"/>
        <v>0.12691293510100923</v>
      </c>
      <c r="DB32" s="64">
        <f t="shared" si="309"/>
        <v>1.6199186896673343</v>
      </c>
      <c r="DC32" s="64">
        <f t="shared" si="309"/>
        <v>36.771747107661078</v>
      </c>
      <c r="DE32" s="61"/>
      <c r="DF32" s="62" t="s">
        <v>0</v>
      </c>
      <c r="DG32" s="63">
        <f t="shared" ref="DG32:EC32" si="310">AVERAGE(DG5:DG7)</f>
        <v>3.0021138573681694</v>
      </c>
      <c r="DH32" s="63">
        <f t="shared" si="310"/>
        <v>0.60302608444934902</v>
      </c>
      <c r="DI32" s="63">
        <f t="shared" si="310"/>
        <v>0.35489706701413398</v>
      </c>
      <c r="DJ32" s="63">
        <f t="shared" si="310"/>
        <v>1</v>
      </c>
      <c r="DK32" s="63">
        <f t="shared" si="310"/>
        <v>1.7452627513104375</v>
      </c>
      <c r="DL32" s="63">
        <f t="shared" si="310"/>
        <v>2.3156963930063883</v>
      </c>
      <c r="DM32" s="63">
        <f t="shared" si="310"/>
        <v>1.6871199082656048</v>
      </c>
      <c r="DN32" s="63">
        <f t="shared" si="310"/>
        <v>2.8365002567534545</v>
      </c>
      <c r="DO32" s="63">
        <f t="shared" si="310"/>
        <v>2.9622322516322064</v>
      </c>
      <c r="DP32" s="63">
        <f t="shared" si="310"/>
        <v>3.1709516019449668</v>
      </c>
      <c r="DQ32" s="63">
        <f t="shared" si="310"/>
        <v>4.9188362682463316</v>
      </c>
      <c r="DR32" s="63">
        <f t="shared" si="310"/>
        <v>3.0514773959596386</v>
      </c>
      <c r="DS32" s="63">
        <f t="shared" si="310"/>
        <v>2.3454002631291098</v>
      </c>
      <c r="DT32" s="63">
        <f t="shared" si="310"/>
        <v>2.3128213019687629</v>
      </c>
      <c r="DU32" s="64">
        <f t="shared" si="310"/>
        <v>14.556515228277568</v>
      </c>
      <c r="DV32" s="64">
        <f t="shared" si="310"/>
        <v>1.3486167012101031</v>
      </c>
      <c r="DW32" s="64">
        <f t="shared" si="310"/>
        <v>4.9512218849676488</v>
      </c>
      <c r="DX32" s="64">
        <f t="shared" si="310"/>
        <v>3.0184791981676926</v>
      </c>
      <c r="DY32" s="64">
        <f t="shared" si="310"/>
        <v>9.3547690061003778E-3</v>
      </c>
      <c r="DZ32" s="64">
        <f t="shared" si="310"/>
        <v>0.73631326497469607</v>
      </c>
      <c r="EA32" s="64">
        <f t="shared" si="310"/>
        <v>4.2581315007026645E-2</v>
      </c>
      <c r="EB32" s="64">
        <f t="shared" si="310"/>
        <v>0.56581643422357797</v>
      </c>
      <c r="EC32" s="64">
        <f t="shared" si="310"/>
        <v>12.832162236298627</v>
      </c>
      <c r="EE32" s="61"/>
      <c r="EF32" s="62" t="s">
        <v>0</v>
      </c>
      <c r="EG32" s="63">
        <f t="shared" ref="EG32:FC32" si="311">AVERAGE(EG5:EG7)</f>
        <v>1.7629525535347816</v>
      </c>
      <c r="EH32" s="63">
        <f t="shared" si="311"/>
        <v>0.35069166920765787</v>
      </c>
      <c r="EI32" s="63">
        <f t="shared" si="311"/>
        <v>0.2056408256135395</v>
      </c>
      <c r="EJ32" s="63">
        <f t="shared" si="311"/>
        <v>0.59335206132219886</v>
      </c>
      <c r="EK32" s="63">
        <f t="shared" si="311"/>
        <v>1</v>
      </c>
      <c r="EL32" s="63">
        <f t="shared" si="311"/>
        <v>1.3607355110231885</v>
      </c>
      <c r="EM32" s="63">
        <f t="shared" si="311"/>
        <v>0.99641552680771095</v>
      </c>
      <c r="EN32" s="63">
        <f t="shared" si="311"/>
        <v>1.6731879428237322</v>
      </c>
      <c r="EO32" s="63">
        <f t="shared" si="311"/>
        <v>1.7281216329239657</v>
      </c>
      <c r="EP32" s="63">
        <f t="shared" si="311"/>
        <v>1.9106021909360262</v>
      </c>
      <c r="EQ32" s="63">
        <f t="shared" si="311"/>
        <v>2.8590104269624041</v>
      </c>
      <c r="ER32" s="63">
        <f t="shared" si="311"/>
        <v>1.7734049228398028</v>
      </c>
      <c r="ES32" s="63">
        <f t="shared" si="311"/>
        <v>1.43401384546949</v>
      </c>
      <c r="ET32" s="63">
        <f t="shared" si="311"/>
        <v>1.5037008055665808</v>
      </c>
      <c r="EU32" s="64">
        <f t="shared" si="311"/>
        <v>7.2865705613858518</v>
      </c>
      <c r="EV32" s="64">
        <f t="shared" si="311"/>
        <v>0.77645141242885674</v>
      </c>
      <c r="EW32" s="64">
        <f t="shared" si="311"/>
        <v>2.8593162986571024</v>
      </c>
      <c r="EX32" s="64">
        <f t="shared" si="311"/>
        <v>1.863225692428746</v>
      </c>
      <c r="EY32" s="64">
        <f t="shared" si="311"/>
        <v>4.9034753392103204E-3</v>
      </c>
      <c r="EZ32" s="64">
        <f t="shared" si="311"/>
        <v>0.42092057503289076</v>
      </c>
      <c r="FA32" s="64">
        <f t="shared" si="311"/>
        <v>2.5000909613962591E-2</v>
      </c>
      <c r="FB32" s="64">
        <f t="shared" si="311"/>
        <v>0.32082870387173079</v>
      </c>
      <c r="FC32" s="64">
        <f t="shared" si="311"/>
        <v>7.5133471779331806</v>
      </c>
      <c r="FE32" s="61"/>
      <c r="FF32" s="62" t="s">
        <v>0</v>
      </c>
      <c r="FG32" s="63">
        <f t="shared" ref="FG32:GC32" si="312">AVERAGE(FG5:FG7)</f>
        <v>1.3142329762748737</v>
      </c>
      <c r="FH32" s="63">
        <f t="shared" si="312"/>
        <v>0.26195173765436669</v>
      </c>
      <c r="FI32" s="63">
        <f t="shared" si="312"/>
        <v>0.15233112699813978</v>
      </c>
      <c r="FJ32" s="63">
        <f t="shared" si="312"/>
        <v>0.43790114438476246</v>
      </c>
      <c r="FK32" s="63">
        <f t="shared" si="312"/>
        <v>0.75635235565779624</v>
      </c>
      <c r="FL32" s="63">
        <f t="shared" si="312"/>
        <v>1</v>
      </c>
      <c r="FM32" s="63">
        <f t="shared" si="312"/>
        <v>0.73568114685639296</v>
      </c>
      <c r="FN32" s="63">
        <f t="shared" si="312"/>
        <v>1.2410524852728122</v>
      </c>
      <c r="FO32" s="63">
        <f t="shared" si="312"/>
        <v>1.2978846175712777</v>
      </c>
      <c r="FP32" s="63">
        <f t="shared" si="312"/>
        <v>1.3829847630651939</v>
      </c>
      <c r="FQ32" s="63">
        <f t="shared" si="312"/>
        <v>2.1328389821011751</v>
      </c>
      <c r="FR32" s="63">
        <f t="shared" si="312"/>
        <v>1.321985987333518</v>
      </c>
      <c r="FS32" s="63">
        <f t="shared" si="312"/>
        <v>1.0360428276836977</v>
      </c>
      <c r="FT32" s="63">
        <f t="shared" si="312"/>
        <v>1.0902438617220238</v>
      </c>
      <c r="FU32" s="64">
        <f t="shared" si="312"/>
        <v>5.6846842262162376</v>
      </c>
      <c r="FV32" s="64">
        <f t="shared" si="312"/>
        <v>0.59396053642150604</v>
      </c>
      <c r="FW32" s="64">
        <f t="shared" si="312"/>
        <v>2.1820521548392811</v>
      </c>
      <c r="FX32" s="64">
        <f t="shared" si="312"/>
        <v>1.3395041161575529</v>
      </c>
      <c r="FY32" s="64">
        <f t="shared" si="312"/>
        <v>4.1465641921166535E-3</v>
      </c>
      <c r="FZ32" s="64">
        <f t="shared" si="312"/>
        <v>0.32150808163283218</v>
      </c>
      <c r="GA32" s="64">
        <f t="shared" si="312"/>
        <v>1.9118166161952044E-2</v>
      </c>
      <c r="GB32" s="64">
        <f t="shared" si="312"/>
        <v>0.24750769392938846</v>
      </c>
      <c r="GC32" s="64">
        <f t="shared" si="312"/>
        <v>5.573343368317313</v>
      </c>
      <c r="GE32" s="61"/>
      <c r="GF32" s="62" t="s">
        <v>0</v>
      </c>
      <c r="GG32" s="63">
        <f t="shared" ref="GG32:HC32" si="313">AVERAGE(GG5:GG7)</f>
        <v>1.7805660845792637</v>
      </c>
      <c r="GH32" s="63">
        <f t="shared" si="313"/>
        <v>0.35670873886240712</v>
      </c>
      <c r="GI32" s="63">
        <f t="shared" si="313"/>
        <v>0.2092347164173072</v>
      </c>
      <c r="GJ32" s="63">
        <f t="shared" si="313"/>
        <v>0.59356176196215293</v>
      </c>
      <c r="GK32" s="63">
        <f t="shared" si="313"/>
        <v>1.0307426231128616</v>
      </c>
      <c r="GL32" s="63">
        <f t="shared" si="313"/>
        <v>1.368657890905947</v>
      </c>
      <c r="GM32" s="63">
        <f t="shared" si="313"/>
        <v>1</v>
      </c>
      <c r="GN32" s="63">
        <f t="shared" si="313"/>
        <v>1.6826034774796739</v>
      </c>
      <c r="GO32" s="63">
        <f t="shared" si="313"/>
        <v>1.7565370361513875</v>
      </c>
      <c r="GP32" s="63">
        <f t="shared" si="313"/>
        <v>1.8821436144156409</v>
      </c>
      <c r="GQ32" s="63">
        <f t="shared" si="313"/>
        <v>2.9081708974815981</v>
      </c>
      <c r="GR32" s="63">
        <f t="shared" si="313"/>
        <v>1.8037068751496885</v>
      </c>
      <c r="GS32" s="63">
        <f t="shared" si="313"/>
        <v>1.3981607848822459</v>
      </c>
      <c r="GT32" s="63">
        <f t="shared" si="313"/>
        <v>1.4089734237764173</v>
      </c>
      <c r="GU32" s="64">
        <f t="shared" si="313"/>
        <v>8.305989424662588</v>
      </c>
      <c r="GV32" s="64">
        <f t="shared" si="313"/>
        <v>0.80009049038707014</v>
      </c>
      <c r="GW32" s="64">
        <f t="shared" si="313"/>
        <v>2.938487182150785</v>
      </c>
      <c r="GX32" s="64">
        <f t="shared" si="313"/>
        <v>1.8027581401710104</v>
      </c>
      <c r="GY32" s="64">
        <f t="shared" si="313"/>
        <v>5.5268092261658887E-3</v>
      </c>
      <c r="GZ32" s="64">
        <f t="shared" si="313"/>
        <v>0.43564741375265775</v>
      </c>
      <c r="HA32" s="64">
        <f t="shared" si="313"/>
        <v>2.5423350688704521E-2</v>
      </c>
      <c r="HB32" s="64">
        <f t="shared" si="313"/>
        <v>0.33475221364048807</v>
      </c>
      <c r="HC32" s="64">
        <f t="shared" si="313"/>
        <v>7.5937231966655139</v>
      </c>
      <c r="HE32" s="61"/>
      <c r="HF32" s="62" t="s">
        <v>0</v>
      </c>
      <c r="HG32" s="63">
        <f t="shared" ref="HG32:IC32" si="314">AVERAGE(HG5:HG7)</f>
        <v>1.0575241678783354</v>
      </c>
      <c r="HH32" s="63">
        <f t="shared" si="314"/>
        <v>0.21213181040556828</v>
      </c>
      <c r="HI32" s="63">
        <f t="shared" si="314"/>
        <v>0.12483080161907112</v>
      </c>
      <c r="HJ32" s="63">
        <f t="shared" si="314"/>
        <v>0.35290085978850833</v>
      </c>
      <c r="HK32" s="63">
        <f t="shared" si="314"/>
        <v>0.61242949907291655</v>
      </c>
      <c r="HL32" s="63">
        <f t="shared" si="314"/>
        <v>0.81630426352973284</v>
      </c>
      <c r="HM32" s="63">
        <f t="shared" si="314"/>
        <v>0.59500592981495715</v>
      </c>
      <c r="HN32" s="63">
        <f t="shared" si="314"/>
        <v>1</v>
      </c>
      <c r="HO32" s="63">
        <f t="shared" si="314"/>
        <v>1.0422313920705235</v>
      </c>
      <c r="HP32" s="63">
        <f t="shared" si="314"/>
        <v>1.1223023995637644</v>
      </c>
      <c r="HQ32" s="63">
        <f t="shared" si="314"/>
        <v>1.7303154430745999</v>
      </c>
      <c r="HR32" s="63">
        <f t="shared" si="314"/>
        <v>1.0734451615292409</v>
      </c>
      <c r="HS32" s="63">
        <f t="shared" si="314"/>
        <v>0.83184964332322375</v>
      </c>
      <c r="HT32" s="63">
        <f t="shared" si="314"/>
        <v>0.82733378874886421</v>
      </c>
      <c r="HU32" s="64">
        <f t="shared" si="314"/>
        <v>5.0187569694596492</v>
      </c>
      <c r="HV32" s="64">
        <f t="shared" si="314"/>
        <v>0.47329987633967646</v>
      </c>
      <c r="HW32" s="64">
        <f t="shared" si="314"/>
        <v>1.7385104989765516</v>
      </c>
      <c r="HX32" s="64">
        <f t="shared" si="314"/>
        <v>1.0722225166012402</v>
      </c>
      <c r="HY32" s="64">
        <f t="shared" si="314"/>
        <v>3.2312002283972582E-3</v>
      </c>
      <c r="HZ32" s="64">
        <f t="shared" si="314"/>
        <v>0.25819172380024252</v>
      </c>
      <c r="IA32" s="64">
        <f t="shared" si="314"/>
        <v>1.4982362234839291E-2</v>
      </c>
      <c r="IB32" s="64">
        <f t="shared" si="314"/>
        <v>0.19811319702449925</v>
      </c>
      <c r="IC32" s="64">
        <f t="shared" si="314"/>
        <v>4.5194744751685709</v>
      </c>
      <c r="IE32" s="61"/>
      <c r="IF32" s="62" t="s">
        <v>0</v>
      </c>
      <c r="IG32" s="63">
        <f t="shared" ref="IG32:JC32" si="315">AVERAGE(IG5:IG7)</f>
        <v>1.0177621289199863</v>
      </c>
      <c r="IH32" s="63">
        <f t="shared" si="315"/>
        <v>0.20386662884129167</v>
      </c>
      <c r="II32" s="63">
        <f t="shared" si="315"/>
        <v>0.12027045760299858</v>
      </c>
      <c r="IJ32" s="63">
        <f t="shared" si="315"/>
        <v>0.3410715293629803</v>
      </c>
      <c r="IK32" s="63">
        <f t="shared" si="315"/>
        <v>0.58542861123851064</v>
      </c>
      <c r="IL32" s="63">
        <f t="shared" si="315"/>
        <v>0.78945025968561833</v>
      </c>
      <c r="IM32" s="63">
        <f t="shared" si="315"/>
        <v>0.57476521058871588</v>
      </c>
      <c r="IN32" s="63">
        <f t="shared" si="315"/>
        <v>0.96438611102915062</v>
      </c>
      <c r="IO32" s="63">
        <f t="shared" si="315"/>
        <v>1</v>
      </c>
      <c r="IP32" s="63">
        <f t="shared" si="315"/>
        <v>1.0931607340849017</v>
      </c>
      <c r="IQ32" s="63">
        <f t="shared" si="315"/>
        <v>1.663548021844709</v>
      </c>
      <c r="IR32" s="63">
        <f t="shared" si="315"/>
        <v>1.0322742968202252</v>
      </c>
      <c r="IS32" s="63">
        <f t="shared" si="315"/>
        <v>0.81178953613937843</v>
      </c>
      <c r="IT32" s="63">
        <f t="shared" si="315"/>
        <v>0.81078064635446656</v>
      </c>
      <c r="IU32" s="64">
        <f t="shared" si="315"/>
        <v>4.7074797010575056</v>
      </c>
      <c r="IV32" s="64">
        <f t="shared" si="315"/>
        <v>0.45082107993906911</v>
      </c>
      <c r="IW32" s="64">
        <f t="shared" si="315"/>
        <v>1.6576729767061771</v>
      </c>
      <c r="IX32" s="64">
        <f t="shared" si="315"/>
        <v>1.0489853203921837</v>
      </c>
      <c r="IY32" s="64">
        <f t="shared" si="315"/>
        <v>2.9539120436404983E-3</v>
      </c>
      <c r="IZ32" s="64">
        <f t="shared" si="315"/>
        <v>0.24593700914639946</v>
      </c>
      <c r="JA32" s="64">
        <f t="shared" si="315"/>
        <v>1.4291929477488216E-2</v>
      </c>
      <c r="JB32" s="64">
        <f t="shared" si="315"/>
        <v>0.18795624463710184</v>
      </c>
      <c r="JC32" s="64">
        <f t="shared" si="315"/>
        <v>4.3558653576051629</v>
      </c>
      <c r="JE32" s="61"/>
      <c r="JF32" s="62" t="s">
        <v>0</v>
      </c>
      <c r="JG32" s="63">
        <f t="shared" ref="JG32:KC32" si="316">AVERAGE(JG5:JG7)</f>
        <v>0.96235071419831764</v>
      </c>
      <c r="JH32" s="63">
        <f t="shared" si="316"/>
        <v>0.19335641267858583</v>
      </c>
      <c r="JI32" s="63">
        <f t="shared" si="316"/>
        <v>0.11316279503439537</v>
      </c>
      <c r="JJ32" s="63">
        <f t="shared" si="316"/>
        <v>0.31884365216624805</v>
      </c>
      <c r="JK32" s="63">
        <f t="shared" si="316"/>
        <v>0.56312496414295643</v>
      </c>
      <c r="JL32" s="63">
        <f t="shared" si="316"/>
        <v>0.7356901371270399</v>
      </c>
      <c r="JM32" s="63">
        <f t="shared" si="316"/>
        <v>0.53783243114018142</v>
      </c>
      <c r="JN32" s="63">
        <f t="shared" si="316"/>
        <v>0.90677238376499092</v>
      </c>
      <c r="JO32" s="63">
        <f t="shared" si="316"/>
        <v>0.95339396338040594</v>
      </c>
      <c r="JP32" s="63">
        <f t="shared" si="316"/>
        <v>1</v>
      </c>
      <c r="JQ32" s="63">
        <f t="shared" si="316"/>
        <v>1.5758448425468379</v>
      </c>
      <c r="JR32" s="63">
        <f t="shared" si="316"/>
        <v>0.97713091173992817</v>
      </c>
      <c r="JS32" s="63">
        <f t="shared" si="316"/>
        <v>0.73968482322922957</v>
      </c>
      <c r="JT32" s="63">
        <f t="shared" si="316"/>
        <v>0.7351996608908471</v>
      </c>
      <c r="JU32" s="64">
        <f t="shared" si="316"/>
        <v>4.7135846646822781</v>
      </c>
      <c r="JV32" s="64">
        <f t="shared" si="316"/>
        <v>0.43846985586547199</v>
      </c>
      <c r="JW32" s="64">
        <f t="shared" si="316"/>
        <v>1.6079029084577299</v>
      </c>
      <c r="JX32" s="64">
        <f t="shared" si="316"/>
        <v>0.94967195559744211</v>
      </c>
      <c r="JY32" s="64">
        <f t="shared" si="316"/>
        <v>3.1938233317391914E-3</v>
      </c>
      <c r="JZ32" s="64">
        <f t="shared" si="316"/>
        <v>0.23897714779336229</v>
      </c>
      <c r="KA32" s="64">
        <f t="shared" si="316"/>
        <v>1.387238718037939E-2</v>
      </c>
      <c r="KB32" s="64">
        <f t="shared" si="316"/>
        <v>0.18461006188763937</v>
      </c>
      <c r="KC32" s="64">
        <f t="shared" si="316"/>
        <v>4.0994007521131932</v>
      </c>
      <c r="KE32" s="61"/>
      <c r="KF32" s="62" t="s">
        <v>0</v>
      </c>
      <c r="KG32" s="63">
        <f t="shared" ref="KG32:LC32" si="317">AVERAGE(KG5:KG7)</f>
        <v>0.61539546805123158</v>
      </c>
      <c r="KH32" s="63">
        <f t="shared" si="317"/>
        <v>0.12270595795573162</v>
      </c>
      <c r="KI32" s="63">
        <f t="shared" si="317"/>
        <v>7.1786294153537031E-2</v>
      </c>
      <c r="KJ32" s="63">
        <f t="shared" si="317"/>
        <v>0.20602372670226132</v>
      </c>
      <c r="KK32" s="63">
        <f t="shared" si="317"/>
        <v>0.35235412150551843</v>
      </c>
      <c r="KL32" s="63">
        <f t="shared" si="317"/>
        <v>0.4725493421759312</v>
      </c>
      <c r="KM32" s="63">
        <f t="shared" si="317"/>
        <v>0.34629986573470739</v>
      </c>
      <c r="KN32" s="63">
        <f t="shared" si="317"/>
        <v>0.58257622690850253</v>
      </c>
      <c r="KO32" s="63">
        <f t="shared" si="317"/>
        <v>0.60551189096273228</v>
      </c>
      <c r="KP32" s="63">
        <f t="shared" si="317"/>
        <v>0.65719326726881488</v>
      </c>
      <c r="KQ32" s="63">
        <f t="shared" si="317"/>
        <v>1</v>
      </c>
      <c r="KR32" s="63">
        <f t="shared" si="317"/>
        <v>0.62013618577433738</v>
      </c>
      <c r="KS32" s="63">
        <f t="shared" si="317"/>
        <v>0.49173035084608202</v>
      </c>
      <c r="KT32" s="63">
        <f t="shared" si="317"/>
        <v>0.51116617499108763</v>
      </c>
      <c r="KU32" s="64">
        <f t="shared" si="317"/>
        <v>2.6603113116456338</v>
      </c>
      <c r="KV32" s="64">
        <f t="shared" si="317"/>
        <v>0.2744717732108144</v>
      </c>
      <c r="KW32" s="64">
        <f t="shared" si="317"/>
        <v>1.0093582139209867</v>
      </c>
      <c r="KX32" s="64">
        <f t="shared" si="317"/>
        <v>0.63679988923536301</v>
      </c>
      <c r="KY32" s="64">
        <f t="shared" si="317"/>
        <v>1.8282693661613803E-3</v>
      </c>
      <c r="KZ32" s="64">
        <f t="shared" si="317"/>
        <v>0.14889470779747926</v>
      </c>
      <c r="LA32" s="64">
        <f t="shared" si="317"/>
        <v>8.8072503996154492E-3</v>
      </c>
      <c r="LB32" s="64">
        <f t="shared" si="317"/>
        <v>0.11405604493067222</v>
      </c>
      <c r="LC32" s="64">
        <f t="shared" si="317"/>
        <v>2.619408893535732</v>
      </c>
      <c r="LE32" s="61"/>
      <c r="LF32" s="62" t="s">
        <v>0</v>
      </c>
      <c r="LG32" s="63">
        <f t="shared" ref="LG32:MC32" si="318">AVERAGE(LG5:LG7)</f>
        <v>0.99288749548289468</v>
      </c>
      <c r="LH32" s="63">
        <f t="shared" si="318"/>
        <v>0.19790420765863281</v>
      </c>
      <c r="LI32" s="63">
        <f t="shared" si="318"/>
        <v>0.11569005480560124</v>
      </c>
      <c r="LJ32" s="63">
        <f t="shared" si="318"/>
        <v>0.33234385439479641</v>
      </c>
      <c r="LK32" s="63">
        <f t="shared" si="318"/>
        <v>0.56835070835651835</v>
      </c>
      <c r="LL32" s="63">
        <f t="shared" si="318"/>
        <v>0.76168238733307858</v>
      </c>
      <c r="LM32" s="63">
        <f t="shared" si="318"/>
        <v>0.55851238180391494</v>
      </c>
      <c r="LN32" s="63">
        <f t="shared" si="318"/>
        <v>0.93982140001756254</v>
      </c>
      <c r="LO32" s="63">
        <f t="shared" si="318"/>
        <v>0.97712046990388346</v>
      </c>
      <c r="LP32" s="63">
        <f t="shared" si="318"/>
        <v>1.0595394123690296</v>
      </c>
      <c r="LQ32" s="63">
        <f t="shared" si="318"/>
        <v>1.6126437733842003</v>
      </c>
      <c r="LR32" s="63">
        <f t="shared" si="318"/>
        <v>1</v>
      </c>
      <c r="LS32" s="63">
        <f t="shared" si="318"/>
        <v>0.79325649164447787</v>
      </c>
      <c r="LT32" s="63">
        <f t="shared" si="318"/>
        <v>0.82729310589736993</v>
      </c>
      <c r="LU32" s="64">
        <f t="shared" si="318"/>
        <v>4.2691801523229884</v>
      </c>
      <c r="LV32" s="64">
        <f t="shared" si="318"/>
        <v>0.4431894310246291</v>
      </c>
      <c r="LW32" s="64">
        <f t="shared" si="318"/>
        <v>1.6297913213907611</v>
      </c>
      <c r="LX32" s="64">
        <f t="shared" si="318"/>
        <v>1.0274202020115635</v>
      </c>
      <c r="LY32" s="64">
        <f t="shared" si="318"/>
        <v>2.9587024296053705E-3</v>
      </c>
      <c r="LZ32" s="64">
        <f t="shared" si="318"/>
        <v>0.24030627913894498</v>
      </c>
      <c r="MA32" s="64">
        <f t="shared" si="318"/>
        <v>1.4235007718167658E-2</v>
      </c>
      <c r="MB32" s="64">
        <f t="shared" si="318"/>
        <v>0.18413048534012436</v>
      </c>
      <c r="MC32" s="64">
        <f t="shared" si="318"/>
        <v>4.2240902471380526</v>
      </c>
      <c r="ME32" s="61"/>
      <c r="MF32" s="62" t="s">
        <v>0</v>
      </c>
      <c r="MG32" s="63">
        <f t="shared" ref="MG32:NC32" si="319">AVERAGE(MG5:MG7)</f>
        <v>1.3258432185933249</v>
      </c>
      <c r="MH32" s="63">
        <f t="shared" si="319"/>
        <v>0.26897016896584613</v>
      </c>
      <c r="MI32" s="63">
        <f t="shared" si="319"/>
        <v>0.15933637267360853</v>
      </c>
      <c r="MJ32" s="63">
        <f t="shared" si="319"/>
        <v>0.43806260304296468</v>
      </c>
      <c r="MK32" s="63">
        <f t="shared" si="319"/>
        <v>0.78767436293609105</v>
      </c>
      <c r="ML32" s="63">
        <f t="shared" si="319"/>
        <v>1.0267374830795244</v>
      </c>
      <c r="MM32" s="63">
        <f t="shared" si="319"/>
        <v>0.74277215474201019</v>
      </c>
      <c r="MN32" s="63">
        <f t="shared" si="319"/>
        <v>1.248603086348403</v>
      </c>
      <c r="MO32" s="63">
        <f t="shared" si="319"/>
        <v>1.3144504586241321</v>
      </c>
      <c r="MP32" s="63">
        <f t="shared" si="319"/>
        <v>1.3741139529786885</v>
      </c>
      <c r="MQ32" s="63">
        <f t="shared" si="319"/>
        <v>2.1961492509145848</v>
      </c>
      <c r="MR32" s="63">
        <f t="shared" si="319"/>
        <v>1.3629286289252776</v>
      </c>
      <c r="MS32" s="63">
        <f t="shared" si="319"/>
        <v>1</v>
      </c>
      <c r="MT32" s="63">
        <f t="shared" si="319"/>
        <v>0.91168871080651892</v>
      </c>
      <c r="MU32" s="64">
        <f t="shared" si="319"/>
        <v>7.384493598384096</v>
      </c>
      <c r="MV32" s="64">
        <f t="shared" si="319"/>
        <v>0.60336709464065075</v>
      </c>
      <c r="MW32" s="64">
        <f t="shared" si="319"/>
        <v>2.2096655565770171</v>
      </c>
      <c r="MX32" s="64">
        <f t="shared" si="319"/>
        <v>1.2747398253484621</v>
      </c>
      <c r="MY32" s="64">
        <f t="shared" si="319"/>
        <v>4.4550413966925918E-3</v>
      </c>
      <c r="MZ32" s="64">
        <f t="shared" si="319"/>
        <v>0.33207825913259265</v>
      </c>
      <c r="NA32" s="64">
        <f t="shared" si="319"/>
        <v>1.8650106217934875E-2</v>
      </c>
      <c r="NB32" s="64">
        <f t="shared" si="319"/>
        <v>0.25655219944594437</v>
      </c>
      <c r="NC32" s="64">
        <f t="shared" si="319"/>
        <v>5.6945682352734543</v>
      </c>
      <c r="NE32" s="61"/>
      <c r="NF32" s="62" t="s">
        <v>0</v>
      </c>
      <c r="NG32" s="63">
        <f t="shared" ref="NG32:OC32" si="320">AVERAGE(NG5:NG7)</f>
        <v>0.84640363830279841</v>
      </c>
      <c r="NH32" s="63">
        <f t="shared" si="320"/>
        <v>0.16139158490839417</v>
      </c>
      <c r="NI32" s="63">
        <f t="shared" si="320"/>
        <v>9.0164551461123621E-2</v>
      </c>
      <c r="NJ32" s="63">
        <f t="shared" si="320"/>
        <v>0.28994082440241176</v>
      </c>
      <c r="NK32" s="63">
        <f t="shared" si="320"/>
        <v>0.44443026813756992</v>
      </c>
      <c r="NL32" s="63">
        <f t="shared" si="320"/>
        <v>0.62499239995561284</v>
      </c>
      <c r="NM32" s="63">
        <f t="shared" si="320"/>
        <v>0.47673901463224505</v>
      </c>
      <c r="NN32" s="63">
        <f t="shared" si="320"/>
        <v>0.80774047523795534</v>
      </c>
      <c r="NO32" s="63">
        <f t="shared" si="320"/>
        <v>0.82308427923318217</v>
      </c>
      <c r="NP32" s="63">
        <f t="shared" si="320"/>
        <v>0.94440303209493703</v>
      </c>
      <c r="NQ32" s="63">
        <f t="shared" si="320"/>
        <v>1.3063079509987359</v>
      </c>
      <c r="NR32" s="63">
        <f t="shared" si="320"/>
        <v>0.80766667353543675</v>
      </c>
      <c r="NS32" s="63">
        <f t="shared" si="320"/>
        <v>0.75252314095963424</v>
      </c>
      <c r="NT32" s="63">
        <f t="shared" si="320"/>
        <v>1</v>
      </c>
      <c r="NU32" s="64">
        <f t="shared" si="320"/>
        <v>1.0591188288316542</v>
      </c>
      <c r="NV32" s="64">
        <f t="shared" si="320"/>
        <v>0.36817830207928287</v>
      </c>
      <c r="NW32" s="64">
        <f t="shared" si="320"/>
        <v>1.3657093996730669</v>
      </c>
      <c r="NX32" s="64">
        <f t="shared" si="320"/>
        <v>1.0037741443611177</v>
      </c>
      <c r="NY32" s="64">
        <f t="shared" si="320"/>
        <v>2.0002628431826171E-3</v>
      </c>
      <c r="NZ32" s="64">
        <f t="shared" si="320"/>
        <v>0.19135531888875551</v>
      </c>
      <c r="OA32" s="64">
        <f t="shared" si="320"/>
        <v>1.3006737867214478E-2</v>
      </c>
      <c r="OB32" s="64">
        <f t="shared" si="320"/>
        <v>0.14467000096096627</v>
      </c>
      <c r="OC32" s="64">
        <f t="shared" si="320"/>
        <v>3.4966187193646494</v>
      </c>
      <c r="OE32" s="61"/>
      <c r="OF32" s="62" t="s">
        <v>0</v>
      </c>
      <c r="OG32" s="63">
        <f t="shared" ref="OG32:PC32" si="321">AVERAGE(OG5:OG7)</f>
        <v>0.58861140205634921</v>
      </c>
      <c r="OH32" s="63">
        <f t="shared" si="321"/>
        <v>0.11284620688576062</v>
      </c>
      <c r="OI32" s="63">
        <f t="shared" si="321"/>
        <v>6.2312390947554891E-2</v>
      </c>
      <c r="OJ32" s="63">
        <f t="shared" si="321"/>
        <v>0.19831967946763721</v>
      </c>
      <c r="OK32" s="63">
        <f t="shared" si="321"/>
        <v>0.31801323377467233</v>
      </c>
      <c r="OL32" s="63">
        <f t="shared" si="321"/>
        <v>0.42541409057943541</v>
      </c>
      <c r="OM32" s="63">
        <f t="shared" si="321"/>
        <v>0.32654751058941778</v>
      </c>
      <c r="ON32" s="63">
        <f t="shared" si="321"/>
        <v>0.55713124340027209</v>
      </c>
      <c r="OO32" s="63">
        <f t="shared" si="321"/>
        <v>0.57943918691214424</v>
      </c>
      <c r="OP32" s="63">
        <f t="shared" si="321"/>
        <v>0.62654002192217939</v>
      </c>
      <c r="OQ32" s="63">
        <f t="shared" si="321"/>
        <v>0.91181418984358376</v>
      </c>
      <c r="OR32" s="63">
        <f t="shared" si="321"/>
        <v>0.56315755337982398</v>
      </c>
      <c r="OS32" s="63">
        <f t="shared" si="321"/>
        <v>0.49773763599222004</v>
      </c>
      <c r="OT32" s="63">
        <f t="shared" si="321"/>
        <v>0.66403739884523061</v>
      </c>
      <c r="OU32" s="64">
        <f t="shared" si="321"/>
        <v>1</v>
      </c>
      <c r="OV32" s="64">
        <f t="shared" si="321"/>
        <v>0.26692921393461916</v>
      </c>
      <c r="OW32" s="64">
        <f t="shared" si="321"/>
        <v>0.9857960967894458</v>
      </c>
      <c r="OX32" s="64">
        <f t="shared" si="321"/>
        <v>0.65920398653672929</v>
      </c>
      <c r="OY32" s="64">
        <f t="shared" si="321"/>
        <v>1.7514028388428825E-3</v>
      </c>
      <c r="OZ32" s="64">
        <f t="shared" si="321"/>
        <v>0.13891875409559473</v>
      </c>
      <c r="PA32" s="64">
        <f t="shared" si="321"/>
        <v>9.3512361964491978E-3</v>
      </c>
      <c r="PB32" s="64">
        <f t="shared" si="321"/>
        <v>0.10684139389184073</v>
      </c>
      <c r="PC32" s="64">
        <f t="shared" si="321"/>
        <v>2.4158636535785547</v>
      </c>
    </row>
    <row r="33" spans="3:419" x14ac:dyDescent="0.3">
      <c r="C33" s="3"/>
      <c r="D33" s="3"/>
      <c r="E33" s="29" t="s">
        <v>4</v>
      </c>
      <c r="F33" s="30">
        <f t="shared" ref="F33:AB33" si="322">AVERAGE(F8:F10)</f>
        <v>27.035471453620232</v>
      </c>
      <c r="G33" s="30">
        <f t="shared" si="322"/>
        <v>29.782586822671309</v>
      </c>
      <c r="H33" s="30">
        <f t="shared" si="322"/>
        <v>17.517219078307601</v>
      </c>
      <c r="I33" s="30">
        <f t="shared" si="322"/>
        <v>15.364425854374929</v>
      </c>
      <c r="J33" s="30">
        <f t="shared" si="322"/>
        <v>19.137962442417376</v>
      </c>
      <c r="K33" s="30">
        <f t="shared" si="322"/>
        <v>19.789589250278564</v>
      </c>
      <c r="L33" s="30">
        <f t="shared" si="322"/>
        <v>18.060975466668079</v>
      </c>
      <c r="M33" s="30">
        <f t="shared" si="322"/>
        <v>30.009251006315157</v>
      </c>
      <c r="N33" s="30">
        <f t="shared" si="322"/>
        <v>30.288770241099709</v>
      </c>
      <c r="O33" s="30">
        <f t="shared" si="322"/>
        <v>23.235940721733062</v>
      </c>
      <c r="P33" s="30">
        <f t="shared" si="322"/>
        <v>43.439126778286429</v>
      </c>
      <c r="Q33" s="30">
        <f t="shared" si="322"/>
        <v>32.820320723724727</v>
      </c>
      <c r="R33" s="30">
        <f t="shared" si="322"/>
        <v>21.046189778775766</v>
      </c>
      <c r="S33" s="30">
        <f t="shared" si="322"/>
        <v>33.333070150007707</v>
      </c>
      <c r="T33" s="37">
        <f t="shared" si="322"/>
        <v>34.024590970146726</v>
      </c>
      <c r="U33" s="37">
        <f t="shared" si="322"/>
        <v>67.784805889613224</v>
      </c>
      <c r="V33" s="37">
        <f t="shared" si="322"/>
        <v>47.440693944930906</v>
      </c>
      <c r="W33" s="37">
        <f t="shared" si="322"/>
        <v>23.570730345905531</v>
      </c>
      <c r="X33" s="37">
        <f t="shared" si="322"/>
        <v>0.18865710805482172</v>
      </c>
      <c r="Y33" s="37">
        <f t="shared" si="322"/>
        <v>4.5411438024616677</v>
      </c>
      <c r="Z33" s="37">
        <f t="shared" si="322"/>
        <v>0.45736932654358764</v>
      </c>
      <c r="AA33" s="37">
        <f t="shared" si="322"/>
        <v>6.227330298635116</v>
      </c>
      <c r="AB33" s="37">
        <f t="shared" si="322"/>
        <v>117.89159394278188</v>
      </c>
      <c r="AE33" s="61"/>
      <c r="AF33" s="62" t="s">
        <v>4</v>
      </c>
      <c r="AG33" s="63">
        <f t="shared" ref="AG33:BC33" si="323">AVERAGE(AG8:AG10)</f>
        <v>1</v>
      </c>
      <c r="AH33" s="63">
        <f t="shared" si="323"/>
        <v>1.1125173204039285</v>
      </c>
      <c r="AI33" s="63">
        <f t="shared" si="323"/>
        <v>0.65436639298243948</v>
      </c>
      <c r="AJ33" s="63">
        <f t="shared" si="323"/>
        <v>0.56892785851730199</v>
      </c>
      <c r="AK33" s="63">
        <f t="shared" si="323"/>
        <v>0.71079734738948075</v>
      </c>
      <c r="AL33" s="63">
        <f t="shared" si="323"/>
        <v>0.73410900072076224</v>
      </c>
      <c r="AM33" s="63">
        <f t="shared" si="323"/>
        <v>0.66974244302275787</v>
      </c>
      <c r="AN33" s="63">
        <f t="shared" si="323"/>
        <v>1.1161061338436262</v>
      </c>
      <c r="AO33" s="63">
        <f t="shared" si="323"/>
        <v>1.1239458604009522</v>
      </c>
      <c r="AP33" s="63">
        <f t="shared" si="323"/>
        <v>0.86102799523352302</v>
      </c>
      <c r="AQ33" s="63">
        <f t="shared" si="323"/>
        <v>1.608374357385598</v>
      </c>
      <c r="AR33" s="63">
        <f t="shared" si="323"/>
        <v>1.2208945487876015</v>
      </c>
      <c r="AS33" s="63">
        <f t="shared" si="323"/>
        <v>0.78139488594982698</v>
      </c>
      <c r="AT33" s="63">
        <f t="shared" si="323"/>
        <v>1.2361304866544305</v>
      </c>
      <c r="AU33" s="171">
        <f t="shared" si="323"/>
        <v>1.2540027434473819</v>
      </c>
      <c r="AV33" s="171">
        <f t="shared" si="323"/>
        <v>2.5234849650758169</v>
      </c>
      <c r="AW33" s="171">
        <f t="shared" si="323"/>
        <v>1.7677645798106487</v>
      </c>
      <c r="AX33" s="64">
        <f t="shared" si="323"/>
        <v>0.88815412183743614</v>
      </c>
      <c r="AY33" s="64">
        <f t="shared" si="323"/>
        <v>7.0971234368356001E-3</v>
      </c>
      <c r="AZ33" s="64">
        <f t="shared" si="323"/>
        <v>0.17004982000576263</v>
      </c>
      <c r="BA33" s="64">
        <f t="shared" si="323"/>
        <v>1.7040909277840594E-2</v>
      </c>
      <c r="BB33" s="64">
        <f t="shared" si="323"/>
        <v>0.23256558796751767</v>
      </c>
      <c r="BC33" s="64">
        <f t="shared" si="323"/>
        <v>4.4318666272141947</v>
      </c>
      <c r="BE33" s="61"/>
      <c r="BF33" s="62" t="s">
        <v>4</v>
      </c>
      <c r="BG33" s="63">
        <f t="shared" ref="BG33:CC33" si="324">AVERAGE(BG8:BG10)</f>
        <v>0.94085796478059702</v>
      </c>
      <c r="BH33" s="63">
        <f t="shared" si="324"/>
        <v>1</v>
      </c>
      <c r="BI33" s="63">
        <f t="shared" si="324"/>
        <v>0.60042738737427703</v>
      </c>
      <c r="BJ33" s="63">
        <f t="shared" si="324"/>
        <v>0.53445741080189235</v>
      </c>
      <c r="BK33" s="63">
        <f t="shared" si="324"/>
        <v>0.66212933772844906</v>
      </c>
      <c r="BL33" s="63">
        <f t="shared" si="324"/>
        <v>0.68409885004121174</v>
      </c>
      <c r="BM33" s="63">
        <f t="shared" si="324"/>
        <v>0.62532344348896973</v>
      </c>
      <c r="BN33" s="63">
        <f t="shared" si="324"/>
        <v>1.0371241571881877</v>
      </c>
      <c r="BO33" s="63">
        <f t="shared" si="324"/>
        <v>1.054441846798134</v>
      </c>
      <c r="BP33" s="63">
        <f t="shared" si="324"/>
        <v>0.80521730857717311</v>
      </c>
      <c r="BQ33" s="63">
        <f t="shared" si="324"/>
        <v>1.5070513422838792</v>
      </c>
      <c r="BR33" s="63">
        <f t="shared" si="324"/>
        <v>1.1181584811991097</v>
      </c>
      <c r="BS33" s="63">
        <f t="shared" si="324"/>
        <v>0.73004990198682762</v>
      </c>
      <c r="BT33" s="63">
        <f t="shared" si="324"/>
        <v>1.1526770194924552</v>
      </c>
      <c r="BU33" s="64">
        <f t="shared" si="324"/>
        <v>1.2107760090044308</v>
      </c>
      <c r="BV33" s="64">
        <f t="shared" si="324"/>
        <v>2.3276293195570097</v>
      </c>
      <c r="BW33" s="64">
        <f t="shared" si="324"/>
        <v>1.6537777886714657</v>
      </c>
      <c r="BX33" s="64">
        <f t="shared" si="324"/>
        <v>0.79922724456783911</v>
      </c>
      <c r="BY33" s="64">
        <f t="shared" si="324"/>
        <v>6.2966912828425828E-3</v>
      </c>
      <c r="BZ33" s="64">
        <f t="shared" si="324"/>
        <v>0.1543307266313384</v>
      </c>
      <c r="CA33" s="64">
        <f t="shared" si="324"/>
        <v>1.5573118659503169E-2</v>
      </c>
      <c r="CB33" s="64">
        <f t="shared" si="324"/>
        <v>0.2113357680902086</v>
      </c>
      <c r="CC33" s="64">
        <f t="shared" si="324"/>
        <v>4.0036726670891829</v>
      </c>
      <c r="CE33" s="61"/>
      <c r="CF33" s="62" t="s">
        <v>4</v>
      </c>
      <c r="CG33" s="63">
        <f t="shared" ref="CG33:DC33" si="325">AVERAGE(CG8:CG10)</f>
        <v>1.571819253768082</v>
      </c>
      <c r="CH33" s="63">
        <f t="shared" si="325"/>
        <v>1.712240876655138</v>
      </c>
      <c r="CI33" s="63">
        <f t="shared" si="325"/>
        <v>1</v>
      </c>
      <c r="CJ33" s="63">
        <f t="shared" si="325"/>
        <v>0.89112013815077118</v>
      </c>
      <c r="CK33" s="63">
        <f t="shared" si="325"/>
        <v>1.1041553422486137</v>
      </c>
      <c r="CL33" s="63">
        <f t="shared" si="325"/>
        <v>1.145360842918395</v>
      </c>
      <c r="CM33" s="63">
        <f t="shared" si="325"/>
        <v>1.0456453290051173</v>
      </c>
      <c r="CN33" s="63">
        <f t="shared" si="325"/>
        <v>1.7263341602554885</v>
      </c>
      <c r="CO33" s="63">
        <f t="shared" si="325"/>
        <v>1.7474451446287411</v>
      </c>
      <c r="CP33" s="63">
        <f t="shared" si="325"/>
        <v>1.3471006915131627</v>
      </c>
      <c r="CQ33" s="63">
        <f t="shared" si="325"/>
        <v>2.5221872857307734</v>
      </c>
      <c r="CR33" s="63">
        <f t="shared" si="325"/>
        <v>1.896401842200157</v>
      </c>
      <c r="CS33" s="63">
        <f t="shared" si="325"/>
        <v>1.2141752483641499</v>
      </c>
      <c r="CT33" s="63">
        <f t="shared" si="325"/>
        <v>1.9304013340097681</v>
      </c>
      <c r="CU33" s="64">
        <f t="shared" si="325"/>
        <v>1.9794983516112989</v>
      </c>
      <c r="CV33" s="64">
        <f t="shared" si="325"/>
        <v>3.89910188550606</v>
      </c>
      <c r="CW33" s="64">
        <f t="shared" si="325"/>
        <v>2.708624475300013</v>
      </c>
      <c r="CX33" s="64">
        <f t="shared" si="325"/>
        <v>1.3223471416737276</v>
      </c>
      <c r="CY33" s="64">
        <f t="shared" si="325"/>
        <v>1.0683890652257153E-2</v>
      </c>
      <c r="CZ33" s="64">
        <f t="shared" si="325"/>
        <v>0.2584767319884102</v>
      </c>
      <c r="DA33" s="64">
        <f t="shared" si="325"/>
        <v>2.6332840448948954E-2</v>
      </c>
      <c r="DB33" s="64">
        <f t="shared" si="325"/>
        <v>0.35693120445934001</v>
      </c>
      <c r="DC33" s="64">
        <f t="shared" si="325"/>
        <v>6.648362623978783</v>
      </c>
      <c r="DE33" s="61"/>
      <c r="DF33" s="62" t="s">
        <v>4</v>
      </c>
      <c r="DG33" s="63">
        <f t="shared" ref="DG33:EC33" si="326">AVERAGE(DG8:DG10)</f>
        <v>1.7587504139913464</v>
      </c>
      <c r="DH33" s="63">
        <f t="shared" si="326"/>
        <v>1.9545364414159589</v>
      </c>
      <c r="DI33" s="63">
        <f t="shared" si="326"/>
        <v>1.1463997272742061</v>
      </c>
      <c r="DJ33" s="63">
        <f t="shared" si="326"/>
        <v>1</v>
      </c>
      <c r="DK33" s="63">
        <f t="shared" si="326"/>
        <v>1.2480194068727484</v>
      </c>
      <c r="DL33" s="63">
        <f t="shared" si="326"/>
        <v>1.2900496641254338</v>
      </c>
      <c r="DM33" s="63">
        <f t="shared" si="326"/>
        <v>1.1769401764253595</v>
      </c>
      <c r="DN33" s="63">
        <f t="shared" si="326"/>
        <v>1.9583135003273557</v>
      </c>
      <c r="DO33" s="63">
        <f t="shared" si="326"/>
        <v>1.9727842621029541</v>
      </c>
      <c r="DP33" s="63">
        <f t="shared" si="326"/>
        <v>1.5135531664756101</v>
      </c>
      <c r="DQ33" s="63">
        <f t="shared" si="326"/>
        <v>2.8282113347266282</v>
      </c>
      <c r="DR33" s="63">
        <f t="shared" si="326"/>
        <v>2.1461429540417956</v>
      </c>
      <c r="DS33" s="63">
        <f t="shared" si="326"/>
        <v>1.3717703238350782</v>
      </c>
      <c r="DT33" s="63">
        <f t="shared" si="326"/>
        <v>2.1725570098128792</v>
      </c>
      <c r="DU33" s="64">
        <f t="shared" si="326"/>
        <v>2.2033094036237268</v>
      </c>
      <c r="DV33" s="64">
        <f t="shared" si="326"/>
        <v>4.429043868060349</v>
      </c>
      <c r="DW33" s="64">
        <f t="shared" si="326"/>
        <v>3.0944203613087713</v>
      </c>
      <c r="DX33" s="64">
        <f t="shared" si="326"/>
        <v>1.5501255855317002</v>
      </c>
      <c r="DY33" s="64">
        <f t="shared" si="326"/>
        <v>1.242529797373735E-2</v>
      </c>
      <c r="DZ33" s="64">
        <f t="shared" si="326"/>
        <v>0.29782275933147956</v>
      </c>
      <c r="EA33" s="64">
        <f t="shared" si="326"/>
        <v>2.9928732092851924E-2</v>
      </c>
      <c r="EB33" s="64">
        <f t="shared" si="326"/>
        <v>0.40805501048126319</v>
      </c>
      <c r="EC33" s="64">
        <f t="shared" si="326"/>
        <v>7.7443564151704649</v>
      </c>
      <c r="EE33" s="61"/>
      <c r="EF33" s="62" t="s">
        <v>4</v>
      </c>
      <c r="EG33" s="63">
        <f t="shared" ref="EG33:FC33" si="327">AVERAGE(EG8:EG10)</f>
        <v>1.4142351268403648</v>
      </c>
      <c r="EH33" s="63">
        <f t="shared" si="327"/>
        <v>1.5606434207988036</v>
      </c>
      <c r="EI33" s="63">
        <f t="shared" si="327"/>
        <v>0.91406354537808998</v>
      </c>
      <c r="EJ33" s="63">
        <f t="shared" si="327"/>
        <v>0.80329537953329533</v>
      </c>
      <c r="EK33" s="63">
        <f t="shared" si="327"/>
        <v>1</v>
      </c>
      <c r="EL33" s="63">
        <f t="shared" si="327"/>
        <v>1.0349423709181913</v>
      </c>
      <c r="EM33" s="63">
        <f t="shared" si="327"/>
        <v>0.94442702316341209</v>
      </c>
      <c r="EN33" s="63">
        <f t="shared" si="327"/>
        <v>1.5671673403597737</v>
      </c>
      <c r="EO33" s="63">
        <f t="shared" si="327"/>
        <v>1.5814091434956927</v>
      </c>
      <c r="EP33" s="63">
        <f t="shared" si="327"/>
        <v>1.2152966693349467</v>
      </c>
      <c r="EQ33" s="63">
        <f t="shared" si="327"/>
        <v>2.2724764953195593</v>
      </c>
      <c r="ER33" s="63">
        <f t="shared" si="327"/>
        <v>1.7188348104945728</v>
      </c>
      <c r="ES33" s="63">
        <f t="shared" si="327"/>
        <v>1.0993332939771772</v>
      </c>
      <c r="ET33" s="63">
        <f t="shared" si="327"/>
        <v>1.7434122099926042</v>
      </c>
      <c r="EU33" s="64">
        <f t="shared" si="327"/>
        <v>1.7750789315372215</v>
      </c>
      <c r="EV33" s="64">
        <f t="shared" si="327"/>
        <v>3.5426824141291786</v>
      </c>
      <c r="EW33" s="64">
        <f t="shared" si="327"/>
        <v>2.4703438152185284</v>
      </c>
      <c r="EX33" s="64">
        <f t="shared" si="327"/>
        <v>1.2265376615400725</v>
      </c>
      <c r="EY33" s="64">
        <f t="shared" si="327"/>
        <v>9.8577452999125542E-3</v>
      </c>
      <c r="EZ33" s="64">
        <f t="shared" si="327"/>
        <v>0.23704555610154812</v>
      </c>
      <c r="FA33" s="64">
        <f t="shared" si="327"/>
        <v>2.3934071599816562E-2</v>
      </c>
      <c r="FB33" s="64">
        <f t="shared" si="327"/>
        <v>0.3256591428553699</v>
      </c>
      <c r="FC33" s="64">
        <f t="shared" si="327"/>
        <v>6.1409776485250802</v>
      </c>
      <c r="FE33" s="61"/>
      <c r="FF33" s="62" t="s">
        <v>4</v>
      </c>
      <c r="FG33" s="63">
        <f t="shared" ref="FG33:GC33" si="328">AVERAGE(FG8:FG10)</f>
        <v>1.3653985173217362</v>
      </c>
      <c r="FH33" s="63">
        <f t="shared" si="328"/>
        <v>1.5064005771358193</v>
      </c>
      <c r="FI33" s="63">
        <f t="shared" si="328"/>
        <v>0.88654972134109811</v>
      </c>
      <c r="FJ33" s="63">
        <f t="shared" si="328"/>
        <v>0.77617208274940552</v>
      </c>
      <c r="FK33" s="63">
        <f t="shared" si="328"/>
        <v>0.96739769802670994</v>
      </c>
      <c r="FL33" s="63">
        <f t="shared" si="328"/>
        <v>1</v>
      </c>
      <c r="FM33" s="63">
        <f t="shared" si="328"/>
        <v>0.91260734746384864</v>
      </c>
      <c r="FN33" s="63">
        <f t="shared" si="328"/>
        <v>1.5174183395582823</v>
      </c>
      <c r="FO33" s="63">
        <f t="shared" si="328"/>
        <v>1.5309840962202674</v>
      </c>
      <c r="FP33" s="63">
        <f t="shared" si="328"/>
        <v>1.1739101080496124</v>
      </c>
      <c r="FQ33" s="63">
        <f t="shared" si="328"/>
        <v>2.194219174021756</v>
      </c>
      <c r="FR33" s="63">
        <f t="shared" si="328"/>
        <v>1.6589544841326058</v>
      </c>
      <c r="FS33" s="63">
        <f t="shared" si="328"/>
        <v>1.0638407632016278</v>
      </c>
      <c r="FT33" s="63">
        <f t="shared" si="328"/>
        <v>1.6842566518341335</v>
      </c>
      <c r="FU33" s="64">
        <f t="shared" si="328"/>
        <v>1.7179367568423505</v>
      </c>
      <c r="FV33" s="64">
        <f t="shared" si="328"/>
        <v>3.4277480587719347</v>
      </c>
      <c r="FW33" s="64">
        <f t="shared" si="328"/>
        <v>2.4006206157122656</v>
      </c>
      <c r="FX33" s="64">
        <f t="shared" si="328"/>
        <v>1.1952295658217522</v>
      </c>
      <c r="FY33" s="64">
        <f t="shared" si="328"/>
        <v>9.5581310882938454E-3</v>
      </c>
      <c r="FZ33" s="64">
        <f t="shared" si="328"/>
        <v>0.22991611126785808</v>
      </c>
      <c r="GA33" s="64">
        <f t="shared" si="328"/>
        <v>2.3127546563900005E-2</v>
      </c>
      <c r="GB33" s="64">
        <f t="shared" si="328"/>
        <v>0.31505482193556572</v>
      </c>
      <c r="GC33" s="64">
        <f t="shared" si="328"/>
        <v>5.974718261261426</v>
      </c>
      <c r="GE33" s="61"/>
      <c r="GF33" s="62" t="s">
        <v>4</v>
      </c>
      <c r="GG33" s="63">
        <f t="shared" ref="GG33:HC33" si="329">AVERAGE(GG8:GG10)</f>
        <v>1.4957865033705042</v>
      </c>
      <c r="GH33" s="63">
        <f t="shared" si="329"/>
        <v>1.653231503430532</v>
      </c>
      <c r="GI33" s="63">
        <f t="shared" si="329"/>
        <v>0.97186617707648126</v>
      </c>
      <c r="GJ33" s="63">
        <f t="shared" si="329"/>
        <v>0.85029752660628743</v>
      </c>
      <c r="GK33" s="63">
        <f t="shared" si="329"/>
        <v>1.0600514925972293</v>
      </c>
      <c r="GL33" s="63">
        <f t="shared" si="329"/>
        <v>1.0958506637718479</v>
      </c>
      <c r="GM33" s="63">
        <f t="shared" si="329"/>
        <v>1</v>
      </c>
      <c r="GN33" s="63">
        <f t="shared" si="329"/>
        <v>1.6628120697881403</v>
      </c>
      <c r="GO33" s="63">
        <f t="shared" si="329"/>
        <v>1.6770591941120134</v>
      </c>
      <c r="GP33" s="63">
        <f t="shared" si="329"/>
        <v>1.2862768390379165</v>
      </c>
      <c r="GQ33" s="63">
        <f t="shared" si="329"/>
        <v>2.4041302627201784</v>
      </c>
      <c r="GR33" s="63">
        <f t="shared" si="329"/>
        <v>1.8193438744957549</v>
      </c>
      <c r="GS33" s="63">
        <f t="shared" si="329"/>
        <v>1.1655687893989779</v>
      </c>
      <c r="GT33" s="63">
        <f t="shared" si="329"/>
        <v>1.8456680316487286</v>
      </c>
      <c r="GU33" s="64">
        <f t="shared" si="329"/>
        <v>1.8797210895090233</v>
      </c>
      <c r="GV33" s="64">
        <f t="shared" si="329"/>
        <v>3.7574629805339801</v>
      </c>
      <c r="GW33" s="64">
        <f t="shared" si="329"/>
        <v>2.629282594820491</v>
      </c>
      <c r="GX33" s="64">
        <f t="shared" si="329"/>
        <v>1.3108302008785875</v>
      </c>
      <c r="GY33" s="64">
        <f t="shared" si="329"/>
        <v>1.0491839530438763E-2</v>
      </c>
      <c r="GZ33" s="64">
        <f t="shared" si="329"/>
        <v>0.25214951514603373</v>
      </c>
      <c r="HA33" s="64">
        <f t="shared" si="329"/>
        <v>2.5363643325553922E-2</v>
      </c>
      <c r="HB33" s="64">
        <f t="shared" si="329"/>
        <v>0.34556447805396379</v>
      </c>
      <c r="HC33" s="64">
        <f t="shared" si="329"/>
        <v>6.5522939735658747</v>
      </c>
      <c r="HE33" s="61"/>
      <c r="HF33" s="62" t="s">
        <v>4</v>
      </c>
      <c r="HG33" s="63">
        <f t="shared" ref="HG33:IC33" si="330">AVERAGE(HG8:HG10)</f>
        <v>0.90470954924264457</v>
      </c>
      <c r="HH33" s="63">
        <f t="shared" si="330"/>
        <v>0.99665462227560064</v>
      </c>
      <c r="HI33" s="63">
        <f t="shared" si="330"/>
        <v>0.58225484070861155</v>
      </c>
      <c r="HJ33" s="63">
        <f t="shared" si="330"/>
        <v>0.51356308483521884</v>
      </c>
      <c r="HK33" s="63">
        <f t="shared" si="330"/>
        <v>0.6385570968495955</v>
      </c>
      <c r="HL33" s="63">
        <f t="shared" si="330"/>
        <v>0.6614362811201544</v>
      </c>
      <c r="HM33" s="63">
        <f t="shared" si="330"/>
        <v>0.60360518926780526</v>
      </c>
      <c r="HN33" s="63">
        <f t="shared" si="330"/>
        <v>1</v>
      </c>
      <c r="HO33" s="63">
        <f t="shared" si="330"/>
        <v>1.0095953586854145</v>
      </c>
      <c r="HP33" s="63">
        <f t="shared" si="330"/>
        <v>0.77698045690546491</v>
      </c>
      <c r="HQ33" s="63">
        <f t="shared" si="330"/>
        <v>1.4533915660713979</v>
      </c>
      <c r="HR33" s="63">
        <f t="shared" si="330"/>
        <v>1.0985835814748677</v>
      </c>
      <c r="HS33" s="63">
        <f t="shared" si="330"/>
        <v>0.70191256227093246</v>
      </c>
      <c r="HT33" s="63">
        <f t="shared" si="330"/>
        <v>1.1143888422169903</v>
      </c>
      <c r="HU33" s="64">
        <f t="shared" si="330"/>
        <v>1.1348673001172642</v>
      </c>
      <c r="HV33" s="64">
        <f t="shared" si="330"/>
        <v>2.2610144899684417</v>
      </c>
      <c r="HW33" s="64">
        <f t="shared" si="330"/>
        <v>1.5727293636536632</v>
      </c>
      <c r="HX33" s="64">
        <f t="shared" si="330"/>
        <v>0.77806207540266359</v>
      </c>
      <c r="HY33" s="64">
        <f t="shared" si="330"/>
        <v>6.2719906319296899E-3</v>
      </c>
      <c r="HZ33" s="64">
        <f t="shared" si="330"/>
        <v>0.150925708000546</v>
      </c>
      <c r="IA33" s="64">
        <f t="shared" si="330"/>
        <v>1.5283301458087969E-2</v>
      </c>
      <c r="IB33" s="64">
        <f t="shared" si="330"/>
        <v>0.2077324099640093</v>
      </c>
      <c r="IC33" s="64">
        <f t="shared" si="330"/>
        <v>3.9006175369471343</v>
      </c>
      <c r="IE33" s="61"/>
      <c r="IF33" s="62" t="s">
        <v>4</v>
      </c>
      <c r="IG33" s="63">
        <f t="shared" ref="IG33:JC33" si="331">AVERAGE(IG8:IG10)</f>
        <v>0.89564866084704653</v>
      </c>
      <c r="IH33" s="63">
        <f t="shared" si="331"/>
        <v>0.99542500930862621</v>
      </c>
      <c r="II33" s="63">
        <f t="shared" si="331"/>
        <v>0.57922661632605144</v>
      </c>
      <c r="IJ33" s="63">
        <f t="shared" si="331"/>
        <v>0.50856609637480876</v>
      </c>
      <c r="IK33" s="63">
        <f t="shared" si="331"/>
        <v>0.63337935324187455</v>
      </c>
      <c r="IL33" s="63">
        <f t="shared" si="331"/>
        <v>0.65603653723490341</v>
      </c>
      <c r="IM33" s="63">
        <f t="shared" si="331"/>
        <v>0.59845057473198171</v>
      </c>
      <c r="IN33" s="63">
        <f t="shared" si="331"/>
        <v>0.99235989526169577</v>
      </c>
      <c r="IO33" s="63">
        <f t="shared" si="331"/>
        <v>1</v>
      </c>
      <c r="IP33" s="63">
        <f t="shared" si="331"/>
        <v>0.77010680661775499</v>
      </c>
      <c r="IQ33" s="63">
        <f t="shared" si="331"/>
        <v>1.4399937768736955</v>
      </c>
      <c r="IR33" s="63">
        <f t="shared" si="331"/>
        <v>1.0933037647110011</v>
      </c>
      <c r="IS33" s="63">
        <f t="shared" si="331"/>
        <v>0.69581309866383156</v>
      </c>
      <c r="IT33" s="63">
        <f t="shared" si="331"/>
        <v>1.1051522081689178</v>
      </c>
      <c r="IU33" s="64">
        <f t="shared" si="331"/>
        <v>1.1176574397683288</v>
      </c>
      <c r="IV33" s="64">
        <f t="shared" si="331"/>
        <v>2.2470059030197969</v>
      </c>
      <c r="IW33" s="64">
        <f t="shared" si="331"/>
        <v>1.5585528706822778</v>
      </c>
      <c r="IX33" s="64">
        <f t="shared" si="331"/>
        <v>0.77694860181120917</v>
      </c>
      <c r="IY33" s="64">
        <f t="shared" si="331"/>
        <v>6.2799512611268491E-3</v>
      </c>
      <c r="IZ33" s="64">
        <f t="shared" si="331"/>
        <v>0.1504612463940779</v>
      </c>
      <c r="JA33" s="64">
        <f t="shared" si="331"/>
        <v>1.5216109371344563E-2</v>
      </c>
      <c r="JB33" s="64">
        <f t="shared" si="331"/>
        <v>0.20704367071006438</v>
      </c>
      <c r="JC33" s="64">
        <f t="shared" si="331"/>
        <v>3.8920836900999185</v>
      </c>
      <c r="JE33" s="61"/>
      <c r="JF33" s="62" t="s">
        <v>4</v>
      </c>
      <c r="JG33" s="63">
        <f t="shared" ref="JG33:KC33" si="332">AVERAGE(JG8:JG10)</f>
        <v>1.1624789987746886</v>
      </c>
      <c r="JH33" s="63">
        <f t="shared" si="332"/>
        <v>1.2865545509894483</v>
      </c>
      <c r="JI33" s="63">
        <f t="shared" si="332"/>
        <v>0.75698481846581622</v>
      </c>
      <c r="JJ33" s="63">
        <f t="shared" si="332"/>
        <v>0.66102270208118996</v>
      </c>
      <c r="JK33" s="63">
        <f t="shared" si="332"/>
        <v>0.82461546394554819</v>
      </c>
      <c r="JL33" s="63">
        <f t="shared" si="332"/>
        <v>0.85213089377150764</v>
      </c>
      <c r="JM33" s="63">
        <f t="shared" si="332"/>
        <v>0.77756884444804386</v>
      </c>
      <c r="JN33" s="63">
        <f t="shared" si="332"/>
        <v>1.293964500964242</v>
      </c>
      <c r="JO33" s="63">
        <f t="shared" si="332"/>
        <v>1.304602487882885</v>
      </c>
      <c r="JP33" s="63">
        <f t="shared" si="332"/>
        <v>1</v>
      </c>
      <c r="JQ33" s="63">
        <f t="shared" si="332"/>
        <v>1.8687139007151448</v>
      </c>
      <c r="JR33" s="63">
        <f t="shared" si="332"/>
        <v>1.4149781514084845</v>
      </c>
      <c r="JS33" s="63">
        <f t="shared" si="332"/>
        <v>0.90670762405710204</v>
      </c>
      <c r="JT33" s="63">
        <f t="shared" si="332"/>
        <v>1.4350788202204967</v>
      </c>
      <c r="JU33" s="64">
        <f t="shared" si="332"/>
        <v>1.4607822439793512</v>
      </c>
      <c r="JV33" s="64">
        <f t="shared" si="332"/>
        <v>2.9239812308925544</v>
      </c>
      <c r="JW33" s="64">
        <f t="shared" si="332"/>
        <v>2.0479579931905345</v>
      </c>
      <c r="JX33" s="64">
        <f t="shared" si="332"/>
        <v>1.0231199304675205</v>
      </c>
      <c r="JY33" s="64">
        <f t="shared" si="332"/>
        <v>8.1796530505294004E-3</v>
      </c>
      <c r="JZ33" s="64">
        <f t="shared" si="332"/>
        <v>0.1964663576629869</v>
      </c>
      <c r="KA33" s="64">
        <f t="shared" si="332"/>
        <v>1.9735020287136713E-2</v>
      </c>
      <c r="KB33" s="64">
        <f t="shared" si="332"/>
        <v>0.2690240775982109</v>
      </c>
      <c r="KC33" s="64">
        <f t="shared" si="332"/>
        <v>5.1110007830143944</v>
      </c>
      <c r="KE33" s="61"/>
      <c r="KF33" s="62" t="s">
        <v>4</v>
      </c>
      <c r="KG33" s="63">
        <f t="shared" ref="KG33:LC33" si="333">AVERAGE(KG8:KG10)</f>
        <v>0.62195595431308981</v>
      </c>
      <c r="KH33" s="63">
        <f t="shared" si="333"/>
        <v>0.68946586655355546</v>
      </c>
      <c r="KI33" s="63">
        <f t="shared" si="333"/>
        <v>0.40602127791334669</v>
      </c>
      <c r="KJ33" s="63">
        <f t="shared" si="333"/>
        <v>0.35378065629605898</v>
      </c>
      <c r="KK33" s="63">
        <f t="shared" si="333"/>
        <v>0.44165801203185912</v>
      </c>
      <c r="KL33" s="63">
        <f t="shared" si="333"/>
        <v>0.45620228710546545</v>
      </c>
      <c r="KM33" s="63">
        <f t="shared" si="333"/>
        <v>0.41626412204924573</v>
      </c>
      <c r="KN33" s="63">
        <f t="shared" si="333"/>
        <v>0.69331130921206796</v>
      </c>
      <c r="KO33" s="63">
        <f t="shared" si="333"/>
        <v>0.69872298795741095</v>
      </c>
      <c r="KP33" s="63">
        <f t="shared" si="333"/>
        <v>0.53523930995123192</v>
      </c>
      <c r="KQ33" s="63">
        <f t="shared" si="333"/>
        <v>1</v>
      </c>
      <c r="KR33" s="63">
        <f t="shared" si="333"/>
        <v>0.75773938312177957</v>
      </c>
      <c r="KS33" s="63">
        <f t="shared" si="333"/>
        <v>0.4856255155036322</v>
      </c>
      <c r="KT33" s="63">
        <f t="shared" si="333"/>
        <v>0.76822832241252981</v>
      </c>
      <c r="KU33" s="64">
        <f t="shared" si="333"/>
        <v>0.78142005785259361</v>
      </c>
      <c r="KV33" s="64">
        <f t="shared" si="333"/>
        <v>1.5667337976557121</v>
      </c>
      <c r="KW33" s="64">
        <f t="shared" si="333"/>
        <v>1.0983716700598665</v>
      </c>
      <c r="KX33" s="64">
        <f t="shared" si="333"/>
        <v>0.55003314720069285</v>
      </c>
      <c r="KY33" s="64">
        <f t="shared" si="333"/>
        <v>4.3922889296777326E-3</v>
      </c>
      <c r="KZ33" s="64">
        <f t="shared" si="333"/>
        <v>0.10542187680976206</v>
      </c>
      <c r="LA33" s="64">
        <f t="shared" si="333"/>
        <v>1.0573470386729842E-2</v>
      </c>
      <c r="LB33" s="64">
        <f t="shared" si="333"/>
        <v>0.14422342853678236</v>
      </c>
      <c r="LC33" s="64">
        <f t="shared" si="333"/>
        <v>2.7458361575723393</v>
      </c>
      <c r="LE33" s="61"/>
      <c r="LF33" s="62" t="s">
        <v>4</v>
      </c>
      <c r="LG33" s="63">
        <f t="shared" ref="LG33:MC33" si="334">AVERAGE(LG8:LG10)</f>
        <v>0.83148108196987369</v>
      </c>
      <c r="LH33" s="63">
        <f t="shared" si="334"/>
        <v>0.90190573218757519</v>
      </c>
      <c r="LI33" s="63">
        <f t="shared" si="334"/>
        <v>0.53704694780424445</v>
      </c>
      <c r="LJ33" s="63">
        <f t="shared" si="334"/>
        <v>0.47271978524901237</v>
      </c>
      <c r="LK33" s="63">
        <f t="shared" si="334"/>
        <v>0.58796882882512869</v>
      </c>
      <c r="LL33" s="63">
        <f t="shared" si="334"/>
        <v>0.60723452086184382</v>
      </c>
      <c r="LM33" s="63">
        <f t="shared" si="334"/>
        <v>0.55459643072416653</v>
      </c>
      <c r="LN33" s="63">
        <f t="shared" si="334"/>
        <v>0.92213232618702878</v>
      </c>
      <c r="LO33" s="63">
        <f t="shared" si="334"/>
        <v>0.93354203079862508</v>
      </c>
      <c r="LP33" s="63">
        <f t="shared" si="334"/>
        <v>0.71358237195544316</v>
      </c>
      <c r="LQ33" s="63">
        <f t="shared" si="334"/>
        <v>1.3342944300007422</v>
      </c>
      <c r="LR33" s="63">
        <f t="shared" si="334"/>
        <v>1</v>
      </c>
      <c r="LS33" s="63">
        <f t="shared" si="334"/>
        <v>0.64747439873730905</v>
      </c>
      <c r="LT33" s="63">
        <f t="shared" si="334"/>
        <v>1.0228313996928746</v>
      </c>
      <c r="LU33" s="64">
        <f t="shared" si="334"/>
        <v>1.0584659316372258</v>
      </c>
      <c r="LV33" s="64">
        <f t="shared" si="334"/>
        <v>2.0760799021613647</v>
      </c>
      <c r="LW33" s="64">
        <f t="shared" si="334"/>
        <v>1.4670626843689616</v>
      </c>
      <c r="LX33" s="64">
        <f t="shared" si="334"/>
        <v>0.72181597110928519</v>
      </c>
      <c r="LY33" s="64">
        <f t="shared" si="334"/>
        <v>5.7178642460810024E-3</v>
      </c>
      <c r="LZ33" s="64">
        <f t="shared" si="334"/>
        <v>0.13872138367052511</v>
      </c>
      <c r="MA33" s="64">
        <f t="shared" si="334"/>
        <v>1.3944271426488184E-2</v>
      </c>
      <c r="MB33" s="64">
        <f t="shared" si="334"/>
        <v>0.18975624742166999</v>
      </c>
      <c r="MC33" s="64">
        <f t="shared" si="334"/>
        <v>3.6084127214476838</v>
      </c>
      <c r="ME33" s="61"/>
      <c r="MF33" s="62" t="s">
        <v>4</v>
      </c>
      <c r="MG33" s="63">
        <f t="shared" ref="MG33:NC33" si="335">AVERAGE(MG8:MG10)</f>
        <v>1.2867815817947557</v>
      </c>
      <c r="MH33" s="63">
        <f t="shared" si="335"/>
        <v>1.424238024136474</v>
      </c>
      <c r="MI33" s="63">
        <f t="shared" si="335"/>
        <v>0.83186584388527862</v>
      </c>
      <c r="MJ33" s="63">
        <f t="shared" si="335"/>
        <v>0.73079563142902026</v>
      </c>
      <c r="MK33" s="63">
        <f t="shared" si="335"/>
        <v>0.9099077599378701</v>
      </c>
      <c r="ML33" s="63">
        <f t="shared" si="335"/>
        <v>0.94202556255553527</v>
      </c>
      <c r="MM33" s="63">
        <f t="shared" si="335"/>
        <v>0.8595103249983288</v>
      </c>
      <c r="MN33" s="63">
        <f t="shared" si="335"/>
        <v>1.4258179644399043</v>
      </c>
      <c r="MO33" s="63">
        <f t="shared" si="335"/>
        <v>1.4379483043812133</v>
      </c>
      <c r="MP33" s="63">
        <f t="shared" si="335"/>
        <v>1.1060372997704455</v>
      </c>
      <c r="MQ33" s="63">
        <f t="shared" si="335"/>
        <v>2.0681637114145066</v>
      </c>
      <c r="MR33" s="63">
        <f t="shared" si="335"/>
        <v>1.5667882606328749</v>
      </c>
      <c r="MS33" s="63">
        <f t="shared" si="335"/>
        <v>1</v>
      </c>
      <c r="MT33" s="63">
        <f t="shared" si="335"/>
        <v>1.586906593961072</v>
      </c>
      <c r="MU33" s="64">
        <f t="shared" si="335"/>
        <v>1.6111615958203247</v>
      </c>
      <c r="MV33" s="64">
        <f t="shared" si="335"/>
        <v>3.2254004863149581</v>
      </c>
      <c r="MW33" s="64">
        <f t="shared" si="335"/>
        <v>2.2440422838739131</v>
      </c>
      <c r="MX33" s="64">
        <f t="shared" si="335"/>
        <v>1.1160319532646248</v>
      </c>
      <c r="MY33" s="64">
        <f t="shared" si="335"/>
        <v>8.9912956101082606E-3</v>
      </c>
      <c r="MZ33" s="64">
        <f t="shared" si="335"/>
        <v>0.21587902402102013</v>
      </c>
      <c r="NA33" s="64">
        <f t="shared" si="335"/>
        <v>2.1812084433470949E-2</v>
      </c>
      <c r="NB33" s="64">
        <f t="shared" si="335"/>
        <v>0.29678729137062781</v>
      </c>
      <c r="NC33" s="64">
        <f t="shared" si="335"/>
        <v>5.5890189867892373</v>
      </c>
      <c r="NE33" s="61"/>
      <c r="NF33" s="62" t="s">
        <v>4</v>
      </c>
      <c r="NG33" s="63">
        <f t="shared" ref="NG33:OC33" si="336">AVERAGE(NG8:NG10)</f>
        <v>0.81051658112162472</v>
      </c>
      <c r="NH33" s="63">
        <f t="shared" si="336"/>
        <v>0.89470755729327367</v>
      </c>
      <c r="NI33" s="63">
        <f t="shared" si="336"/>
        <v>0.52678466344668362</v>
      </c>
      <c r="NJ33" s="63">
        <f t="shared" si="336"/>
        <v>0.46080704733520023</v>
      </c>
      <c r="NK33" s="63">
        <f t="shared" si="336"/>
        <v>0.57449855577435482</v>
      </c>
      <c r="NL33" s="63">
        <f t="shared" si="336"/>
        <v>0.59375373618231075</v>
      </c>
      <c r="NM33" s="63">
        <f t="shared" si="336"/>
        <v>0.54185628945280584</v>
      </c>
      <c r="NN33" s="63">
        <f t="shared" si="336"/>
        <v>0.90127778752380527</v>
      </c>
      <c r="NO33" s="63">
        <f t="shared" si="336"/>
        <v>0.90920393898235619</v>
      </c>
      <c r="NP33" s="63">
        <f t="shared" si="336"/>
        <v>0.6969512097464432</v>
      </c>
      <c r="NQ33" s="63">
        <f t="shared" si="336"/>
        <v>1.3026019497591037</v>
      </c>
      <c r="NR33" s="63">
        <f t="shared" si="336"/>
        <v>0.98506987794243217</v>
      </c>
      <c r="NS33" s="63">
        <f t="shared" si="336"/>
        <v>0.63177805286445121</v>
      </c>
      <c r="NT33" s="63">
        <f t="shared" si="336"/>
        <v>1</v>
      </c>
      <c r="NU33" s="64">
        <f t="shared" si="336"/>
        <v>1.019800164220277</v>
      </c>
      <c r="NV33" s="64">
        <f t="shared" si="336"/>
        <v>2.0359077881752827</v>
      </c>
      <c r="NW33" s="64">
        <f t="shared" si="336"/>
        <v>1.426482518770243</v>
      </c>
      <c r="NX33" s="64">
        <f t="shared" si="336"/>
        <v>0.71085841043171272</v>
      </c>
      <c r="NY33" s="64">
        <f t="shared" si="336"/>
        <v>5.6815712094732173E-3</v>
      </c>
      <c r="NZ33" s="64">
        <f t="shared" si="336"/>
        <v>0.1366348786697818</v>
      </c>
      <c r="OA33" s="64">
        <f t="shared" si="336"/>
        <v>1.3735626980497719E-2</v>
      </c>
      <c r="OB33" s="64">
        <f t="shared" si="336"/>
        <v>0.18715873033559591</v>
      </c>
      <c r="OC33" s="64">
        <f t="shared" si="336"/>
        <v>3.5524545109050556</v>
      </c>
      <c r="OE33" s="61"/>
      <c r="OF33" s="62" t="s">
        <v>4</v>
      </c>
      <c r="OG33" s="63">
        <f t="shared" ref="OG33:PC33" si="337">AVERAGE(OG8:OG10)</f>
        <v>0.81337982791554497</v>
      </c>
      <c r="OH33" s="63">
        <f t="shared" si="337"/>
        <v>0.92580121841864893</v>
      </c>
      <c r="OI33" s="63">
        <f t="shared" si="337"/>
        <v>0.53254754485149103</v>
      </c>
      <c r="OJ33" s="63">
        <f t="shared" si="337"/>
        <v>0.46214852952718943</v>
      </c>
      <c r="OK33" s="63">
        <f t="shared" si="337"/>
        <v>0.57801632368668288</v>
      </c>
      <c r="OL33" s="63">
        <f t="shared" si="337"/>
        <v>0.59873543702234622</v>
      </c>
      <c r="OM33" s="63">
        <f t="shared" si="337"/>
        <v>0.54560831079178096</v>
      </c>
      <c r="ON33" s="63">
        <f t="shared" si="337"/>
        <v>0.90663295550098144</v>
      </c>
      <c r="OO33" s="63">
        <f t="shared" si="337"/>
        <v>0.90896696433183344</v>
      </c>
      <c r="OP33" s="63">
        <f t="shared" si="337"/>
        <v>0.70156399920452106</v>
      </c>
      <c r="OQ33" s="63">
        <f t="shared" si="337"/>
        <v>1.3105820709029634</v>
      </c>
      <c r="OR33" s="63">
        <f t="shared" si="337"/>
        <v>1.0071731414590039</v>
      </c>
      <c r="OS33" s="63">
        <f t="shared" si="337"/>
        <v>0.63394116785526267</v>
      </c>
      <c r="OT33" s="63">
        <f t="shared" si="337"/>
        <v>1.008310361131916</v>
      </c>
      <c r="OU33" s="64">
        <f t="shared" si="337"/>
        <v>1</v>
      </c>
      <c r="OV33" s="64">
        <f t="shared" si="337"/>
        <v>2.0612735423761435</v>
      </c>
      <c r="OW33" s="64">
        <f t="shared" si="337"/>
        <v>1.4175880384236301</v>
      </c>
      <c r="OX33" s="64">
        <f t="shared" si="337"/>
        <v>0.72097563497974804</v>
      </c>
      <c r="OY33" s="64">
        <f t="shared" si="337"/>
        <v>5.8746601546744428E-3</v>
      </c>
      <c r="OZ33" s="64">
        <f t="shared" si="337"/>
        <v>0.13912868671767051</v>
      </c>
      <c r="PA33" s="64">
        <f t="shared" si="337"/>
        <v>1.402985578636635E-2</v>
      </c>
      <c r="PB33" s="64">
        <f t="shared" si="337"/>
        <v>0.1914170020590201</v>
      </c>
      <c r="PC33" s="64">
        <f t="shared" si="337"/>
        <v>3.6054651028143536</v>
      </c>
    </row>
    <row r="34" spans="3:419" x14ac:dyDescent="0.3">
      <c r="C34" s="3"/>
      <c r="D34" s="3"/>
      <c r="E34" s="29" t="s">
        <v>8</v>
      </c>
      <c r="F34" s="30">
        <f t="shared" ref="F34:AB34" si="338">AVERAGE(F11:F13)</f>
        <v>22.021754381164602</v>
      </c>
      <c r="G34" s="30">
        <f t="shared" si="338"/>
        <v>49.658179074489375</v>
      </c>
      <c r="H34" s="30">
        <f t="shared" si="338"/>
        <v>26.619269474006128</v>
      </c>
      <c r="I34" s="30">
        <f t="shared" si="338"/>
        <v>21.356978898307698</v>
      </c>
      <c r="J34" s="30">
        <f t="shared" si="338"/>
        <v>24.114058307421331</v>
      </c>
      <c r="K34" s="30">
        <f t="shared" si="338"/>
        <v>25.414395315198462</v>
      </c>
      <c r="L34" s="30">
        <f t="shared" si="338"/>
        <v>26.630703051099914</v>
      </c>
      <c r="M34" s="30">
        <f t="shared" si="338"/>
        <v>35.159710531150083</v>
      </c>
      <c r="N34" s="30">
        <f t="shared" si="338"/>
        <v>42.384867075156407</v>
      </c>
      <c r="O34" s="30">
        <f t="shared" si="338"/>
        <v>26.141230851148098</v>
      </c>
      <c r="P34" s="30">
        <f t="shared" si="338"/>
        <v>39.827897728557666</v>
      </c>
      <c r="Q34" s="30">
        <f t="shared" si="338"/>
        <v>30.411600274778607</v>
      </c>
      <c r="R34" s="30">
        <f t="shared" si="338"/>
        <v>22.968766019709886</v>
      </c>
      <c r="S34" s="30">
        <f t="shared" si="338"/>
        <v>43.244377854019945</v>
      </c>
      <c r="T34" s="37">
        <f t="shared" si="338"/>
        <v>29.794052813919688</v>
      </c>
      <c r="U34" s="37">
        <f t="shared" si="338"/>
        <v>125.17955387844472</v>
      </c>
      <c r="V34" s="37">
        <f t="shared" si="338"/>
        <v>47.892407324251188</v>
      </c>
      <c r="W34" s="37">
        <f t="shared" si="338"/>
        <v>21.349013335335155</v>
      </c>
      <c r="X34" s="37">
        <f t="shared" si="338"/>
        <v>0.20818358298086312</v>
      </c>
      <c r="Y34" s="37">
        <f t="shared" si="338"/>
        <v>4.7323211394743652</v>
      </c>
      <c r="Z34" s="37">
        <f t="shared" si="338"/>
        <v>0.52906696281287868</v>
      </c>
      <c r="AA34" s="37">
        <f t="shared" si="338"/>
        <v>7.6434319817813297</v>
      </c>
      <c r="AB34" s="37">
        <f t="shared" si="338"/>
        <v>140.62293234240872</v>
      </c>
      <c r="AE34" s="61"/>
      <c r="AF34" s="62" t="s">
        <v>8</v>
      </c>
      <c r="AG34" s="63">
        <f t="shared" ref="AG34:BC34" si="339">AVERAGE(AG11:AG13)</f>
        <v>1</v>
      </c>
      <c r="AH34" s="63">
        <f t="shared" si="339"/>
        <v>2.3261513662306439</v>
      </c>
      <c r="AI34" s="63">
        <f t="shared" si="339"/>
        <v>1.2334224516551215</v>
      </c>
      <c r="AJ34" s="63">
        <f t="shared" si="339"/>
        <v>0.98711384467072494</v>
      </c>
      <c r="AK34" s="63">
        <f t="shared" si="339"/>
        <v>1.0963520669440947</v>
      </c>
      <c r="AL34" s="63">
        <f t="shared" si="339"/>
        <v>1.1787124182496247</v>
      </c>
      <c r="AM34" s="63">
        <f t="shared" si="339"/>
        <v>1.2333293113107118</v>
      </c>
      <c r="AN34" s="63">
        <f t="shared" si="339"/>
        <v>1.6210774322360875</v>
      </c>
      <c r="AO34" s="63">
        <f t="shared" si="339"/>
        <v>1.9786278382165252</v>
      </c>
      <c r="AP34" s="63">
        <f t="shared" si="339"/>
        <v>1.2115866784504616</v>
      </c>
      <c r="AQ34" s="63">
        <f t="shared" si="339"/>
        <v>1.8200718546696359</v>
      </c>
      <c r="AR34" s="63">
        <f t="shared" si="339"/>
        <v>1.3804985671107455</v>
      </c>
      <c r="AS34" s="63">
        <f t="shared" si="339"/>
        <v>1.0554008873653988</v>
      </c>
      <c r="AT34" s="63">
        <f t="shared" si="339"/>
        <v>2.0223772831482378</v>
      </c>
      <c r="AU34" s="171">
        <f t="shared" si="339"/>
        <v>1.3524306809244024</v>
      </c>
      <c r="AV34" s="171">
        <f t="shared" si="339"/>
        <v>5.7365486345200916</v>
      </c>
      <c r="AW34" s="171">
        <f t="shared" si="339"/>
        <v>2.1965844885884862</v>
      </c>
      <c r="AX34" s="64">
        <f t="shared" si="339"/>
        <v>0.9698829459315137</v>
      </c>
      <c r="AY34" s="64">
        <f t="shared" si="339"/>
        <v>9.4111590561600442E-3</v>
      </c>
      <c r="AZ34" s="64">
        <f t="shared" si="339"/>
        <v>0.21631036345529109</v>
      </c>
      <c r="BA34" s="64">
        <f t="shared" si="339"/>
        <v>2.3827639134783207E-2</v>
      </c>
      <c r="BB34" s="64">
        <f t="shared" si="339"/>
        <v>0.34841714617253078</v>
      </c>
      <c r="BC34" s="64">
        <f t="shared" si="339"/>
        <v>6.5104478923543665</v>
      </c>
      <c r="BE34" s="61"/>
      <c r="BF34" s="62" t="s">
        <v>8</v>
      </c>
      <c r="BG34" s="63">
        <f t="shared" ref="BG34:CC34" si="340">AVERAGE(BG11:BG13)</f>
        <v>0.48279851669882223</v>
      </c>
      <c r="BH34" s="63">
        <f t="shared" si="340"/>
        <v>1</v>
      </c>
      <c r="BI34" s="63">
        <f t="shared" si="340"/>
        <v>0.55538979215289441</v>
      </c>
      <c r="BJ34" s="63">
        <f t="shared" si="340"/>
        <v>0.44628894649440798</v>
      </c>
      <c r="BK34" s="63">
        <f t="shared" si="340"/>
        <v>0.5274663785327347</v>
      </c>
      <c r="BL34" s="63">
        <f t="shared" si="340"/>
        <v>0.52595327313635076</v>
      </c>
      <c r="BM34" s="63">
        <f t="shared" si="340"/>
        <v>0.55234402955831963</v>
      </c>
      <c r="BN34" s="63">
        <f t="shared" si="340"/>
        <v>0.73906791257489479</v>
      </c>
      <c r="BO34" s="63">
        <f t="shared" si="340"/>
        <v>0.85951318089448581</v>
      </c>
      <c r="BP34" s="63">
        <f t="shared" si="340"/>
        <v>0.54234337343786188</v>
      </c>
      <c r="BQ34" s="63">
        <f t="shared" si="340"/>
        <v>0.85876932423826269</v>
      </c>
      <c r="BR34" s="63">
        <f t="shared" si="340"/>
        <v>0.66720247491775364</v>
      </c>
      <c r="BS34" s="63">
        <f t="shared" si="340"/>
        <v>0.48762367856891337</v>
      </c>
      <c r="BT34" s="63">
        <f t="shared" si="340"/>
        <v>0.87160031101702551</v>
      </c>
      <c r="BU34" s="64">
        <f t="shared" si="340"/>
        <v>0.65273098438407062</v>
      </c>
      <c r="BV34" s="64">
        <f t="shared" si="340"/>
        <v>2.67302412048809</v>
      </c>
      <c r="BW34" s="64">
        <f t="shared" si="340"/>
        <v>1.022407564853312</v>
      </c>
      <c r="BX34" s="64">
        <f t="shared" si="340"/>
        <v>0.46744347743919579</v>
      </c>
      <c r="BY34" s="64">
        <f t="shared" si="340"/>
        <v>4.6127304464706883E-3</v>
      </c>
      <c r="BZ34" s="64">
        <f t="shared" si="340"/>
        <v>0.10199738393027054</v>
      </c>
      <c r="CA34" s="64">
        <f t="shared" si="340"/>
        <v>1.1831935146586028E-2</v>
      </c>
      <c r="CB34" s="64">
        <f t="shared" si="340"/>
        <v>0.1653373207270292</v>
      </c>
      <c r="CC34" s="64">
        <f t="shared" si="340"/>
        <v>2.9144741302408566</v>
      </c>
      <c r="CE34" s="61"/>
      <c r="CF34" s="62" t="s">
        <v>8</v>
      </c>
      <c r="CG34" s="63">
        <f t="shared" ref="CG34:DC34" si="341">AVERAGE(CG11:CG13)</f>
        <v>0.86864120777246612</v>
      </c>
      <c r="CH34" s="63">
        <f t="shared" si="341"/>
        <v>1.8706056040670369</v>
      </c>
      <c r="CI34" s="63">
        <f t="shared" si="341"/>
        <v>1</v>
      </c>
      <c r="CJ34" s="63">
        <f t="shared" si="341"/>
        <v>0.82395772641877751</v>
      </c>
      <c r="CK34" s="63">
        <f t="shared" si="341"/>
        <v>0.94587863216128232</v>
      </c>
      <c r="CL34" s="63">
        <f t="shared" si="341"/>
        <v>0.97589967965100533</v>
      </c>
      <c r="CM34" s="63">
        <f t="shared" si="341"/>
        <v>1.0327257771549385</v>
      </c>
      <c r="CN34" s="63">
        <f t="shared" si="341"/>
        <v>1.3662980544430408</v>
      </c>
      <c r="CO34" s="63">
        <f t="shared" si="341"/>
        <v>1.6245756442397188</v>
      </c>
      <c r="CP34" s="63">
        <f t="shared" si="341"/>
        <v>1.0024657124087553</v>
      </c>
      <c r="CQ34" s="63">
        <f t="shared" si="341"/>
        <v>1.5573595623045444</v>
      </c>
      <c r="CR34" s="63">
        <f t="shared" si="341"/>
        <v>1.2011987091077236</v>
      </c>
      <c r="CS34" s="63">
        <f t="shared" si="341"/>
        <v>0.8944648407955641</v>
      </c>
      <c r="CT34" s="63">
        <f t="shared" si="341"/>
        <v>1.6594449514485115</v>
      </c>
      <c r="CU34" s="64">
        <f t="shared" si="341"/>
        <v>1.1843559976548559</v>
      </c>
      <c r="CV34" s="64">
        <f t="shared" si="341"/>
        <v>4.9224036922326055</v>
      </c>
      <c r="CW34" s="64">
        <f t="shared" si="341"/>
        <v>1.8652330833848703</v>
      </c>
      <c r="CX34" s="64">
        <f t="shared" si="341"/>
        <v>0.84209853330026663</v>
      </c>
      <c r="CY34" s="64">
        <f t="shared" si="341"/>
        <v>8.2970347272585832E-3</v>
      </c>
      <c r="CZ34" s="64">
        <f t="shared" si="341"/>
        <v>0.18480815571215259</v>
      </c>
      <c r="DA34" s="64">
        <f t="shared" si="341"/>
        <v>2.1211753470991631E-2</v>
      </c>
      <c r="DB34" s="64">
        <f t="shared" si="341"/>
        <v>0.30431674331194497</v>
      </c>
      <c r="DC34" s="64">
        <f t="shared" si="341"/>
        <v>5.4933048521525798</v>
      </c>
      <c r="DE34" s="61"/>
      <c r="DF34" s="62" t="s">
        <v>8</v>
      </c>
      <c r="DG34" s="63">
        <f t="shared" ref="DG34:EC34" si="342">AVERAGE(DG11:DG13)</f>
        <v>1.0548150572024746</v>
      </c>
      <c r="DH34" s="63">
        <f t="shared" si="342"/>
        <v>2.2926449869821663</v>
      </c>
      <c r="DI34" s="63">
        <f t="shared" si="342"/>
        <v>1.2590412496090113</v>
      </c>
      <c r="DJ34" s="63">
        <f t="shared" si="342"/>
        <v>1</v>
      </c>
      <c r="DK34" s="63">
        <f t="shared" si="342"/>
        <v>1.1559827522145139</v>
      </c>
      <c r="DL34" s="63">
        <f t="shared" si="342"/>
        <v>1.1847626688445969</v>
      </c>
      <c r="DM34" s="63">
        <f t="shared" si="342"/>
        <v>1.2380473916273147</v>
      </c>
      <c r="DN34" s="63">
        <f t="shared" si="342"/>
        <v>1.6476576520226764</v>
      </c>
      <c r="DO34" s="63">
        <f t="shared" si="342"/>
        <v>1.9512817496962693</v>
      </c>
      <c r="DP34" s="63">
        <f t="shared" si="342"/>
        <v>1.2213373905639056</v>
      </c>
      <c r="DQ34" s="63">
        <f t="shared" si="342"/>
        <v>1.8934017834174461</v>
      </c>
      <c r="DR34" s="63">
        <f t="shared" si="342"/>
        <v>1.4565335153598742</v>
      </c>
      <c r="DS34" s="63">
        <f t="shared" si="342"/>
        <v>1.0825134268827403</v>
      </c>
      <c r="DT34" s="63">
        <f t="shared" si="342"/>
        <v>1.9819415033972592</v>
      </c>
      <c r="DU34" s="64">
        <f t="shared" si="342"/>
        <v>1.4216927945914042</v>
      </c>
      <c r="DV34" s="64">
        <f t="shared" si="342"/>
        <v>5.8980682565913476</v>
      </c>
      <c r="DW34" s="64">
        <f t="shared" si="342"/>
        <v>2.2654533706308722</v>
      </c>
      <c r="DX34" s="64">
        <f t="shared" si="342"/>
        <v>1.0216970025657885</v>
      </c>
      <c r="DY34" s="64">
        <f t="shared" si="342"/>
        <v>9.9996877858184677E-3</v>
      </c>
      <c r="DZ34" s="64">
        <f t="shared" si="342"/>
        <v>0.22503379500182508</v>
      </c>
      <c r="EA34" s="64">
        <f t="shared" si="342"/>
        <v>2.5509676593589204E-2</v>
      </c>
      <c r="EB34" s="64">
        <f t="shared" si="342"/>
        <v>0.36134190306933006</v>
      </c>
      <c r="EC34" s="64">
        <f t="shared" si="342"/>
        <v>6.5136212625841168</v>
      </c>
      <c r="EE34" s="61"/>
      <c r="EF34" s="62" t="s">
        <v>8</v>
      </c>
      <c r="EG34" s="63">
        <f t="shared" ref="EG34:FC34" si="343">AVERAGE(EG11:EG13)</f>
        <v>0.91303887997734545</v>
      </c>
      <c r="EH34" s="63">
        <f t="shared" si="343"/>
        <v>2.1204043056234125</v>
      </c>
      <c r="EI34" s="63">
        <f t="shared" si="343"/>
        <v>1.1198890459196704</v>
      </c>
      <c r="EJ34" s="63">
        <f t="shared" si="343"/>
        <v>0.90120345589549389</v>
      </c>
      <c r="EK34" s="63">
        <f t="shared" si="343"/>
        <v>1</v>
      </c>
      <c r="EL34" s="63">
        <f t="shared" si="343"/>
        <v>1.0760440813527701</v>
      </c>
      <c r="EM34" s="63">
        <f t="shared" si="343"/>
        <v>1.128049618109652</v>
      </c>
      <c r="EN34" s="63">
        <f t="shared" si="343"/>
        <v>1.4814583937908665</v>
      </c>
      <c r="EO34" s="63">
        <f t="shared" si="343"/>
        <v>1.8090268302292738</v>
      </c>
      <c r="EP34" s="63">
        <f t="shared" si="343"/>
        <v>1.1054752099833436</v>
      </c>
      <c r="EQ34" s="63">
        <f t="shared" si="343"/>
        <v>1.6613936643442238</v>
      </c>
      <c r="ER34" s="63">
        <f t="shared" si="343"/>
        <v>1.2607399140528359</v>
      </c>
      <c r="ES34" s="63">
        <f t="shared" si="343"/>
        <v>0.96401464839312989</v>
      </c>
      <c r="ET34" s="63">
        <f t="shared" si="343"/>
        <v>1.8505173644517185</v>
      </c>
      <c r="EU34" s="64">
        <f t="shared" si="343"/>
        <v>1.2370652701090881</v>
      </c>
      <c r="EV34" s="64">
        <f t="shared" si="343"/>
        <v>5.2480195688898013</v>
      </c>
      <c r="EW34" s="64">
        <f t="shared" si="343"/>
        <v>2.0053231690307416</v>
      </c>
      <c r="EX34" s="64">
        <f t="shared" si="343"/>
        <v>0.88565750515763231</v>
      </c>
      <c r="EY34" s="64">
        <f t="shared" si="343"/>
        <v>8.6033714256316274E-3</v>
      </c>
      <c r="EZ34" s="64">
        <f t="shared" si="343"/>
        <v>0.19740428435431098</v>
      </c>
      <c r="FA34" s="64">
        <f t="shared" si="343"/>
        <v>2.1790909922767342E-2</v>
      </c>
      <c r="FB34" s="64">
        <f t="shared" si="343"/>
        <v>0.31921959967493407</v>
      </c>
      <c r="FC34" s="64">
        <f t="shared" si="343"/>
        <v>5.9645541326619229</v>
      </c>
      <c r="FE34" s="61"/>
      <c r="FF34" s="62" t="s">
        <v>8</v>
      </c>
      <c r="FG34" s="63">
        <f t="shared" ref="FG34:GC34" si="344">AVERAGE(FG11:FG13)</f>
        <v>0.89773391911937261</v>
      </c>
      <c r="FH34" s="63">
        <f t="shared" si="344"/>
        <v>1.9277284776731511</v>
      </c>
      <c r="FI34" s="63">
        <f t="shared" si="344"/>
        <v>1.0643524317144839</v>
      </c>
      <c r="FJ34" s="63">
        <f t="shared" si="344"/>
        <v>0.8452274945800905</v>
      </c>
      <c r="FK34" s="63">
        <f t="shared" si="344"/>
        <v>0.98356899965334987</v>
      </c>
      <c r="FL34" s="63">
        <f t="shared" si="344"/>
        <v>1</v>
      </c>
      <c r="FM34" s="63">
        <f t="shared" si="344"/>
        <v>1.0451611759088024</v>
      </c>
      <c r="FN34" s="63">
        <f t="shared" si="344"/>
        <v>1.3937359861879648</v>
      </c>
      <c r="FO34" s="63">
        <f t="shared" si="344"/>
        <v>1.6419483003047997</v>
      </c>
      <c r="FP34" s="63">
        <f t="shared" si="344"/>
        <v>1.0312810633694156</v>
      </c>
      <c r="FQ34" s="63">
        <f t="shared" si="344"/>
        <v>1.6076142168943062</v>
      </c>
      <c r="FR34" s="63">
        <f t="shared" si="344"/>
        <v>1.2397383764017811</v>
      </c>
      <c r="FS34" s="63">
        <f t="shared" si="344"/>
        <v>0.91703024727093918</v>
      </c>
      <c r="FT34" s="63">
        <f t="shared" si="344"/>
        <v>1.6661547258719345</v>
      </c>
      <c r="FU34" s="64">
        <f t="shared" si="344"/>
        <v>1.2097320275810424</v>
      </c>
      <c r="FV34" s="64">
        <f t="shared" si="344"/>
        <v>5.0001214521603545</v>
      </c>
      <c r="FW34" s="64">
        <f t="shared" si="344"/>
        <v>1.9207359454097601</v>
      </c>
      <c r="FX34" s="64">
        <f t="shared" si="344"/>
        <v>0.86937961478613646</v>
      </c>
      <c r="FY34" s="64">
        <f t="shared" si="344"/>
        <v>8.5229539294248719E-3</v>
      </c>
      <c r="FZ34" s="64">
        <f t="shared" si="344"/>
        <v>0.19105924086988479</v>
      </c>
      <c r="GA34" s="64">
        <f t="shared" si="344"/>
        <v>2.1771100100919816E-2</v>
      </c>
      <c r="GB34" s="64">
        <f t="shared" si="344"/>
        <v>0.30687540812495223</v>
      </c>
      <c r="GC34" s="64">
        <f t="shared" si="344"/>
        <v>5.4975344248723337</v>
      </c>
      <c r="GE34" s="61"/>
      <c r="GF34" s="62" t="s">
        <v>8</v>
      </c>
      <c r="GG34" s="63">
        <f t="shared" ref="GG34:HC34" si="345">AVERAGE(GG11:GG13)</f>
        <v>0.86357052268100709</v>
      </c>
      <c r="GH34" s="63">
        <f t="shared" si="345"/>
        <v>1.8616263445652121</v>
      </c>
      <c r="GI34" s="63">
        <f t="shared" si="345"/>
        <v>1.0390246394094007</v>
      </c>
      <c r="GJ34" s="63">
        <f t="shared" si="345"/>
        <v>0.81290075368152115</v>
      </c>
      <c r="GK34" s="63">
        <f t="shared" si="345"/>
        <v>0.94863854225376099</v>
      </c>
      <c r="GL34" s="63">
        <f t="shared" si="345"/>
        <v>0.96188100550406797</v>
      </c>
      <c r="GM34" s="63">
        <f t="shared" si="345"/>
        <v>1</v>
      </c>
      <c r="GN34" s="63">
        <f t="shared" si="345"/>
        <v>1.3368489747978838</v>
      </c>
      <c r="GO34" s="63">
        <f t="shared" si="345"/>
        <v>1.5722713790962768</v>
      </c>
      <c r="GP34" s="63">
        <f t="shared" si="345"/>
        <v>0.99343235647188199</v>
      </c>
      <c r="GQ34" s="63">
        <f t="shared" si="345"/>
        <v>1.5472178611269936</v>
      </c>
      <c r="GR34" s="63">
        <f t="shared" si="345"/>
        <v>1.1918430282644943</v>
      </c>
      <c r="GS34" s="63">
        <f t="shared" si="345"/>
        <v>0.880912209466441</v>
      </c>
      <c r="GT34" s="63">
        <f t="shared" si="345"/>
        <v>1.591608251584069</v>
      </c>
      <c r="GU34" s="64">
        <f t="shared" si="345"/>
        <v>1.1581070988277726</v>
      </c>
      <c r="GV34" s="64">
        <f t="shared" si="345"/>
        <v>4.7830571517812261</v>
      </c>
      <c r="GW34" s="64">
        <f t="shared" si="345"/>
        <v>1.8478273149162359</v>
      </c>
      <c r="GX34" s="64">
        <f t="shared" si="345"/>
        <v>0.83599574038060098</v>
      </c>
      <c r="GY34" s="64">
        <f t="shared" si="345"/>
        <v>8.172940564679607E-3</v>
      </c>
      <c r="GZ34" s="64">
        <f t="shared" si="345"/>
        <v>0.1839992162423556</v>
      </c>
      <c r="HA34" s="64">
        <f t="shared" si="345"/>
        <v>2.0858215822609865E-2</v>
      </c>
      <c r="HB34" s="64">
        <f t="shared" si="345"/>
        <v>0.29242350847014104</v>
      </c>
      <c r="HC34" s="64">
        <f t="shared" si="345"/>
        <v>5.2353415943738559</v>
      </c>
      <c r="HE34" s="61"/>
      <c r="HF34" s="62" t="s">
        <v>8</v>
      </c>
      <c r="HG34" s="63">
        <f t="shared" ref="HG34:IC34" si="346">AVERAGE(HG11:HG13)</f>
        <v>0.63913222443262774</v>
      </c>
      <c r="HH34" s="63">
        <f t="shared" si="346"/>
        <v>1.399720168354136</v>
      </c>
      <c r="HI34" s="63">
        <f t="shared" si="346"/>
        <v>0.77048674354891455</v>
      </c>
      <c r="HJ34" s="63">
        <f t="shared" si="346"/>
        <v>0.60788503921840797</v>
      </c>
      <c r="HK34" s="63">
        <f t="shared" si="346"/>
        <v>0.70136805566390381</v>
      </c>
      <c r="HL34" s="63">
        <f t="shared" si="346"/>
        <v>0.72072374567836628</v>
      </c>
      <c r="HM34" s="63">
        <f t="shared" si="346"/>
        <v>0.75127672780981702</v>
      </c>
      <c r="HN34" s="63">
        <f t="shared" si="346"/>
        <v>1</v>
      </c>
      <c r="HO34" s="63">
        <f t="shared" si="346"/>
        <v>1.1863616270774724</v>
      </c>
      <c r="HP34" s="63">
        <f t="shared" si="346"/>
        <v>0.74332566777624276</v>
      </c>
      <c r="HQ34" s="63">
        <f t="shared" si="346"/>
        <v>1.1488322376717364</v>
      </c>
      <c r="HR34" s="63">
        <f t="shared" si="346"/>
        <v>0.88226110903831023</v>
      </c>
      <c r="HS34" s="63">
        <f t="shared" si="346"/>
        <v>0.65697941470362631</v>
      </c>
      <c r="HT34" s="63">
        <f t="shared" si="346"/>
        <v>1.2042567434681455</v>
      </c>
      <c r="HU34" s="64">
        <f t="shared" si="346"/>
        <v>0.85962709716258701</v>
      </c>
      <c r="HV34" s="64">
        <f t="shared" si="346"/>
        <v>3.5714741914051107</v>
      </c>
      <c r="HW34" s="64">
        <f t="shared" si="346"/>
        <v>1.3752804643930006</v>
      </c>
      <c r="HX34" s="64">
        <f t="shared" si="346"/>
        <v>0.61902223792633893</v>
      </c>
      <c r="HY34" s="64">
        <f t="shared" si="346"/>
        <v>6.0460458862743593E-3</v>
      </c>
      <c r="HZ34" s="64">
        <f t="shared" si="346"/>
        <v>0.13658318951178644</v>
      </c>
      <c r="IA34" s="64">
        <f t="shared" si="346"/>
        <v>1.5407480180431163E-2</v>
      </c>
      <c r="IB34" s="64">
        <f t="shared" si="346"/>
        <v>0.21823336284116368</v>
      </c>
      <c r="IC34" s="64">
        <f t="shared" si="346"/>
        <v>3.9447373080540529</v>
      </c>
      <c r="IE34" s="61"/>
      <c r="IF34" s="62" t="s">
        <v>8</v>
      </c>
      <c r="IG34" s="63">
        <f t="shared" ref="IG34:JC34" si="347">AVERAGE(IG11:IG13)</f>
        <v>0.5618102471457439</v>
      </c>
      <c r="IH34" s="63">
        <f t="shared" si="347"/>
        <v>1.1812249315135324</v>
      </c>
      <c r="II34" s="63">
        <f t="shared" si="347"/>
        <v>0.66582545542363758</v>
      </c>
      <c r="IJ34" s="63">
        <f t="shared" si="347"/>
        <v>0.52154954661325192</v>
      </c>
      <c r="IK34" s="63">
        <f t="shared" si="347"/>
        <v>0.61663052006526431</v>
      </c>
      <c r="IL34" s="63">
        <f t="shared" si="347"/>
        <v>0.61537304056230202</v>
      </c>
      <c r="IM34" s="63">
        <f t="shared" si="347"/>
        <v>0.64033908947547724</v>
      </c>
      <c r="IN34" s="63">
        <f t="shared" si="347"/>
        <v>0.85931923530984822</v>
      </c>
      <c r="IO34" s="63">
        <f t="shared" si="347"/>
        <v>1</v>
      </c>
      <c r="IP34" s="63">
        <f t="shared" si="347"/>
        <v>0.63597987642932086</v>
      </c>
      <c r="IQ34" s="63">
        <f t="shared" si="347"/>
        <v>1.0017332724115782</v>
      </c>
      <c r="IR34" s="63">
        <f t="shared" si="347"/>
        <v>0.77556391535597591</v>
      </c>
      <c r="IS34" s="63">
        <f t="shared" si="347"/>
        <v>0.5678444761380611</v>
      </c>
      <c r="IT34" s="63">
        <f t="shared" si="347"/>
        <v>1.0105218917726138</v>
      </c>
      <c r="IU34" s="64">
        <f t="shared" si="347"/>
        <v>0.75354267212581105</v>
      </c>
      <c r="IV34" s="64">
        <f t="shared" si="347"/>
        <v>3.0892312995311055</v>
      </c>
      <c r="IW34" s="64">
        <f t="shared" si="347"/>
        <v>1.1929445522599107</v>
      </c>
      <c r="IX34" s="64">
        <f t="shared" si="347"/>
        <v>0.54368374881362169</v>
      </c>
      <c r="IY34" s="64">
        <f t="shared" si="347"/>
        <v>5.334466274514141E-3</v>
      </c>
      <c r="IZ34" s="64">
        <f t="shared" si="347"/>
        <v>0.11910988899095944</v>
      </c>
      <c r="JA34" s="64">
        <f t="shared" si="347"/>
        <v>1.3651293926492676E-2</v>
      </c>
      <c r="JB34" s="64">
        <f t="shared" si="347"/>
        <v>0.18963154104656574</v>
      </c>
      <c r="JC34" s="64">
        <f t="shared" si="347"/>
        <v>3.3524026808707355</v>
      </c>
      <c r="JE34" s="61"/>
      <c r="JF34" s="62" t="s">
        <v>8</v>
      </c>
      <c r="JG34" s="63">
        <f t="shared" ref="JG34:KC34" si="348">AVERAGE(JG11:JG13)</f>
        <v>0.86879093370879312</v>
      </c>
      <c r="JH34" s="63">
        <f t="shared" si="348"/>
        <v>1.8703544991950174</v>
      </c>
      <c r="JI34" s="63">
        <f t="shared" si="348"/>
        <v>1.0279918896347846</v>
      </c>
      <c r="JJ34" s="63">
        <f t="shared" si="348"/>
        <v>0.81970049401327028</v>
      </c>
      <c r="JK34" s="63">
        <f t="shared" si="348"/>
        <v>0.95125841834911584</v>
      </c>
      <c r="JL34" s="63">
        <f t="shared" si="348"/>
        <v>0.97016688038846677</v>
      </c>
      <c r="JM34" s="63">
        <f t="shared" si="348"/>
        <v>1.0153677448033049</v>
      </c>
      <c r="JN34" s="63">
        <f t="shared" si="348"/>
        <v>1.3522982887111823</v>
      </c>
      <c r="JO34" s="63">
        <f t="shared" si="348"/>
        <v>1.596338954068574</v>
      </c>
      <c r="JP34" s="63">
        <f t="shared" si="348"/>
        <v>1</v>
      </c>
      <c r="JQ34" s="63">
        <f t="shared" si="348"/>
        <v>1.5566704540011118</v>
      </c>
      <c r="JR34" s="63">
        <f t="shared" si="348"/>
        <v>1.1999319713534182</v>
      </c>
      <c r="JS34" s="63">
        <f t="shared" si="348"/>
        <v>0.88902263369427537</v>
      </c>
      <c r="JT34" s="63">
        <f t="shared" si="348"/>
        <v>1.6213756605723126</v>
      </c>
      <c r="JU34" s="64">
        <f t="shared" si="348"/>
        <v>1.1723137854371906</v>
      </c>
      <c r="JV34" s="64">
        <f t="shared" si="348"/>
        <v>4.8517979982812856</v>
      </c>
      <c r="JW34" s="64">
        <f t="shared" si="348"/>
        <v>1.8608697370472373</v>
      </c>
      <c r="JX34" s="64">
        <f t="shared" si="348"/>
        <v>0.84148011115236832</v>
      </c>
      <c r="JY34" s="64">
        <f t="shared" si="348"/>
        <v>8.2515675521676948E-3</v>
      </c>
      <c r="JZ34" s="64">
        <f t="shared" si="348"/>
        <v>0.18497520943362344</v>
      </c>
      <c r="KA34" s="64">
        <f t="shared" si="348"/>
        <v>2.1074757159384037E-2</v>
      </c>
      <c r="KB34" s="64">
        <f t="shared" si="348"/>
        <v>0.29792106993453454</v>
      </c>
      <c r="KC34" s="64">
        <f t="shared" si="348"/>
        <v>5.3478635027086083</v>
      </c>
      <c r="KE34" s="61"/>
      <c r="KF34" s="62" t="s">
        <v>8</v>
      </c>
      <c r="KG34" s="63">
        <f t="shared" ref="KG34:LC34" si="349">AVERAGE(KG11:KG13)</f>
        <v>0.55229326850306515</v>
      </c>
      <c r="KH34" s="63">
        <f t="shared" si="349"/>
        <v>1.252892775918854</v>
      </c>
      <c r="KI34" s="63">
        <f t="shared" si="349"/>
        <v>0.67252263187028938</v>
      </c>
      <c r="KJ34" s="63">
        <f t="shared" si="349"/>
        <v>0.53708766043869238</v>
      </c>
      <c r="KK34" s="63">
        <f t="shared" si="349"/>
        <v>0.60534327601134252</v>
      </c>
      <c r="KL34" s="63">
        <f t="shared" si="349"/>
        <v>0.63949928771989228</v>
      </c>
      <c r="KM34" s="63">
        <f t="shared" si="349"/>
        <v>0.66897021926819644</v>
      </c>
      <c r="KN34" s="63">
        <f t="shared" si="349"/>
        <v>0.88319518223234861</v>
      </c>
      <c r="KO34" s="63">
        <f t="shared" si="349"/>
        <v>1.0663301310712681</v>
      </c>
      <c r="KP34" s="63">
        <f t="shared" si="349"/>
        <v>0.65798552263405019</v>
      </c>
      <c r="KQ34" s="63">
        <f t="shared" si="349"/>
        <v>1</v>
      </c>
      <c r="KR34" s="63">
        <f t="shared" si="349"/>
        <v>0.76253227589923611</v>
      </c>
      <c r="KS34" s="63">
        <f t="shared" si="349"/>
        <v>0.57689132417726641</v>
      </c>
      <c r="KT34" s="63">
        <f t="shared" si="349"/>
        <v>1.0875673685342202</v>
      </c>
      <c r="KU34" s="64">
        <f t="shared" si="349"/>
        <v>0.74614540641798932</v>
      </c>
      <c r="KV34" s="64">
        <f t="shared" si="349"/>
        <v>3.1390153948683728</v>
      </c>
      <c r="KW34" s="64">
        <f t="shared" si="349"/>
        <v>1.2030349280272163</v>
      </c>
      <c r="KX34" s="64">
        <f t="shared" si="349"/>
        <v>0.53540350654289171</v>
      </c>
      <c r="KY34" s="64">
        <f t="shared" si="349"/>
        <v>5.2127355133663872E-3</v>
      </c>
      <c r="KZ34" s="64">
        <f t="shared" si="349"/>
        <v>0.11884535282317561</v>
      </c>
      <c r="LA34" s="64">
        <f t="shared" si="349"/>
        <v>1.3236119868750293E-2</v>
      </c>
      <c r="LB34" s="64">
        <f t="shared" si="349"/>
        <v>0.19129746599240086</v>
      </c>
      <c r="LC34" s="64">
        <f t="shared" si="349"/>
        <v>3.527783617767335</v>
      </c>
      <c r="LE34" s="61"/>
      <c r="LF34" s="62" t="s">
        <v>8</v>
      </c>
      <c r="LG34" s="63">
        <f t="shared" ref="LG34:MC34" si="350">AVERAGE(LG11:LG13)</f>
        <v>0.72441492588986633</v>
      </c>
      <c r="LH34" s="63">
        <f t="shared" si="350"/>
        <v>1.6861154988032894</v>
      </c>
      <c r="LI34" s="63">
        <f t="shared" si="350"/>
        <v>0.89475083048817405</v>
      </c>
      <c r="LJ34" s="63">
        <f t="shared" si="350"/>
        <v>0.7151919058807169</v>
      </c>
      <c r="LK34" s="63">
        <f t="shared" si="350"/>
        <v>0.79439885084228579</v>
      </c>
      <c r="LL34" s="63">
        <f t="shared" si="350"/>
        <v>0.85404800419241378</v>
      </c>
      <c r="LM34" s="63">
        <f t="shared" si="350"/>
        <v>0.89323512183346665</v>
      </c>
      <c r="LN34" s="63">
        <f t="shared" si="350"/>
        <v>1.1742369226417446</v>
      </c>
      <c r="LO34" s="63">
        <f t="shared" si="350"/>
        <v>1.4332268093916298</v>
      </c>
      <c r="LP34" s="63">
        <f t="shared" si="350"/>
        <v>0.87796423732732887</v>
      </c>
      <c r="LQ34" s="63">
        <f t="shared" si="350"/>
        <v>1.3186240279112784</v>
      </c>
      <c r="LR34" s="63">
        <f t="shared" si="350"/>
        <v>1</v>
      </c>
      <c r="LS34" s="63">
        <f t="shared" si="350"/>
        <v>0.76455078286242539</v>
      </c>
      <c r="LT34" s="63">
        <f t="shared" si="350"/>
        <v>1.4646759442271275</v>
      </c>
      <c r="LU34" s="64">
        <f t="shared" si="350"/>
        <v>0.97932497502913562</v>
      </c>
      <c r="LV34" s="64">
        <f t="shared" si="350"/>
        <v>4.1541325948543104</v>
      </c>
      <c r="LW34" s="64">
        <f t="shared" si="350"/>
        <v>1.591406939355213</v>
      </c>
      <c r="LX34" s="64">
        <f t="shared" si="350"/>
        <v>0.7025797291492144</v>
      </c>
      <c r="LY34" s="64">
        <f t="shared" si="350"/>
        <v>6.815479691741024E-3</v>
      </c>
      <c r="LZ34" s="64">
        <f t="shared" si="350"/>
        <v>0.15672335087480094</v>
      </c>
      <c r="MA34" s="64">
        <f t="shared" si="350"/>
        <v>1.7253768557285189E-2</v>
      </c>
      <c r="MB34" s="64">
        <f t="shared" si="350"/>
        <v>0.25221331156624366</v>
      </c>
      <c r="MC34" s="64">
        <f t="shared" si="350"/>
        <v>4.713434490887253</v>
      </c>
      <c r="ME34" s="61"/>
      <c r="MF34" s="62" t="s">
        <v>8</v>
      </c>
      <c r="MG34" s="63">
        <f t="shared" ref="MG34:NC34" si="351">AVERAGE(MG11:MG13)</f>
        <v>0.9670331569385846</v>
      </c>
      <c r="MH34" s="63">
        <f t="shared" si="351"/>
        <v>2.1453883450700997</v>
      </c>
      <c r="MI34" s="63">
        <f t="shared" si="351"/>
        <v>1.1693811092499129</v>
      </c>
      <c r="MJ34" s="63">
        <f t="shared" si="351"/>
        <v>0.92735407518552515</v>
      </c>
      <c r="MK34" s="63">
        <f t="shared" si="351"/>
        <v>1.0606097707789441</v>
      </c>
      <c r="ML34" s="63">
        <f t="shared" si="351"/>
        <v>1.1012352443129689</v>
      </c>
      <c r="MM34" s="63">
        <f t="shared" si="351"/>
        <v>1.1496919288449796</v>
      </c>
      <c r="MN34" s="63">
        <f t="shared" si="351"/>
        <v>1.5254938519883858</v>
      </c>
      <c r="MO34" s="63">
        <f t="shared" si="351"/>
        <v>1.8218449775772934</v>
      </c>
      <c r="MP34" s="63">
        <f t="shared" si="351"/>
        <v>1.134690932683496</v>
      </c>
      <c r="MQ34" s="63">
        <f t="shared" si="351"/>
        <v>1.7428649505549938</v>
      </c>
      <c r="MR34" s="63">
        <f t="shared" si="351"/>
        <v>1.335023951405822</v>
      </c>
      <c r="MS34" s="63">
        <f t="shared" si="351"/>
        <v>1</v>
      </c>
      <c r="MT34" s="63">
        <f t="shared" si="351"/>
        <v>1.8528247151718247</v>
      </c>
      <c r="MU34" s="64">
        <f t="shared" si="351"/>
        <v>1.3030510846755157</v>
      </c>
      <c r="MV34" s="64">
        <f t="shared" si="351"/>
        <v>5.4390407320616321</v>
      </c>
      <c r="MW34" s="64">
        <f t="shared" si="351"/>
        <v>2.090251697445392</v>
      </c>
      <c r="MX34" s="64">
        <f t="shared" si="351"/>
        <v>0.93693417252076772</v>
      </c>
      <c r="MY34" s="64">
        <f t="shared" si="351"/>
        <v>9.1415213870955445E-3</v>
      </c>
      <c r="MZ34" s="64">
        <f t="shared" si="351"/>
        <v>0.20717345666161438</v>
      </c>
      <c r="NA34" s="64">
        <f t="shared" si="351"/>
        <v>2.3266003479409981E-2</v>
      </c>
      <c r="NB34" s="64">
        <f t="shared" si="351"/>
        <v>0.33207569223540789</v>
      </c>
      <c r="NC34" s="64">
        <f t="shared" si="351"/>
        <v>6.0476679984453119</v>
      </c>
      <c r="NE34" s="61"/>
      <c r="NF34" s="62" t="s">
        <v>8</v>
      </c>
      <c r="NG34" s="63">
        <f t="shared" ref="NG34:OC34" si="352">AVERAGE(NG11:NG13)</f>
        <v>0.56198951588589907</v>
      </c>
      <c r="NH34" s="63">
        <f t="shared" si="352"/>
        <v>1.1758610310976125</v>
      </c>
      <c r="NI34" s="63">
        <f t="shared" si="352"/>
        <v>0.66857169508746317</v>
      </c>
      <c r="NJ34" s="63">
        <f t="shared" si="352"/>
        <v>0.51963335356303253</v>
      </c>
      <c r="NK34" s="63">
        <f t="shared" si="352"/>
        <v>0.61756275302226737</v>
      </c>
      <c r="NL34" s="63">
        <f t="shared" si="352"/>
        <v>0.61266106770833806</v>
      </c>
      <c r="NM34" s="63">
        <f t="shared" si="352"/>
        <v>0.63580620959680911</v>
      </c>
      <c r="NN34" s="63">
        <f t="shared" si="352"/>
        <v>0.8553532962727356</v>
      </c>
      <c r="NO34" s="63">
        <f t="shared" si="352"/>
        <v>0.99143695642601271</v>
      </c>
      <c r="NP34" s="63">
        <f t="shared" si="352"/>
        <v>0.63381138884757804</v>
      </c>
      <c r="NQ34" s="63">
        <f t="shared" si="352"/>
        <v>1.0009858849512505</v>
      </c>
      <c r="NR34" s="63">
        <f t="shared" si="352"/>
        <v>0.77561173759111579</v>
      </c>
      <c r="NS34" s="63">
        <f t="shared" si="352"/>
        <v>0.56613891157676488</v>
      </c>
      <c r="NT34" s="63">
        <f t="shared" si="352"/>
        <v>1</v>
      </c>
      <c r="NU34" s="64">
        <f t="shared" si="352"/>
        <v>0.75184697440563542</v>
      </c>
      <c r="NV34" s="64">
        <f t="shared" si="352"/>
        <v>3.074544930974703</v>
      </c>
      <c r="NW34" s="64">
        <f t="shared" si="352"/>
        <v>1.1908389772049066</v>
      </c>
      <c r="NX34" s="64">
        <f t="shared" si="352"/>
        <v>0.54369974186254033</v>
      </c>
      <c r="NY34" s="64">
        <f t="shared" si="352"/>
        <v>5.3319627198517849E-3</v>
      </c>
      <c r="NZ34" s="64">
        <f t="shared" si="352"/>
        <v>0.11905726289574187</v>
      </c>
      <c r="OA34" s="64">
        <f t="shared" si="352"/>
        <v>1.3648589143223656E-2</v>
      </c>
      <c r="OB34" s="64">
        <f t="shared" si="352"/>
        <v>0.1885457887244183</v>
      </c>
      <c r="OC34" s="64">
        <f t="shared" si="352"/>
        <v>3.3199455859899012</v>
      </c>
      <c r="OE34" s="61"/>
      <c r="OF34" s="62" t="s">
        <v>8</v>
      </c>
      <c r="OG34" s="63">
        <f t="shared" ref="OG34:PC34" si="353">AVERAGE(OG11:OG13)</f>
        <v>0.74238978067292238</v>
      </c>
      <c r="OH34" s="63">
        <f t="shared" si="353"/>
        <v>1.7176983426695605</v>
      </c>
      <c r="OI34" s="63">
        <f t="shared" si="353"/>
        <v>0.9218588522806529</v>
      </c>
      <c r="OJ34" s="63">
        <f t="shared" si="353"/>
        <v>0.72915993922261035</v>
      </c>
      <c r="OK34" s="63">
        <f t="shared" si="353"/>
        <v>0.81549497565301754</v>
      </c>
      <c r="OL34" s="63">
        <f t="shared" si="353"/>
        <v>0.86996691644021495</v>
      </c>
      <c r="OM34" s="63">
        <f t="shared" si="353"/>
        <v>0.90670139818830309</v>
      </c>
      <c r="ON34" s="63">
        <f t="shared" si="353"/>
        <v>1.1956084585812901</v>
      </c>
      <c r="OO34" s="63">
        <f t="shared" si="353"/>
        <v>1.452542022369683</v>
      </c>
      <c r="OP34" s="63">
        <f t="shared" si="353"/>
        <v>0.89547995163691008</v>
      </c>
      <c r="OQ34" s="63">
        <f t="shared" si="353"/>
        <v>1.3494251998038858</v>
      </c>
      <c r="OR34" s="63">
        <f t="shared" si="353"/>
        <v>1.0244362189683007</v>
      </c>
      <c r="OS34" s="63">
        <f t="shared" si="353"/>
        <v>0.78007660522246625</v>
      </c>
      <c r="OT34" s="63">
        <f t="shared" si="353"/>
        <v>1.481133341567294</v>
      </c>
      <c r="OU34" s="64">
        <f t="shared" si="353"/>
        <v>1</v>
      </c>
      <c r="OV34" s="64">
        <f t="shared" si="353"/>
        <v>4.2282492389687922</v>
      </c>
      <c r="OW34" s="64">
        <f t="shared" si="353"/>
        <v>1.6263920770515454</v>
      </c>
      <c r="OX34" s="64">
        <f t="shared" si="353"/>
        <v>0.71972114100265649</v>
      </c>
      <c r="OY34" s="64">
        <f t="shared" si="353"/>
        <v>6.9764373863283116E-3</v>
      </c>
      <c r="OZ34" s="64">
        <f t="shared" si="353"/>
        <v>0.16045221331707407</v>
      </c>
      <c r="PA34" s="64">
        <f t="shared" si="353"/>
        <v>1.7667340245664801E-2</v>
      </c>
      <c r="PB34" s="64">
        <f t="shared" si="353"/>
        <v>0.25633648170131335</v>
      </c>
      <c r="PC34" s="64">
        <f t="shared" si="353"/>
        <v>4.7685257918248594</v>
      </c>
    </row>
    <row r="35" spans="3:419" x14ac:dyDescent="0.3">
      <c r="C35" s="3"/>
      <c r="D35" s="3"/>
      <c r="E35" s="29" t="s">
        <v>12</v>
      </c>
      <c r="F35" s="30">
        <f t="shared" ref="F35:AB35" si="354">AVERAGE(F14:F16)</f>
        <v>23.455154689605433</v>
      </c>
      <c r="G35" s="30">
        <f t="shared" si="354"/>
        <v>4.6314836411757625</v>
      </c>
      <c r="H35" s="30">
        <f t="shared" si="354"/>
        <v>2.9074025889195756</v>
      </c>
      <c r="I35" s="30">
        <f t="shared" si="354"/>
        <v>9.700096640339348</v>
      </c>
      <c r="J35" s="30">
        <f t="shared" si="354"/>
        <v>12.885070086455665</v>
      </c>
      <c r="K35" s="30">
        <f t="shared" si="354"/>
        <v>19.007336620781491</v>
      </c>
      <c r="L35" s="30">
        <f t="shared" si="354"/>
        <v>13.916709480076342</v>
      </c>
      <c r="M35" s="30">
        <f t="shared" si="354"/>
        <v>18.535464238902779</v>
      </c>
      <c r="N35" s="30">
        <f t="shared" si="354"/>
        <v>26.421769041559617</v>
      </c>
      <c r="O35" s="30">
        <f t="shared" si="354"/>
        <v>22.488877080388821</v>
      </c>
      <c r="P35" s="30">
        <f t="shared" si="354"/>
        <v>39.759102943926813</v>
      </c>
      <c r="Q35" s="30">
        <f t="shared" si="354"/>
        <v>25.535200231573182</v>
      </c>
      <c r="R35" s="30">
        <f t="shared" si="354"/>
        <v>21.531155469301495</v>
      </c>
      <c r="S35" s="30">
        <f t="shared" si="354"/>
        <v>37.366491904307487</v>
      </c>
      <c r="T35" s="37">
        <f t="shared" si="354"/>
        <v>38.446425366265991</v>
      </c>
      <c r="U35" s="37">
        <f t="shared" si="354"/>
        <v>13.219963513930303</v>
      </c>
      <c r="V35" s="37">
        <f t="shared" si="354"/>
        <v>41.151268346845491</v>
      </c>
      <c r="W35" s="37">
        <f t="shared" si="354"/>
        <v>20.21871149913758</v>
      </c>
      <c r="X35" s="37">
        <f t="shared" si="354"/>
        <v>0.17929817564025405</v>
      </c>
      <c r="Y35" s="37">
        <f t="shared" si="354"/>
        <v>5.4349757104935259</v>
      </c>
      <c r="Z35" s="37">
        <f t="shared" si="354"/>
        <v>0.50059077053798207</v>
      </c>
      <c r="AA35" s="37">
        <f t="shared" si="354"/>
        <v>6.2044497355299599</v>
      </c>
      <c r="AB35" s="37">
        <f t="shared" si="354"/>
        <v>119.38630745855555</v>
      </c>
      <c r="AE35" s="61"/>
      <c r="AF35" s="62" t="s">
        <v>12</v>
      </c>
      <c r="AG35" s="63">
        <f t="shared" ref="AG35:BC35" si="355">AVERAGE(AG14:AG16)</f>
        <v>1</v>
      </c>
      <c r="AH35" s="63">
        <f t="shared" si="355"/>
        <v>0.19844469069577644</v>
      </c>
      <c r="AI35" s="63">
        <f t="shared" si="355"/>
        <v>0.12253778304933932</v>
      </c>
      <c r="AJ35" s="63">
        <f t="shared" si="355"/>
        <v>0.41797449291526961</v>
      </c>
      <c r="AK35" s="63">
        <f t="shared" si="355"/>
        <v>0.55547685762377363</v>
      </c>
      <c r="AL35" s="63">
        <f t="shared" si="355"/>
        <v>0.8121425456807233</v>
      </c>
      <c r="AM35" s="63">
        <f t="shared" si="355"/>
        <v>0.59330487020274825</v>
      </c>
      <c r="AN35" s="63">
        <f t="shared" si="355"/>
        <v>0.78852899234619278</v>
      </c>
      <c r="AO35" s="63">
        <f t="shared" si="355"/>
        <v>1.1408887987678404</v>
      </c>
      <c r="AP35" s="63">
        <f t="shared" si="355"/>
        <v>0.99197007228044765</v>
      </c>
      <c r="AQ35" s="63">
        <f t="shared" si="355"/>
        <v>1.6946263974145157</v>
      </c>
      <c r="AR35" s="63">
        <f t="shared" si="355"/>
        <v>1.1002366100490357</v>
      </c>
      <c r="AS35" s="63">
        <f t="shared" si="355"/>
        <v>0.92685784178763031</v>
      </c>
      <c r="AT35" s="63">
        <f t="shared" si="355"/>
        <v>1.6036287467148853</v>
      </c>
      <c r="AU35" s="171">
        <f t="shared" si="355"/>
        <v>1.6027887915238519</v>
      </c>
      <c r="AV35" s="171">
        <f t="shared" si="355"/>
        <v>0.57290117152419395</v>
      </c>
      <c r="AW35" s="171">
        <f t="shared" si="355"/>
        <v>1.7924065005034244</v>
      </c>
      <c r="AX35" s="64">
        <f t="shared" si="355"/>
        <v>0.87398583090781445</v>
      </c>
      <c r="AY35" s="64">
        <f t="shared" si="355"/>
        <v>7.7187771045940795E-3</v>
      </c>
      <c r="AZ35" s="64">
        <f t="shared" si="355"/>
        <v>0.23313644203105721</v>
      </c>
      <c r="BA35" s="64">
        <f t="shared" si="355"/>
        <v>2.184627654582608E-2</v>
      </c>
      <c r="BB35" s="64">
        <f t="shared" si="355"/>
        <v>0.26809126836417657</v>
      </c>
      <c r="BC35" s="64">
        <f t="shared" si="355"/>
        <v>5.1374710657813756</v>
      </c>
      <c r="BE35" s="61"/>
      <c r="BF35" s="62" t="s">
        <v>12</v>
      </c>
      <c r="BG35" s="63">
        <f t="shared" ref="BG35:CC35" si="356">AVERAGE(BG14:BG16)</f>
        <v>5.0562011991208173</v>
      </c>
      <c r="BH35" s="63">
        <f t="shared" si="356"/>
        <v>1</v>
      </c>
      <c r="BI35" s="63">
        <f t="shared" si="356"/>
        <v>0.62522769672819356</v>
      </c>
      <c r="BJ35" s="63">
        <f t="shared" si="356"/>
        <v>2.1066641604993994</v>
      </c>
      <c r="BK35" s="63">
        <f t="shared" si="356"/>
        <v>2.7958977137055316</v>
      </c>
      <c r="BL35" s="63">
        <f t="shared" si="356"/>
        <v>4.0968626936977754</v>
      </c>
      <c r="BM35" s="63">
        <f t="shared" si="356"/>
        <v>2.999981713469225</v>
      </c>
      <c r="BN35" s="63">
        <f t="shared" si="356"/>
        <v>3.990685049482622</v>
      </c>
      <c r="BO35" s="63">
        <f t="shared" si="356"/>
        <v>5.7641384664657771</v>
      </c>
      <c r="BP35" s="63">
        <f t="shared" si="356"/>
        <v>4.9489478496720167</v>
      </c>
      <c r="BQ35" s="63">
        <f t="shared" si="356"/>
        <v>8.5571649184475636</v>
      </c>
      <c r="BR35" s="63">
        <f t="shared" si="356"/>
        <v>5.5418757334283759</v>
      </c>
      <c r="BS35" s="63">
        <f t="shared" si="356"/>
        <v>4.6689317334977822</v>
      </c>
      <c r="BT35" s="63">
        <f t="shared" si="356"/>
        <v>8.1041148327258146</v>
      </c>
      <c r="BU35" s="64">
        <f t="shared" si="356"/>
        <v>7.9570567738991436</v>
      </c>
      <c r="BV35" s="64">
        <f t="shared" si="356"/>
        <v>2.8880578209034282</v>
      </c>
      <c r="BW35" s="64">
        <f t="shared" si="356"/>
        <v>8.9869715799623737</v>
      </c>
      <c r="BX35" s="64">
        <f t="shared" si="356"/>
        <v>4.382856491589485</v>
      </c>
      <c r="BY35" s="64">
        <f t="shared" si="356"/>
        <v>3.8978906221313912E-2</v>
      </c>
      <c r="BZ35" s="64">
        <f t="shared" si="356"/>
        <v>1.1702001884027136</v>
      </c>
      <c r="CA35" s="64">
        <f t="shared" si="356"/>
        <v>0.10935881213533005</v>
      </c>
      <c r="CB35" s="64">
        <f t="shared" si="356"/>
        <v>1.3490545511952643</v>
      </c>
      <c r="CC35" s="64">
        <f t="shared" si="356"/>
        <v>25.850176131605668</v>
      </c>
      <c r="CE35" s="61"/>
      <c r="CF35" s="62" t="s">
        <v>12</v>
      </c>
      <c r="CG35" s="63">
        <f t="shared" ref="CG35:DC35" si="357">AVERAGE(CG14:CG16)</f>
        <v>8.3440732866277063</v>
      </c>
      <c r="CH35" s="63">
        <f t="shared" si="357"/>
        <v>1.6689682760999673</v>
      </c>
      <c r="CI35" s="63">
        <f t="shared" si="357"/>
        <v>1</v>
      </c>
      <c r="CJ35" s="63">
        <f t="shared" si="357"/>
        <v>3.5084612567158757</v>
      </c>
      <c r="CK35" s="63">
        <f t="shared" si="357"/>
        <v>4.679228401522237</v>
      </c>
      <c r="CL35" s="63">
        <f t="shared" si="357"/>
        <v>6.8155939398596272</v>
      </c>
      <c r="CM35" s="63">
        <f t="shared" si="357"/>
        <v>4.9501293963351811</v>
      </c>
      <c r="CN35" s="63">
        <f t="shared" si="357"/>
        <v>6.5664069613340521</v>
      </c>
      <c r="CO35" s="63">
        <f t="shared" si="357"/>
        <v>9.5091668716002236</v>
      </c>
      <c r="CP35" s="63">
        <f t="shared" si="357"/>
        <v>8.5072619233508178</v>
      </c>
      <c r="CQ35" s="63">
        <f t="shared" si="357"/>
        <v>14.191591470678683</v>
      </c>
      <c r="CR35" s="63">
        <f t="shared" si="357"/>
        <v>9.2512866483275928</v>
      </c>
      <c r="CS35" s="63">
        <f t="shared" si="357"/>
        <v>7.7935966204336724</v>
      </c>
      <c r="CT35" s="63">
        <f t="shared" si="357"/>
        <v>13.377286201258778</v>
      </c>
      <c r="CU35" s="64">
        <f t="shared" si="357"/>
        <v>14.112535689546243</v>
      </c>
      <c r="CV35" s="64">
        <f t="shared" si="357"/>
        <v>4.799690531570076</v>
      </c>
      <c r="CW35" s="64">
        <f t="shared" si="357"/>
        <v>15.21726927659474</v>
      </c>
      <c r="CX35" s="64">
        <f t="shared" si="357"/>
        <v>7.4303454667916</v>
      </c>
      <c r="CY35" s="64">
        <f t="shared" si="357"/>
        <v>6.4468514452460754E-2</v>
      </c>
      <c r="CZ35" s="64">
        <f t="shared" si="357"/>
        <v>1.9809795414287521</v>
      </c>
      <c r="DA35" s="64">
        <f t="shared" si="357"/>
        <v>0.186179476476136</v>
      </c>
      <c r="DB35" s="64">
        <f t="shared" si="357"/>
        <v>2.2585783895277172</v>
      </c>
      <c r="DC35" s="64">
        <f t="shared" si="357"/>
        <v>43.334303962128182</v>
      </c>
      <c r="DE35" s="61"/>
      <c r="DF35" s="62" t="s">
        <v>12</v>
      </c>
      <c r="DG35" s="63">
        <f t="shared" ref="DG35:EC35" si="358">AVERAGE(DG14:DG16)</f>
        <v>2.414473875785951</v>
      </c>
      <c r="DH35" s="63">
        <f t="shared" si="358"/>
        <v>0.4777711667607229</v>
      </c>
      <c r="DI35" s="63">
        <f t="shared" si="358"/>
        <v>0.29755505494215023</v>
      </c>
      <c r="DJ35" s="63">
        <f t="shared" si="358"/>
        <v>1</v>
      </c>
      <c r="DK35" s="63">
        <f t="shared" si="358"/>
        <v>1.3296589957698097</v>
      </c>
      <c r="DL35" s="63">
        <f t="shared" si="358"/>
        <v>1.9596557998098916</v>
      </c>
      <c r="DM35" s="63">
        <f t="shared" si="358"/>
        <v>1.4325514876590961</v>
      </c>
      <c r="DN35" s="63">
        <f t="shared" si="358"/>
        <v>1.9070668278475666</v>
      </c>
      <c r="DO35" s="63">
        <f t="shared" si="358"/>
        <v>2.718383253351504</v>
      </c>
      <c r="DP35" s="63">
        <f t="shared" si="358"/>
        <v>2.3319416079839379</v>
      </c>
      <c r="DQ35" s="63">
        <f t="shared" si="358"/>
        <v>4.0969405261900702</v>
      </c>
      <c r="DR35" s="63">
        <f t="shared" si="358"/>
        <v>2.6337457710316605</v>
      </c>
      <c r="DS35" s="63">
        <f t="shared" si="358"/>
        <v>2.2208073993878084</v>
      </c>
      <c r="DT35" s="63">
        <f t="shared" si="358"/>
        <v>3.8457625185864814</v>
      </c>
      <c r="DU35" s="64">
        <f t="shared" si="358"/>
        <v>4.0183249910911423</v>
      </c>
      <c r="DV35" s="64">
        <f t="shared" si="358"/>
        <v>1.3620018000702032</v>
      </c>
      <c r="DW35" s="64">
        <f t="shared" si="358"/>
        <v>4.2553242203527608</v>
      </c>
      <c r="DX35" s="64">
        <f t="shared" si="358"/>
        <v>2.0917961761153379</v>
      </c>
      <c r="DY35" s="64">
        <f t="shared" si="358"/>
        <v>1.8458665661575609E-2</v>
      </c>
      <c r="DZ35" s="64">
        <f t="shared" si="358"/>
        <v>0.56226509369527244</v>
      </c>
      <c r="EA35" s="64">
        <f t="shared" si="358"/>
        <v>5.1819729136281502E-2</v>
      </c>
      <c r="EB35" s="64">
        <f t="shared" si="358"/>
        <v>0.64025569787769054</v>
      </c>
      <c r="EC35" s="64">
        <f t="shared" si="358"/>
        <v>12.324849820015714</v>
      </c>
      <c r="EE35" s="61"/>
      <c r="EF35" s="62" t="s">
        <v>12</v>
      </c>
      <c r="EG35" s="63">
        <f t="shared" ref="EG35:FC35" si="359">AVERAGE(EG14:EG16)</f>
        <v>1.8169446927604838</v>
      </c>
      <c r="EH35" s="63">
        <f t="shared" si="359"/>
        <v>0.35899980744396087</v>
      </c>
      <c r="EI35" s="63">
        <f t="shared" si="359"/>
        <v>0.22494247714599255</v>
      </c>
      <c r="EJ35" s="63">
        <f t="shared" si="359"/>
        <v>0.75289491814557807</v>
      </c>
      <c r="EK35" s="63">
        <f t="shared" si="359"/>
        <v>1</v>
      </c>
      <c r="EL35" s="63">
        <f t="shared" si="359"/>
        <v>1.4726076477523167</v>
      </c>
      <c r="EM35" s="63">
        <f t="shared" si="359"/>
        <v>1.0780473028880322</v>
      </c>
      <c r="EN35" s="63">
        <f t="shared" si="359"/>
        <v>1.4353277672646978</v>
      </c>
      <c r="EO35" s="63">
        <f t="shared" si="359"/>
        <v>2.0525661348498212</v>
      </c>
      <c r="EP35" s="63">
        <f t="shared" si="359"/>
        <v>1.7522947937704247</v>
      </c>
      <c r="EQ35" s="63">
        <f t="shared" si="359"/>
        <v>3.0790885499961682</v>
      </c>
      <c r="ER35" s="63">
        <f t="shared" si="359"/>
        <v>1.9817460683350541</v>
      </c>
      <c r="ES35" s="63">
        <f t="shared" si="359"/>
        <v>1.6706595784277967</v>
      </c>
      <c r="ET35" s="63">
        <f t="shared" si="359"/>
        <v>2.8987760610963575</v>
      </c>
      <c r="EU35" s="64">
        <f t="shared" si="359"/>
        <v>2.954661671942111</v>
      </c>
      <c r="EV35" s="64">
        <f t="shared" si="359"/>
        <v>1.0274949461276746</v>
      </c>
      <c r="EW35" s="64">
        <f t="shared" si="359"/>
        <v>3.1994636408706296</v>
      </c>
      <c r="EX35" s="64">
        <f t="shared" si="359"/>
        <v>1.5692334279235796</v>
      </c>
      <c r="EY35" s="64">
        <f t="shared" si="359"/>
        <v>1.391785836723281E-2</v>
      </c>
      <c r="EZ35" s="64">
        <f t="shared" si="359"/>
        <v>0.4211318210699348</v>
      </c>
      <c r="FA35" s="64">
        <f t="shared" si="359"/>
        <v>3.8928102342772976E-2</v>
      </c>
      <c r="FB35" s="64">
        <f t="shared" si="359"/>
        <v>0.4817621290605949</v>
      </c>
      <c r="FC35" s="64">
        <f t="shared" si="359"/>
        <v>9.2611068958991094</v>
      </c>
      <c r="FE35" s="61"/>
      <c r="FF35" s="62" t="s">
        <v>12</v>
      </c>
      <c r="FG35" s="63">
        <f t="shared" ref="FG35:GC35" si="360">AVERAGE(FG14:FG16)</f>
        <v>1.233573878003049</v>
      </c>
      <c r="FH35" s="63">
        <f t="shared" si="360"/>
        <v>0.24423681862617883</v>
      </c>
      <c r="FI35" s="63">
        <f t="shared" si="360"/>
        <v>0.15215680264670481</v>
      </c>
      <c r="FJ35" s="63">
        <f t="shared" si="360"/>
        <v>0.51515074690496998</v>
      </c>
      <c r="FK35" s="63">
        <f t="shared" si="360"/>
        <v>0.6837651204044205</v>
      </c>
      <c r="FL35" s="63">
        <f t="shared" si="360"/>
        <v>1</v>
      </c>
      <c r="FM35" s="63">
        <f t="shared" si="360"/>
        <v>0.73190545817935693</v>
      </c>
      <c r="FN35" s="63">
        <f t="shared" si="360"/>
        <v>0.97315541104072045</v>
      </c>
      <c r="FO35" s="63">
        <f t="shared" si="360"/>
        <v>1.4101421972584471</v>
      </c>
      <c r="FP35" s="63">
        <f t="shared" si="360"/>
        <v>1.2162992719499106</v>
      </c>
      <c r="FQ35" s="63">
        <f t="shared" si="360"/>
        <v>2.0875884777019018</v>
      </c>
      <c r="FR35" s="63">
        <f t="shared" si="360"/>
        <v>1.355162001143565</v>
      </c>
      <c r="FS35" s="63">
        <f t="shared" si="360"/>
        <v>1.1414731703334977</v>
      </c>
      <c r="FT35" s="63">
        <f t="shared" si="360"/>
        <v>1.9799944929608735</v>
      </c>
      <c r="FU35" s="64">
        <f t="shared" si="360"/>
        <v>1.9316618915917079</v>
      </c>
      <c r="FV35" s="64">
        <f t="shared" si="360"/>
        <v>0.70708815077404985</v>
      </c>
      <c r="FW35" s="64">
        <f t="shared" si="360"/>
        <v>2.202745536146431</v>
      </c>
      <c r="FX35" s="64">
        <f t="shared" si="360"/>
        <v>1.0725114685147956</v>
      </c>
      <c r="FY35" s="64">
        <f t="shared" si="360"/>
        <v>9.5296994653345669E-3</v>
      </c>
      <c r="FZ35" s="64">
        <f t="shared" si="360"/>
        <v>0.28587976832612649</v>
      </c>
      <c r="GA35" s="64">
        <f t="shared" si="360"/>
        <v>2.6815657485397399E-2</v>
      </c>
      <c r="GB35" s="64">
        <f t="shared" si="360"/>
        <v>0.33008825295319411</v>
      </c>
      <c r="GC35" s="64">
        <f t="shared" si="360"/>
        <v>6.3194782352235377</v>
      </c>
      <c r="GE35" s="61"/>
      <c r="GF35" s="62" t="s">
        <v>12</v>
      </c>
      <c r="GG35" s="63">
        <f t="shared" ref="GG35:HC35" si="361">AVERAGE(GG14:GG16)</f>
        <v>1.6854748166777291</v>
      </c>
      <c r="GH35" s="63">
        <f t="shared" si="361"/>
        <v>0.33448563761367556</v>
      </c>
      <c r="GI35" s="63">
        <f t="shared" si="361"/>
        <v>0.20651352251671529</v>
      </c>
      <c r="GJ35" s="63">
        <f t="shared" si="361"/>
        <v>0.70450352783638015</v>
      </c>
      <c r="GK35" s="63">
        <f t="shared" si="361"/>
        <v>0.93628193124905812</v>
      </c>
      <c r="GL35" s="63">
        <f t="shared" si="361"/>
        <v>1.3688822637151972</v>
      </c>
      <c r="GM35" s="63">
        <f t="shared" si="361"/>
        <v>1</v>
      </c>
      <c r="GN35" s="63">
        <f t="shared" si="361"/>
        <v>1.3290339506642228</v>
      </c>
      <c r="GO35" s="63">
        <f t="shared" si="361"/>
        <v>1.9229233685193492</v>
      </c>
      <c r="GP35" s="63">
        <f t="shared" si="361"/>
        <v>1.6721462480404865</v>
      </c>
      <c r="GQ35" s="63">
        <f t="shared" si="361"/>
        <v>2.8562994103598545</v>
      </c>
      <c r="GR35" s="63">
        <f t="shared" si="361"/>
        <v>1.8544838269071959</v>
      </c>
      <c r="GS35" s="63">
        <f t="shared" si="361"/>
        <v>1.5622488949859192</v>
      </c>
      <c r="GT35" s="63">
        <f t="shared" si="361"/>
        <v>2.7028681624909829</v>
      </c>
      <c r="GU35" s="64">
        <f t="shared" si="361"/>
        <v>2.702179362050563</v>
      </c>
      <c r="GV35" s="64">
        <f t="shared" si="361"/>
        <v>0.96562510977682425</v>
      </c>
      <c r="GW35" s="64">
        <f t="shared" si="361"/>
        <v>3.0212893631019941</v>
      </c>
      <c r="GX35" s="64">
        <f t="shared" si="361"/>
        <v>1.4732074430521271</v>
      </c>
      <c r="GY35" s="64">
        <f t="shared" si="361"/>
        <v>1.300983311852609E-2</v>
      </c>
      <c r="GZ35" s="64">
        <f t="shared" si="361"/>
        <v>0.39297901579910227</v>
      </c>
      <c r="HA35" s="64">
        <f t="shared" si="361"/>
        <v>3.682485051821089E-2</v>
      </c>
      <c r="HB35" s="64">
        <f t="shared" si="361"/>
        <v>0.45188019710790134</v>
      </c>
      <c r="HC35" s="64">
        <f t="shared" si="361"/>
        <v>8.6595034371444459</v>
      </c>
      <c r="HE35" s="61"/>
      <c r="HF35" s="62" t="s">
        <v>12</v>
      </c>
      <c r="HG35" s="63">
        <f t="shared" ref="HG35:IC35" si="362">AVERAGE(HG14:HG16)</f>
        <v>1.2686747208364406</v>
      </c>
      <c r="HH35" s="63">
        <f t="shared" si="362"/>
        <v>0.25199343856299761</v>
      </c>
      <c r="HI35" s="63">
        <f t="shared" si="362"/>
        <v>0.15511977099899163</v>
      </c>
      <c r="HJ35" s="63">
        <f t="shared" si="362"/>
        <v>0.53124070949772828</v>
      </c>
      <c r="HK35" s="63">
        <f t="shared" si="362"/>
        <v>0.70609098654313307</v>
      </c>
      <c r="HL35" s="63">
        <f t="shared" si="362"/>
        <v>1.0307918680985937</v>
      </c>
      <c r="HM35" s="63">
        <f t="shared" si="362"/>
        <v>0.75270419142789979</v>
      </c>
      <c r="HN35" s="63">
        <f t="shared" si="362"/>
        <v>1</v>
      </c>
      <c r="HO35" s="63">
        <f t="shared" si="362"/>
        <v>1.4504219673714189</v>
      </c>
      <c r="HP35" s="63">
        <f t="shared" si="362"/>
        <v>1.2658927289798254</v>
      </c>
      <c r="HQ35" s="63">
        <f t="shared" si="362"/>
        <v>2.1499265811663371</v>
      </c>
      <c r="HR35" s="63">
        <f t="shared" si="362"/>
        <v>1.3984043304201244</v>
      </c>
      <c r="HS35" s="63">
        <f t="shared" si="362"/>
        <v>1.1778617506560412</v>
      </c>
      <c r="HT35" s="63">
        <f t="shared" si="362"/>
        <v>2.036686448109212</v>
      </c>
      <c r="HU35" s="64">
        <f t="shared" si="362"/>
        <v>2.0272004802956078</v>
      </c>
      <c r="HV35" s="64">
        <f t="shared" si="362"/>
        <v>0.72880958462173784</v>
      </c>
      <c r="HW35" s="64">
        <f t="shared" si="362"/>
        <v>2.2824481726386829</v>
      </c>
      <c r="HX35" s="64">
        <f t="shared" si="362"/>
        <v>1.1115812081116385</v>
      </c>
      <c r="HY35" s="64">
        <f t="shared" si="362"/>
        <v>9.8083754713963467E-3</v>
      </c>
      <c r="HZ35" s="64">
        <f t="shared" si="362"/>
        <v>0.29614059569124107</v>
      </c>
      <c r="IA35" s="64">
        <f t="shared" si="362"/>
        <v>2.7829067532609445E-2</v>
      </c>
      <c r="IB35" s="64">
        <f t="shared" si="362"/>
        <v>0.34091106889054895</v>
      </c>
      <c r="IC35" s="64">
        <f t="shared" si="362"/>
        <v>6.528646167509649</v>
      </c>
      <c r="IE35" s="61"/>
      <c r="IF35" s="62" t="s">
        <v>12</v>
      </c>
      <c r="IG35" s="63">
        <f t="shared" ref="IG35:JC35" si="363">AVERAGE(IG14:IG16)</f>
        <v>0.90043580463709727</v>
      </c>
      <c r="IH35" s="63">
        <f t="shared" si="363"/>
        <v>0.17868814045678469</v>
      </c>
      <c r="II35" s="63">
        <f t="shared" si="363"/>
        <v>0.109859905128789</v>
      </c>
      <c r="IJ35" s="63">
        <f t="shared" si="363"/>
        <v>0.37123520742880983</v>
      </c>
      <c r="IK35" s="63">
        <f t="shared" si="363"/>
        <v>0.49512686785597498</v>
      </c>
      <c r="IL35" s="63">
        <f t="shared" si="363"/>
        <v>0.73335044105667091</v>
      </c>
      <c r="IM35" s="63">
        <f t="shared" si="363"/>
        <v>0.53422229927569997</v>
      </c>
      <c r="IN35" s="63">
        <f t="shared" si="363"/>
        <v>0.71134468677328222</v>
      </c>
      <c r="IO35" s="63">
        <f t="shared" si="363"/>
        <v>1</v>
      </c>
      <c r="IP35" s="63">
        <f t="shared" si="363"/>
        <v>0.86461891774455901</v>
      </c>
      <c r="IQ35" s="63">
        <f t="shared" si="363"/>
        <v>1.5337091093602739</v>
      </c>
      <c r="IR35" s="63">
        <f t="shared" si="363"/>
        <v>0.9794726109291455</v>
      </c>
      <c r="IS35" s="63">
        <f t="shared" si="363"/>
        <v>0.82666744358118116</v>
      </c>
      <c r="IT35" s="63">
        <f t="shared" si="363"/>
        <v>1.4245842903057302</v>
      </c>
      <c r="IU35" s="64">
        <f t="shared" si="363"/>
        <v>1.607998301740879</v>
      </c>
      <c r="IV35" s="64">
        <f t="shared" si="363"/>
        <v>0.50180758650253721</v>
      </c>
      <c r="IW35" s="64">
        <f t="shared" si="363"/>
        <v>1.5809734479218538</v>
      </c>
      <c r="IX35" s="64">
        <f t="shared" si="363"/>
        <v>0.78401216613293079</v>
      </c>
      <c r="IY35" s="64">
        <f t="shared" si="363"/>
        <v>6.8248761682201753E-3</v>
      </c>
      <c r="IZ35" s="64">
        <f t="shared" si="363"/>
        <v>0.21217918264091093</v>
      </c>
      <c r="JA35" s="64">
        <f t="shared" si="363"/>
        <v>1.9290241501667138E-2</v>
      </c>
      <c r="JB35" s="64">
        <f t="shared" si="363"/>
        <v>0.23789966712088581</v>
      </c>
      <c r="JC35" s="64">
        <f t="shared" si="363"/>
        <v>4.6035164856983917</v>
      </c>
      <c r="JE35" s="61"/>
      <c r="JF35" s="62" t="s">
        <v>12</v>
      </c>
      <c r="JG35" s="63">
        <f t="shared" ref="JG35:KC35" si="364">AVERAGE(JG14:JG16)</f>
        <v>1.0906154694693269</v>
      </c>
      <c r="JH35" s="63">
        <f t="shared" si="364"/>
        <v>0.21379381360784364</v>
      </c>
      <c r="JI35" s="63">
        <f t="shared" si="364"/>
        <v>0.13755331695843534</v>
      </c>
      <c r="JJ35" s="63">
        <f t="shared" si="364"/>
        <v>0.44527197180855405</v>
      </c>
      <c r="JK35" s="63">
        <f t="shared" si="364"/>
        <v>0.59063072782186254</v>
      </c>
      <c r="JL35" s="63">
        <f t="shared" si="364"/>
        <v>0.88048697871259829</v>
      </c>
      <c r="JM35" s="63">
        <f t="shared" si="364"/>
        <v>0.64714446055012487</v>
      </c>
      <c r="JN35" s="63">
        <f t="shared" si="364"/>
        <v>0.86427108011839282</v>
      </c>
      <c r="JO35" s="63">
        <f t="shared" si="364"/>
        <v>1.2123158909357588</v>
      </c>
      <c r="JP35" s="63">
        <f t="shared" si="364"/>
        <v>1</v>
      </c>
      <c r="JQ35" s="63">
        <f t="shared" si="364"/>
        <v>1.8475923025282397</v>
      </c>
      <c r="JR35" s="63">
        <f t="shared" si="364"/>
        <v>1.171722678250676</v>
      </c>
      <c r="JS35" s="63">
        <f t="shared" si="364"/>
        <v>0.98897299636580083</v>
      </c>
      <c r="JT35" s="63">
        <f t="shared" si="364"/>
        <v>1.7254641968174396</v>
      </c>
      <c r="JU35" s="64">
        <f t="shared" si="364"/>
        <v>1.8054135732212966</v>
      </c>
      <c r="JV35" s="64">
        <f t="shared" si="364"/>
        <v>0.60339491610548179</v>
      </c>
      <c r="JW35" s="64">
        <f t="shared" si="364"/>
        <v>1.8612525216417597</v>
      </c>
      <c r="JX35" s="64">
        <f t="shared" si="364"/>
        <v>0.92185536287860304</v>
      </c>
      <c r="JY35" s="64">
        <f t="shared" si="364"/>
        <v>8.2492281853834334E-3</v>
      </c>
      <c r="JZ35" s="64">
        <f t="shared" si="364"/>
        <v>0.24991795255551694</v>
      </c>
      <c r="KA35" s="64">
        <f t="shared" si="364"/>
        <v>2.2569524371924474E-2</v>
      </c>
      <c r="KB35" s="64">
        <f t="shared" si="364"/>
        <v>0.28368299527294272</v>
      </c>
      <c r="KC35" s="64">
        <f t="shared" si="364"/>
        <v>5.4813186271231187</v>
      </c>
      <c r="KE35" s="61"/>
      <c r="KF35" s="62" t="s">
        <v>12</v>
      </c>
      <c r="KG35" s="63">
        <f t="shared" ref="KG35:LC35" si="365">AVERAGE(KG14:KG16)</f>
        <v>0.59091027486589953</v>
      </c>
      <c r="KH35" s="63">
        <f t="shared" si="365"/>
        <v>0.11711754077066418</v>
      </c>
      <c r="KI35" s="63">
        <f t="shared" si="365"/>
        <v>7.2706502762771366E-2</v>
      </c>
      <c r="KJ35" s="63">
        <f t="shared" si="365"/>
        <v>0.2472811683405948</v>
      </c>
      <c r="KK35" s="63">
        <f t="shared" si="365"/>
        <v>0.32826517636743668</v>
      </c>
      <c r="KL35" s="63">
        <f t="shared" si="365"/>
        <v>0.47925907473548951</v>
      </c>
      <c r="KM35" s="63">
        <f t="shared" si="365"/>
        <v>0.35059601724740297</v>
      </c>
      <c r="KN35" s="63">
        <f t="shared" si="365"/>
        <v>0.46595912161857694</v>
      </c>
      <c r="KO35" s="63">
        <f t="shared" si="365"/>
        <v>0.67708387222996491</v>
      </c>
      <c r="KP35" s="63">
        <f t="shared" si="365"/>
        <v>0.58655519048450711</v>
      </c>
      <c r="KQ35" s="63">
        <f t="shared" si="365"/>
        <v>1</v>
      </c>
      <c r="KR35" s="63">
        <f t="shared" si="365"/>
        <v>0.65051011052980334</v>
      </c>
      <c r="KS35" s="63">
        <f t="shared" si="365"/>
        <v>0.54784036033853567</v>
      </c>
      <c r="KT35" s="63">
        <f t="shared" si="365"/>
        <v>0.94963092552265549</v>
      </c>
      <c r="KU35" s="64">
        <f t="shared" si="365"/>
        <v>0.92199639923931798</v>
      </c>
      <c r="KV35" s="64">
        <f t="shared" si="365"/>
        <v>0.339762916214777</v>
      </c>
      <c r="KW35" s="64">
        <f t="shared" si="365"/>
        <v>1.0596478321092515</v>
      </c>
      <c r="KX35" s="64">
        <f t="shared" si="365"/>
        <v>0.51522658251797371</v>
      </c>
      <c r="KY35" s="64">
        <f t="shared" si="365"/>
        <v>4.573297132805334E-3</v>
      </c>
      <c r="KZ35" s="64">
        <f t="shared" si="365"/>
        <v>0.13713626683452707</v>
      </c>
      <c r="LA35" s="64">
        <f t="shared" si="365"/>
        <v>1.2905253133235909E-2</v>
      </c>
      <c r="LB35" s="64">
        <f t="shared" si="365"/>
        <v>0.15853835002506075</v>
      </c>
      <c r="LC35" s="64">
        <f t="shared" si="365"/>
        <v>3.032924193348979</v>
      </c>
      <c r="LE35" s="61"/>
      <c r="LF35" s="62" t="s">
        <v>12</v>
      </c>
      <c r="LG35" s="63">
        <f t="shared" ref="LG35:MC35" si="366">AVERAGE(LG14:LG16)</f>
        <v>0.91656210874955624</v>
      </c>
      <c r="LH35" s="63">
        <f t="shared" si="366"/>
        <v>0.1812389332519877</v>
      </c>
      <c r="LI35" s="63">
        <f t="shared" si="366"/>
        <v>0.11321295337365422</v>
      </c>
      <c r="LJ35" s="63">
        <f t="shared" si="366"/>
        <v>0.37981516171703172</v>
      </c>
      <c r="LK35" s="63">
        <f t="shared" si="366"/>
        <v>0.50472202062958316</v>
      </c>
      <c r="LL35" s="63">
        <f t="shared" si="366"/>
        <v>0.74336194062032968</v>
      </c>
      <c r="LM35" s="63">
        <f t="shared" si="366"/>
        <v>0.54381830022549948</v>
      </c>
      <c r="LN35" s="63">
        <f t="shared" si="366"/>
        <v>0.72396761838767532</v>
      </c>
      <c r="LO35" s="63">
        <f t="shared" si="366"/>
        <v>1.0342031789973931</v>
      </c>
      <c r="LP35" s="63">
        <f t="shared" si="366"/>
        <v>0.88525467981107953</v>
      </c>
      <c r="LQ35" s="63">
        <f t="shared" si="366"/>
        <v>1.5541213552048749</v>
      </c>
      <c r="LR35" s="63">
        <f t="shared" si="366"/>
        <v>1</v>
      </c>
      <c r="LS35" s="63">
        <f t="shared" si="366"/>
        <v>0.84308808767068477</v>
      </c>
      <c r="LT35" s="63">
        <f t="shared" si="366"/>
        <v>1.4614714377192826</v>
      </c>
      <c r="LU35" s="64">
        <f t="shared" si="366"/>
        <v>1.5050732696954501</v>
      </c>
      <c r="LV35" s="64">
        <f t="shared" si="366"/>
        <v>0.51795993404700813</v>
      </c>
      <c r="LW35" s="64">
        <f t="shared" si="366"/>
        <v>1.61543763882481</v>
      </c>
      <c r="LX35" s="64">
        <f t="shared" si="366"/>
        <v>0.79295820816704243</v>
      </c>
      <c r="LY35" s="64">
        <f t="shared" si="366"/>
        <v>7.0164835526745429E-3</v>
      </c>
      <c r="LZ35" s="64">
        <f t="shared" si="366"/>
        <v>0.21291419323414518</v>
      </c>
      <c r="MA35" s="64">
        <f t="shared" si="366"/>
        <v>1.9663601822383133E-2</v>
      </c>
      <c r="MB35" s="64">
        <f t="shared" si="366"/>
        <v>0.2431154960856001</v>
      </c>
      <c r="MC35" s="64">
        <f t="shared" si="366"/>
        <v>4.6758753045408641</v>
      </c>
      <c r="ME35" s="61"/>
      <c r="MF35" s="62" t="s">
        <v>12</v>
      </c>
      <c r="MG35" s="63">
        <f t="shared" ref="MG35:NC35" si="367">AVERAGE(MG14:MG16)</f>
        <v>1.0864704231041167</v>
      </c>
      <c r="MH35" s="63">
        <f t="shared" si="367"/>
        <v>0.21483954795518201</v>
      </c>
      <c r="MI35" s="63">
        <f t="shared" si="367"/>
        <v>0.13423072538759143</v>
      </c>
      <c r="MJ35" s="63">
        <f t="shared" si="367"/>
        <v>0.45062318858032269</v>
      </c>
      <c r="MK35" s="63">
        <f t="shared" si="367"/>
        <v>0.59868475128035936</v>
      </c>
      <c r="ML35" s="63">
        <f t="shared" si="367"/>
        <v>0.88101430512313461</v>
      </c>
      <c r="MM35" s="63">
        <f t="shared" si="367"/>
        <v>0.64462968284831967</v>
      </c>
      <c r="MN35" s="63">
        <f t="shared" si="367"/>
        <v>0.85806826193729202</v>
      </c>
      <c r="MO35" s="63">
        <f t="shared" si="367"/>
        <v>1.2280159283977716</v>
      </c>
      <c r="MP35" s="63">
        <f t="shared" si="367"/>
        <v>1.0516181514835921</v>
      </c>
      <c r="MQ35" s="63">
        <f t="shared" si="367"/>
        <v>1.8416307072453766</v>
      </c>
      <c r="MR35" s="63">
        <f t="shared" si="367"/>
        <v>1.1862571100067474</v>
      </c>
      <c r="MS35" s="63">
        <f t="shared" si="367"/>
        <v>1</v>
      </c>
      <c r="MT35" s="63">
        <f t="shared" si="367"/>
        <v>1.7338822923288617</v>
      </c>
      <c r="MU35" s="64">
        <f t="shared" si="367"/>
        <v>1.7715967796119452</v>
      </c>
      <c r="MV35" s="64">
        <f t="shared" si="367"/>
        <v>0.61506298068150522</v>
      </c>
      <c r="MW35" s="64">
        <f t="shared" si="367"/>
        <v>1.9175048120209339</v>
      </c>
      <c r="MX35" s="64">
        <f t="shared" si="367"/>
        <v>0.94021675556150941</v>
      </c>
      <c r="MY35" s="64">
        <f t="shared" si="367"/>
        <v>8.3268286086846874E-3</v>
      </c>
      <c r="MZ35" s="64">
        <f t="shared" si="367"/>
        <v>0.25221922736161206</v>
      </c>
      <c r="NA35" s="64">
        <f t="shared" si="367"/>
        <v>2.3339070609534104E-2</v>
      </c>
      <c r="NB35" s="64">
        <f t="shared" si="367"/>
        <v>0.28845797589178551</v>
      </c>
      <c r="NC35" s="64">
        <f t="shared" si="367"/>
        <v>5.5445173289153891</v>
      </c>
      <c r="NE35" s="61"/>
      <c r="NF35" s="62" t="s">
        <v>12</v>
      </c>
      <c r="NG35" s="63">
        <f t="shared" ref="NG35:OC35" si="368">AVERAGE(NG14:NG16)</f>
        <v>0.6277445848424259</v>
      </c>
      <c r="NH35" s="63">
        <f t="shared" si="368"/>
        <v>0.12452918237702106</v>
      </c>
      <c r="NI35" s="63">
        <f t="shared" si="368"/>
        <v>7.683291025636943E-2</v>
      </c>
      <c r="NJ35" s="63">
        <f t="shared" si="368"/>
        <v>0.2605451406419273</v>
      </c>
      <c r="NK35" s="63">
        <f t="shared" si="368"/>
        <v>0.34681060687895054</v>
      </c>
      <c r="NL35" s="63">
        <f t="shared" si="368"/>
        <v>0.51040063907727951</v>
      </c>
      <c r="NM35" s="63">
        <f t="shared" si="368"/>
        <v>0.37244175235585097</v>
      </c>
      <c r="NN35" s="63">
        <f t="shared" si="368"/>
        <v>0.49549546353108886</v>
      </c>
      <c r="NO35" s="63">
        <f t="shared" si="368"/>
        <v>0.70681174335053232</v>
      </c>
      <c r="NP35" s="63">
        <f t="shared" si="368"/>
        <v>0.61207983984335956</v>
      </c>
      <c r="NQ35" s="63">
        <f t="shared" si="368"/>
        <v>1.0663116197397076</v>
      </c>
      <c r="NR35" s="63">
        <f t="shared" si="368"/>
        <v>0.68656301793228813</v>
      </c>
      <c r="NS35" s="63">
        <f t="shared" si="368"/>
        <v>0.57890371362987025</v>
      </c>
      <c r="NT35" s="63">
        <f t="shared" si="368"/>
        <v>1</v>
      </c>
      <c r="NU35" s="64">
        <f t="shared" si="368"/>
        <v>1.0604804046747638</v>
      </c>
      <c r="NV35" s="64">
        <f t="shared" si="368"/>
        <v>0.35472637362961407</v>
      </c>
      <c r="NW35" s="64">
        <f t="shared" si="368"/>
        <v>1.1129331397924902</v>
      </c>
      <c r="NX35" s="64">
        <f t="shared" si="368"/>
        <v>0.54716044339015879</v>
      </c>
      <c r="NY35" s="64">
        <f t="shared" si="368"/>
        <v>4.8019872034110447E-3</v>
      </c>
      <c r="NZ35" s="64">
        <f t="shared" si="368"/>
        <v>0.14700818949893643</v>
      </c>
      <c r="OA35" s="64">
        <f t="shared" si="368"/>
        <v>1.3569553803937621E-2</v>
      </c>
      <c r="OB35" s="64">
        <f t="shared" si="368"/>
        <v>0.16701431260009744</v>
      </c>
      <c r="OC35" s="64">
        <f t="shared" si="368"/>
        <v>3.2157211674468176</v>
      </c>
      <c r="OE35" s="61"/>
      <c r="OF35" s="62" t="s">
        <v>12</v>
      </c>
      <c r="OG35" s="63">
        <f t="shared" ref="OG35:PC35" si="369">AVERAGE(OG14:OG16)</f>
        <v>0.99380513636173851</v>
      </c>
      <c r="OH35" s="63">
        <f t="shared" si="369"/>
        <v>0.19365486319556691</v>
      </c>
      <c r="OI35" s="63">
        <f t="shared" si="369"/>
        <v>0.12900195687134691</v>
      </c>
      <c r="OJ35" s="63">
        <f t="shared" si="369"/>
        <v>0.42194881710832394</v>
      </c>
      <c r="OK35" s="63">
        <f t="shared" si="369"/>
        <v>0.55206079646802042</v>
      </c>
      <c r="OL35" s="63">
        <f t="shared" si="369"/>
        <v>0.79161310014205044</v>
      </c>
      <c r="OM35" s="63">
        <f t="shared" si="369"/>
        <v>0.58977668454288701</v>
      </c>
      <c r="ON35" s="63">
        <f t="shared" si="369"/>
        <v>0.78404497652264205</v>
      </c>
      <c r="OO35" s="63">
        <f t="shared" si="369"/>
        <v>1.2017206444151169</v>
      </c>
      <c r="OP35" s="63">
        <f t="shared" si="369"/>
        <v>0.99159941292862663</v>
      </c>
      <c r="OQ35" s="63">
        <f t="shared" si="369"/>
        <v>1.6515705603397286</v>
      </c>
      <c r="OR35" s="63">
        <f t="shared" si="369"/>
        <v>1.1009736297048676</v>
      </c>
      <c r="OS35" s="63">
        <f t="shared" si="369"/>
        <v>0.92375821949567616</v>
      </c>
      <c r="OT35" s="63">
        <f t="shared" si="369"/>
        <v>1.6408345312607038</v>
      </c>
      <c r="OU35" s="64">
        <f t="shared" si="369"/>
        <v>1</v>
      </c>
      <c r="OV35" s="64">
        <f t="shared" si="369"/>
        <v>0.59760024873278661</v>
      </c>
      <c r="OW35" s="64">
        <f t="shared" si="369"/>
        <v>1.7891064892769915</v>
      </c>
      <c r="OX35" s="64">
        <f t="shared" si="369"/>
        <v>0.83830372520391305</v>
      </c>
      <c r="OY35" s="64">
        <f t="shared" si="369"/>
        <v>7.9528719457152702E-3</v>
      </c>
      <c r="OZ35" s="64">
        <f t="shared" si="369"/>
        <v>0.21665533624595854</v>
      </c>
      <c r="PA35" s="64">
        <f t="shared" si="369"/>
        <v>2.1564370367334579E-2</v>
      </c>
      <c r="PB35" s="64">
        <f t="shared" si="369"/>
        <v>0.2689178233064729</v>
      </c>
      <c r="PC35" s="64">
        <f t="shared" si="369"/>
        <v>5.0326732969495236</v>
      </c>
    </row>
    <row r="36" spans="3:419" x14ac:dyDescent="0.3">
      <c r="C36" s="3"/>
      <c r="D36" s="3"/>
      <c r="E36" s="20" t="s">
        <v>16</v>
      </c>
      <c r="F36" s="21">
        <f>AVERAGE(F18:F20)</f>
        <v>24.094343628459672</v>
      </c>
      <c r="G36" s="21">
        <f t="shared" ref="G36:T36" si="370">AVERAGE(G18:G20)</f>
        <v>7.8351744226553981</v>
      </c>
      <c r="H36" s="21">
        <f t="shared" si="370"/>
        <v>3.3705036282381542</v>
      </c>
      <c r="I36" s="21">
        <f t="shared" si="370"/>
        <v>10.159466801946701</v>
      </c>
      <c r="J36" s="21">
        <f t="shared" si="370"/>
        <v>12.3300674486256</v>
      </c>
      <c r="K36" s="21">
        <f t="shared" si="370"/>
        <v>15.168616376493908</v>
      </c>
      <c r="L36" s="21">
        <f t="shared" si="370"/>
        <v>11.751299422622068</v>
      </c>
      <c r="M36" s="21">
        <f t="shared" si="370"/>
        <v>21.102893533346478</v>
      </c>
      <c r="N36" s="21">
        <f t="shared" si="370"/>
        <v>27.073021719783338</v>
      </c>
      <c r="O36" s="21">
        <f t="shared" si="370"/>
        <v>23.027284530316994</v>
      </c>
      <c r="P36" s="21">
        <f t="shared" si="370"/>
        <v>33.189608010230373</v>
      </c>
      <c r="Q36" s="21">
        <f t="shared" si="370"/>
        <v>23.120753423556351</v>
      </c>
      <c r="R36" s="21">
        <f t="shared" si="370"/>
        <v>21.318337618365788</v>
      </c>
      <c r="S36" s="21">
        <f t="shared" si="370"/>
        <v>31.67428729994532</v>
      </c>
      <c r="T36" s="38">
        <f t="shared" si="370"/>
        <v>20.957226125672964</v>
      </c>
      <c r="U36" s="38">
        <f t="shared" ref="U36:W36" si="371">AVERAGE(U18:U20)</f>
        <v>20.780308745324056</v>
      </c>
      <c r="V36" s="38">
        <f t="shared" si="371"/>
        <v>37.849434483390603</v>
      </c>
      <c r="W36" s="38">
        <f t="shared" si="371"/>
        <v>27.702550690699905</v>
      </c>
      <c r="X36" s="38">
        <f t="shared" ref="X36:AB36" si="372">AVERAGE(X18:X20)</f>
        <v>0.1754289160401922</v>
      </c>
      <c r="Y36" s="38">
        <f t="shared" si="372"/>
        <v>7.8307240058019474</v>
      </c>
      <c r="Z36" s="38">
        <f t="shared" si="372"/>
        <v>0.4066979231389154</v>
      </c>
      <c r="AA36" s="38">
        <f t="shared" si="372"/>
        <v>6.5391059742213287</v>
      </c>
      <c r="AB36" s="38">
        <f t="shared" si="372"/>
        <v>118.72448276475897</v>
      </c>
      <c r="AE36" s="61"/>
      <c r="AF36" s="65" t="s">
        <v>16</v>
      </c>
      <c r="AG36" s="66">
        <f>AVERAGE(AG18:AG20)</f>
        <v>1</v>
      </c>
      <c r="AH36" s="66">
        <f t="shared" ref="AH36:AU36" si="373">AVERAGE(AH18:AH20)</f>
        <v>0.35035712447838757</v>
      </c>
      <c r="AI36" s="66">
        <f t="shared" si="373"/>
        <v>0.13401153767412752</v>
      </c>
      <c r="AJ36" s="66">
        <f t="shared" si="373"/>
        <v>0.41459733566251566</v>
      </c>
      <c r="AK36" s="66">
        <f t="shared" si="373"/>
        <v>0.52849625265502065</v>
      </c>
      <c r="AL36" s="66">
        <f t="shared" si="373"/>
        <v>0.64928355057864329</v>
      </c>
      <c r="AM36" s="66">
        <f t="shared" si="373"/>
        <v>0.51080148458769115</v>
      </c>
      <c r="AN36" s="66">
        <f t="shared" si="373"/>
        <v>0.89687322086834165</v>
      </c>
      <c r="AO36" s="66">
        <f t="shared" si="373"/>
        <v>1.1476560051906557</v>
      </c>
      <c r="AP36" s="66">
        <f t="shared" si="373"/>
        <v>1.047666136235518</v>
      </c>
      <c r="AQ36" s="66">
        <f t="shared" si="373"/>
        <v>1.4376117089209364</v>
      </c>
      <c r="AR36" s="66">
        <f t="shared" si="373"/>
        <v>0.989160025707576</v>
      </c>
      <c r="AS36" s="66">
        <f t="shared" si="373"/>
        <v>0.90434332287431196</v>
      </c>
      <c r="AT36" s="66">
        <f t="shared" si="373"/>
        <v>1.3525368072214563</v>
      </c>
      <c r="AU36" s="172">
        <f t="shared" si="373"/>
        <v>0.85475689815239464</v>
      </c>
      <c r="AV36" s="172">
        <f t="shared" ref="AV36:AX36" si="374">AVERAGE(AV18:AV20)</f>
        <v>0.95627533194512759</v>
      </c>
      <c r="AW36" s="172">
        <f t="shared" si="374"/>
        <v>1.5760491106980943</v>
      </c>
      <c r="AX36" s="67">
        <f t="shared" si="374"/>
        <v>1.1883903041198165</v>
      </c>
      <c r="AY36" s="67">
        <f t="shared" ref="AY36:BC36" si="375">AVERAGE(AY18:AY20)</f>
        <v>7.4874848596230628E-3</v>
      </c>
      <c r="AZ36" s="67">
        <f t="shared" si="375"/>
        <v>0.34594802469642633</v>
      </c>
      <c r="BA36" s="67">
        <f t="shared" si="375"/>
        <v>1.8523352100145447E-2</v>
      </c>
      <c r="BB36" s="67">
        <f t="shared" si="375"/>
        <v>0.296870602477529</v>
      </c>
      <c r="BC36" s="67">
        <f t="shared" si="375"/>
        <v>5.3473088737837031</v>
      </c>
      <c r="BE36" s="61"/>
      <c r="BF36" s="65" t="s">
        <v>16</v>
      </c>
      <c r="BG36" s="66">
        <f>AVERAGE(BG18:BG20)</f>
        <v>3.0592004105074753</v>
      </c>
      <c r="BH36" s="66">
        <f t="shared" ref="BH36:BU36" si="376">AVERAGE(BH18:BH20)</f>
        <v>1</v>
      </c>
      <c r="BI36" s="66">
        <f t="shared" si="376"/>
        <v>0.42891668609523054</v>
      </c>
      <c r="BJ36" s="66">
        <f t="shared" si="376"/>
        <v>1.2901541384658335</v>
      </c>
      <c r="BK36" s="66">
        <f t="shared" si="376"/>
        <v>1.5742090844405425</v>
      </c>
      <c r="BL36" s="66">
        <f t="shared" si="376"/>
        <v>1.9465165234442097</v>
      </c>
      <c r="BM36" s="66">
        <f t="shared" si="376"/>
        <v>1.5127164212959325</v>
      </c>
      <c r="BN36" s="66">
        <f t="shared" si="376"/>
        <v>2.6939825904950765</v>
      </c>
      <c r="BO36" s="66">
        <f t="shared" si="376"/>
        <v>3.4297334774084107</v>
      </c>
      <c r="BP36" s="66">
        <f t="shared" si="376"/>
        <v>2.9759561899091458</v>
      </c>
      <c r="BQ36" s="66">
        <f t="shared" si="376"/>
        <v>4.308505248977057</v>
      </c>
      <c r="BR36" s="66">
        <f t="shared" si="376"/>
        <v>2.989646538421757</v>
      </c>
      <c r="BS36" s="66">
        <f t="shared" si="376"/>
        <v>2.7398371434110582</v>
      </c>
      <c r="BT36" s="66">
        <f t="shared" si="376"/>
        <v>4.0592793032532377</v>
      </c>
      <c r="BU36" s="67">
        <f t="shared" si="376"/>
        <v>2.7185957176128999</v>
      </c>
      <c r="BV36" s="67">
        <f t="shared" ref="BV36:BX36" si="377">AVERAGE(BV18:BV20)</f>
        <v>2.6693281895152698</v>
      </c>
      <c r="BW36" s="67">
        <f t="shared" si="377"/>
        <v>4.7916611136106582</v>
      </c>
      <c r="BX36" s="67">
        <f t="shared" si="377"/>
        <v>3.5557280092129084</v>
      </c>
      <c r="BY36" s="67">
        <f t="shared" ref="BY36:CC36" si="378">AVERAGE(BY18:BY20)</f>
        <v>2.2512026549806122E-2</v>
      </c>
      <c r="BZ36" s="67">
        <f t="shared" si="378"/>
        <v>1.005414176639829</v>
      </c>
      <c r="CA36" s="67">
        <f t="shared" si="378"/>
        <v>5.1825017612852221E-2</v>
      </c>
      <c r="CB36" s="67">
        <f t="shared" si="378"/>
        <v>0.8361573698617305</v>
      </c>
      <c r="CC36" s="67">
        <f t="shared" si="378"/>
        <v>15.172099858041593</v>
      </c>
      <c r="CE36" s="61"/>
      <c r="CF36" s="65" t="s">
        <v>16</v>
      </c>
      <c r="CG36" s="66">
        <f>AVERAGE(CG18:CG20)</f>
        <v>7.8343128505249977</v>
      </c>
      <c r="CH36" s="66">
        <f t="shared" ref="CH36:CU36" si="379">AVERAGE(CH18:CH20)</f>
        <v>2.9229664041536352</v>
      </c>
      <c r="CI36" s="66">
        <f t="shared" si="379"/>
        <v>1</v>
      </c>
      <c r="CJ36" s="66">
        <f t="shared" si="379"/>
        <v>3.1917348532966336</v>
      </c>
      <c r="CK36" s="66">
        <f t="shared" si="379"/>
        <v>4.23910075317497</v>
      </c>
      <c r="CL36" s="66">
        <f t="shared" si="379"/>
        <v>5.1635616340136705</v>
      </c>
      <c r="CM36" s="66">
        <f t="shared" si="379"/>
        <v>4.1046385869765007</v>
      </c>
      <c r="CN36" s="66">
        <f t="shared" si="379"/>
        <v>7.1362259545111959</v>
      </c>
      <c r="CO36" s="66">
        <f t="shared" si="379"/>
        <v>9.2091228290907363</v>
      </c>
      <c r="CP36" s="66">
        <f t="shared" si="379"/>
        <v>8.7321226399214265</v>
      </c>
      <c r="CQ36" s="66">
        <f t="shared" si="379"/>
        <v>11.376286025509218</v>
      </c>
      <c r="CR36" s="66">
        <f t="shared" si="379"/>
        <v>7.7764090385383176</v>
      </c>
      <c r="CS36" s="66">
        <f t="shared" si="379"/>
        <v>7.1128835383157059</v>
      </c>
      <c r="CT36" s="66">
        <f t="shared" si="379"/>
        <v>10.751329239516622</v>
      </c>
      <c r="CU36" s="67">
        <f t="shared" si="379"/>
        <v>6.3589080028240987</v>
      </c>
      <c r="CV36" s="67">
        <f t="shared" ref="CV36:CX36" si="380">AVERAGE(CV18:CV20)</f>
        <v>8.1118809625366097</v>
      </c>
      <c r="CW36" s="67">
        <f t="shared" si="380"/>
        <v>12.44102001360155</v>
      </c>
      <c r="CX36" s="67">
        <f t="shared" si="380"/>
        <v>9.4680384773963251</v>
      </c>
      <c r="CY36" s="67">
        <f t="shared" ref="CY36:DC36" si="381">AVERAGE(CY18:CY20)</f>
        <v>5.9377922244086362E-2</v>
      </c>
      <c r="CZ36" s="67">
        <f t="shared" si="381"/>
        <v>2.832494883655011</v>
      </c>
      <c r="DA36" s="67">
        <f t="shared" si="381"/>
        <v>0.15732870467110524</v>
      </c>
      <c r="DB36" s="67">
        <f t="shared" si="381"/>
        <v>2.503612184560577</v>
      </c>
      <c r="DC36" s="67">
        <f t="shared" si="381"/>
        <v>44.820721529581398</v>
      </c>
      <c r="DE36" s="61"/>
      <c r="DF36" s="65" t="s">
        <v>16</v>
      </c>
      <c r="DG36" s="66">
        <f>AVERAGE(DG18:DG20)</f>
        <v>2.4259310518065784</v>
      </c>
      <c r="DH36" s="66">
        <f t="shared" ref="DH36:DU36" si="382">AVERAGE(DH18:DH20)</f>
        <v>0.86833730322184832</v>
      </c>
      <c r="DI36" s="66">
        <f t="shared" si="382"/>
        <v>0.31999535543822266</v>
      </c>
      <c r="DJ36" s="66">
        <f t="shared" si="382"/>
        <v>1</v>
      </c>
      <c r="DK36" s="66">
        <f t="shared" si="382"/>
        <v>1.2923905361204449</v>
      </c>
      <c r="DL36" s="66">
        <f t="shared" si="382"/>
        <v>1.5833843607606157</v>
      </c>
      <c r="DM36" s="66">
        <f t="shared" si="382"/>
        <v>1.2501077582016944</v>
      </c>
      <c r="DN36" s="66">
        <f t="shared" si="382"/>
        <v>2.1872988356582534</v>
      </c>
      <c r="DO36" s="66">
        <f t="shared" si="382"/>
        <v>2.8063937371193148</v>
      </c>
      <c r="DP36" s="66">
        <f t="shared" si="382"/>
        <v>2.5963734204387032</v>
      </c>
      <c r="DQ36" s="66">
        <f t="shared" si="382"/>
        <v>3.5009153111300186</v>
      </c>
      <c r="DR36" s="66">
        <f t="shared" si="382"/>
        <v>2.4033822361844455</v>
      </c>
      <c r="DS36" s="66">
        <f t="shared" si="382"/>
        <v>2.1973437925855226</v>
      </c>
      <c r="DT36" s="66">
        <f t="shared" si="382"/>
        <v>3.2977750823948413</v>
      </c>
      <c r="DU36" s="67">
        <f t="shared" si="382"/>
        <v>2.0399464871092468</v>
      </c>
      <c r="DV36" s="67">
        <f t="shared" ref="DV36:DX36" si="383">AVERAGE(DV18:DV20)</f>
        <v>2.384117166783366</v>
      </c>
      <c r="DW36" s="67">
        <f t="shared" si="383"/>
        <v>3.8327663118781761</v>
      </c>
      <c r="DX36" s="67">
        <f t="shared" si="383"/>
        <v>2.8998558745414464</v>
      </c>
      <c r="DY36" s="67">
        <f t="shared" ref="DY36:EC36" si="384">AVERAGE(DY18:DY20)</f>
        <v>1.8242230031785475E-2</v>
      </c>
      <c r="DZ36" s="67">
        <f t="shared" si="384"/>
        <v>0.85200324636315694</v>
      </c>
      <c r="EA36" s="67">
        <f t="shared" si="384"/>
        <v>4.6194146740646293E-2</v>
      </c>
      <c r="EB36" s="67">
        <f t="shared" si="384"/>
        <v>0.73856227893913362</v>
      </c>
      <c r="EC36" s="67">
        <f t="shared" si="384"/>
        <v>13.274773209915127</v>
      </c>
      <c r="EE36" s="61"/>
      <c r="EF36" s="65" t="s">
        <v>16</v>
      </c>
      <c r="EG36" s="66">
        <f>AVERAGE(EG18:EG20)</f>
        <v>1.9150391217294225</v>
      </c>
      <c r="EH36" s="66">
        <f t="shared" ref="EH36:EU36" si="385">AVERAGE(EH18:EH20)</f>
        <v>0.6515731313667853</v>
      </c>
      <c r="EI36" s="66">
        <f t="shared" si="385"/>
        <v>0.2614965837523166</v>
      </c>
      <c r="EJ36" s="66">
        <f t="shared" si="385"/>
        <v>0.79966111510705629</v>
      </c>
      <c r="EK36" s="66">
        <f t="shared" si="385"/>
        <v>1</v>
      </c>
      <c r="EL36" s="66">
        <f t="shared" si="385"/>
        <v>1.2307583798147952</v>
      </c>
      <c r="EM36" s="66">
        <f t="shared" si="385"/>
        <v>0.96288959253265072</v>
      </c>
      <c r="EN36" s="66">
        <f t="shared" si="385"/>
        <v>1.7029405502820059</v>
      </c>
      <c r="EO36" s="66">
        <f t="shared" si="385"/>
        <v>2.1773669612203936</v>
      </c>
      <c r="EP36" s="66">
        <f t="shared" si="385"/>
        <v>1.9406651717021119</v>
      </c>
      <c r="EQ36" s="66">
        <f t="shared" si="385"/>
        <v>2.7194400783476471</v>
      </c>
      <c r="ER36" s="66">
        <f t="shared" si="385"/>
        <v>1.8789044056290323</v>
      </c>
      <c r="ES36" s="66">
        <f t="shared" si="385"/>
        <v>1.7212733138917198</v>
      </c>
      <c r="ET36" s="66">
        <f t="shared" si="385"/>
        <v>2.5655500277536061</v>
      </c>
      <c r="EU36" s="67">
        <f t="shared" si="385"/>
        <v>1.6578315120624254</v>
      </c>
      <c r="EV36" s="67">
        <f t="shared" ref="EV36:EX36" si="386">AVERAGE(EV18:EV20)</f>
        <v>1.7608680227423326</v>
      </c>
      <c r="EW36" s="67">
        <f t="shared" si="386"/>
        <v>3.0119030271173202</v>
      </c>
      <c r="EX36" s="67">
        <f t="shared" si="386"/>
        <v>2.2507588475581666</v>
      </c>
      <c r="EY36" s="67">
        <f t="shared" ref="EY36:FC36" si="387">AVERAGE(EY18:EY20)</f>
        <v>1.420994161817298E-2</v>
      </c>
      <c r="EZ36" s="67">
        <f t="shared" si="387"/>
        <v>0.64743566809971387</v>
      </c>
      <c r="FA36" s="67">
        <f t="shared" si="387"/>
        <v>3.4184231229004158E-2</v>
      </c>
      <c r="FB36" s="67">
        <f t="shared" si="387"/>
        <v>0.54901022155747747</v>
      </c>
      <c r="FC36" s="67">
        <f t="shared" si="387"/>
        <v>9.9189038714273376</v>
      </c>
      <c r="FE36" s="61"/>
      <c r="FF36" s="65" t="s">
        <v>16</v>
      </c>
      <c r="FG36" s="66">
        <f>AVERAGE(FG18:FG20)</f>
        <v>1.557507081437528</v>
      </c>
      <c r="FH36" s="66">
        <f t="shared" ref="FH36:FU36" si="388">AVERAGE(FH18:FH20)</f>
        <v>0.53345456307338801</v>
      </c>
      <c r="FI36" s="66">
        <f t="shared" si="388"/>
        <v>0.21135755806059833</v>
      </c>
      <c r="FJ36" s="66">
        <f t="shared" si="388"/>
        <v>0.64899573687368883</v>
      </c>
      <c r="FK36" s="66">
        <f t="shared" si="388"/>
        <v>0.81446472634077127</v>
      </c>
      <c r="FL36" s="66">
        <f t="shared" si="388"/>
        <v>1</v>
      </c>
      <c r="FM36" s="66">
        <f t="shared" si="388"/>
        <v>0.78274726100682468</v>
      </c>
      <c r="FN36" s="66">
        <f t="shared" si="388"/>
        <v>1.385627955451298</v>
      </c>
      <c r="FO36" s="66">
        <f t="shared" si="388"/>
        <v>1.7770862768255273</v>
      </c>
      <c r="FP36" s="66">
        <f t="shared" si="388"/>
        <v>1.5836944400019115</v>
      </c>
      <c r="FQ36" s="66">
        <f t="shared" si="388"/>
        <v>2.2015490104672648</v>
      </c>
      <c r="FR36" s="66">
        <f t="shared" si="388"/>
        <v>1.5213928093727247</v>
      </c>
      <c r="FS36" s="66">
        <f t="shared" si="388"/>
        <v>1.3960705266273088</v>
      </c>
      <c r="FT36" s="66">
        <f t="shared" si="388"/>
        <v>2.0851228740976278</v>
      </c>
      <c r="FU36" s="67">
        <f t="shared" si="388"/>
        <v>1.3324307055264322</v>
      </c>
      <c r="FV36" s="67">
        <f t="shared" ref="FV36:FX36" si="389">AVERAGE(FV18:FV20)</f>
        <v>1.4426486385362489</v>
      </c>
      <c r="FW36" s="67">
        <f t="shared" si="389"/>
        <v>2.4537253001649835</v>
      </c>
      <c r="FX36" s="67">
        <f t="shared" si="389"/>
        <v>1.8290665103630375</v>
      </c>
      <c r="FY36" s="67">
        <f t="shared" ref="FY36:GC36" si="390">AVERAGE(FY18:FY20)</f>
        <v>1.1541600161229E-2</v>
      </c>
      <c r="FZ36" s="67">
        <f t="shared" si="390"/>
        <v>0.52794509580969906</v>
      </c>
      <c r="GA36" s="67">
        <f t="shared" si="390"/>
        <v>2.8066847302377226E-2</v>
      </c>
      <c r="GB36" s="67">
        <f t="shared" si="390"/>
        <v>0.44993454452548648</v>
      </c>
      <c r="GC36" s="67">
        <f t="shared" si="390"/>
        <v>8.1233343126021378</v>
      </c>
      <c r="GE36" s="61"/>
      <c r="GF36" s="65" t="s">
        <v>16</v>
      </c>
      <c r="GG36" s="66">
        <f>AVERAGE(GG18:GG20)</f>
        <v>2.006056440289504</v>
      </c>
      <c r="GH36" s="66">
        <f t="shared" ref="GH36:GU36" si="391">AVERAGE(GH18:GH20)</f>
        <v>0.67774008842882372</v>
      </c>
      <c r="GI36" s="66">
        <f t="shared" si="391"/>
        <v>0.27446301763817599</v>
      </c>
      <c r="GJ36" s="66">
        <f t="shared" si="391"/>
        <v>0.83856313892595524</v>
      </c>
      <c r="GK36" s="66">
        <f t="shared" si="391"/>
        <v>1.0429338340636545</v>
      </c>
      <c r="GL36" s="66">
        <f t="shared" si="391"/>
        <v>1.2810780465414</v>
      </c>
      <c r="GM36" s="66">
        <f t="shared" si="391"/>
        <v>1</v>
      </c>
      <c r="GN36" s="66">
        <f t="shared" si="391"/>
        <v>1.7771261365069655</v>
      </c>
      <c r="GO36" s="66">
        <f t="shared" si="391"/>
        <v>2.2796358183831811</v>
      </c>
      <c r="GP36" s="66">
        <f t="shared" si="391"/>
        <v>2.0064761635719424</v>
      </c>
      <c r="GQ36" s="66">
        <f t="shared" si="391"/>
        <v>2.8153029268782004</v>
      </c>
      <c r="GR36" s="66">
        <f t="shared" si="391"/>
        <v>1.9497609680065517</v>
      </c>
      <c r="GS36" s="66">
        <f t="shared" si="391"/>
        <v>1.7915917622525266</v>
      </c>
      <c r="GT36" s="66">
        <f t="shared" si="391"/>
        <v>2.67227910091604</v>
      </c>
      <c r="GU36" s="67">
        <f t="shared" si="391"/>
        <v>1.7232622480615187</v>
      </c>
      <c r="GV36" s="67">
        <f t="shared" ref="GV36:GX36" si="392">AVERAGE(GV18:GV20)</f>
        <v>1.8235751974946455</v>
      </c>
      <c r="GW36" s="67">
        <f t="shared" si="392"/>
        <v>3.1580850170586188</v>
      </c>
      <c r="GX36" s="67">
        <f t="shared" si="392"/>
        <v>2.3422373820448841</v>
      </c>
      <c r="GY36" s="67">
        <f t="shared" ref="GY36:HC36" si="393">AVERAGE(GY18:GY20)</f>
        <v>1.4793676366808492E-2</v>
      </c>
      <c r="GZ36" s="67">
        <f t="shared" si="393"/>
        <v>0.67238333218440249</v>
      </c>
      <c r="HA36" s="67">
        <f t="shared" si="393"/>
        <v>3.5535728621116237E-2</v>
      </c>
      <c r="HB36" s="67">
        <f t="shared" si="393"/>
        <v>0.57007009329993064</v>
      </c>
      <c r="HC36" s="67">
        <f t="shared" si="393"/>
        <v>10.3072010046883</v>
      </c>
      <c r="HE36" s="61"/>
      <c r="HF36" s="65" t="s">
        <v>16</v>
      </c>
      <c r="HG36" s="66">
        <f>AVERAGE(HG18:HG20)</f>
        <v>1.1220097779615561</v>
      </c>
      <c r="HH36" s="66">
        <f t="shared" ref="HH36:HU36" si="394">AVERAGE(HH18:HH20)</f>
        <v>0.38519889679309705</v>
      </c>
      <c r="HI36" s="66">
        <f t="shared" si="394"/>
        <v>0.15227250425073824</v>
      </c>
      <c r="HJ36" s="66">
        <f t="shared" si="394"/>
        <v>0.46744839659858517</v>
      </c>
      <c r="HK36" s="66">
        <f t="shared" si="394"/>
        <v>0.58787077254630182</v>
      </c>
      <c r="HL36" s="66">
        <f t="shared" si="394"/>
        <v>0.72279462234858693</v>
      </c>
      <c r="HM36" s="66">
        <f t="shared" si="394"/>
        <v>0.56634684867204854</v>
      </c>
      <c r="HN36" s="66">
        <f t="shared" si="394"/>
        <v>1</v>
      </c>
      <c r="HO36" s="66">
        <f t="shared" si="394"/>
        <v>1.2797601794366051</v>
      </c>
      <c r="HP36" s="66">
        <f t="shared" si="394"/>
        <v>1.1475977565184408</v>
      </c>
      <c r="HQ36" s="66">
        <f t="shared" si="394"/>
        <v>1.596562890467834</v>
      </c>
      <c r="HR36" s="66">
        <f t="shared" si="394"/>
        <v>1.1019819324792675</v>
      </c>
      <c r="HS36" s="66">
        <f t="shared" si="394"/>
        <v>1.0094007991663112</v>
      </c>
      <c r="HT36" s="66">
        <f t="shared" si="394"/>
        <v>1.5065271639670943</v>
      </c>
      <c r="HU36" s="67">
        <f t="shared" si="394"/>
        <v>0.96557134131678379</v>
      </c>
      <c r="HV36" s="67">
        <f t="shared" ref="HV36:HX36" si="395">AVERAGE(HV18:HV20)</f>
        <v>1.0438266492589736</v>
      </c>
      <c r="HW36" s="67">
        <f t="shared" si="395"/>
        <v>1.7662744779983572</v>
      </c>
      <c r="HX36" s="67">
        <f t="shared" si="395"/>
        <v>1.3221524474929223</v>
      </c>
      <c r="HY36" s="67">
        <f t="shared" ref="HY36:IC36" si="396">AVERAGE(HY18:HY20)</f>
        <v>8.3419505229599209E-3</v>
      </c>
      <c r="HZ36" s="67">
        <f t="shared" si="396"/>
        <v>0.38178155754080584</v>
      </c>
      <c r="IA36" s="67">
        <f t="shared" si="396"/>
        <v>2.0262575624718279E-2</v>
      </c>
      <c r="IB36" s="67">
        <f t="shared" si="396"/>
        <v>0.32511009433567278</v>
      </c>
      <c r="IC36" s="67">
        <f t="shared" si="396"/>
        <v>5.8682145367648006</v>
      </c>
      <c r="IE36" s="61"/>
      <c r="IF36" s="65" t="s">
        <v>16</v>
      </c>
      <c r="IG36" s="66">
        <f>AVERAGE(IG18:IG20)</f>
        <v>0.88021708760547834</v>
      </c>
      <c r="IH36" s="66">
        <f t="shared" ref="IH36:IU36" si="397">AVERAGE(IH18:IH20)</f>
        <v>0.30037744980009662</v>
      </c>
      <c r="II36" s="66">
        <f t="shared" si="397"/>
        <v>0.12026886066299276</v>
      </c>
      <c r="IJ36" s="66">
        <f t="shared" si="397"/>
        <v>0.36752090539046994</v>
      </c>
      <c r="IK36" s="66">
        <f t="shared" si="397"/>
        <v>0.46091046145094516</v>
      </c>
      <c r="IL36" s="66">
        <f t="shared" si="397"/>
        <v>0.56855160917428849</v>
      </c>
      <c r="IM36" s="66">
        <f t="shared" si="397"/>
        <v>0.44547030924591979</v>
      </c>
      <c r="IN36" s="66">
        <f t="shared" si="397"/>
        <v>0.78481257430816009</v>
      </c>
      <c r="IO36" s="66">
        <f t="shared" si="397"/>
        <v>1</v>
      </c>
      <c r="IP36" s="66">
        <f t="shared" si="397"/>
        <v>0.89959321732051867</v>
      </c>
      <c r="IQ36" s="66">
        <f t="shared" si="397"/>
        <v>1.2627782742176963</v>
      </c>
      <c r="IR36" s="66">
        <f t="shared" si="397"/>
        <v>0.87090704855322987</v>
      </c>
      <c r="IS36" s="66">
        <f t="shared" si="397"/>
        <v>0.79563699513299235</v>
      </c>
      <c r="IT36" s="66">
        <f t="shared" si="397"/>
        <v>1.1844491500747021</v>
      </c>
      <c r="IU36" s="67">
        <f t="shared" si="397"/>
        <v>0.76938614164543528</v>
      </c>
      <c r="IV36" s="67">
        <f t="shared" ref="IV36:IX36" si="398">AVERAGE(IV18:IV20)</f>
        <v>0.8141882763244862</v>
      </c>
      <c r="IW36" s="67">
        <f t="shared" si="398"/>
        <v>1.3825944456657562</v>
      </c>
      <c r="IX36" s="67">
        <f t="shared" si="398"/>
        <v>1.0398615793258941</v>
      </c>
      <c r="IY36" s="67">
        <f t="shared" ref="IY36:JC36" si="399">AVERAGE(IY18:IY20)</f>
        <v>6.5641930245375979E-3</v>
      </c>
      <c r="IZ36" s="67">
        <f t="shared" si="399"/>
        <v>0.2992185529575353</v>
      </c>
      <c r="JA36" s="67">
        <f t="shared" si="399"/>
        <v>1.575081013118482E-2</v>
      </c>
      <c r="JB36" s="67">
        <f t="shared" si="399"/>
        <v>0.25333197612603953</v>
      </c>
      <c r="JC36" s="67">
        <f t="shared" si="399"/>
        <v>4.5754371749728131</v>
      </c>
      <c r="JE36" s="61"/>
      <c r="JF36" s="65" t="s">
        <v>16</v>
      </c>
      <c r="JG36" s="66">
        <f>AVERAGE(JG18:JG20)</f>
        <v>1.0482860178689097</v>
      </c>
      <c r="JH36" s="66">
        <f t="shared" ref="JH36:JU36" si="400">AVERAGE(JH18:JH20)</f>
        <v>0.33983992048796302</v>
      </c>
      <c r="JI36" s="66">
        <f t="shared" si="400"/>
        <v>0.1470167365266862</v>
      </c>
      <c r="JJ36" s="66">
        <f t="shared" si="400"/>
        <v>0.44240764648468422</v>
      </c>
      <c r="JK36" s="66">
        <f t="shared" si="400"/>
        <v>0.53606294999581106</v>
      </c>
      <c r="JL36" s="66">
        <f t="shared" si="400"/>
        <v>0.66010623428162341</v>
      </c>
      <c r="JM36" s="66">
        <f t="shared" si="400"/>
        <v>0.5112518545358028</v>
      </c>
      <c r="JN36" s="66">
        <f t="shared" si="400"/>
        <v>0.9178669887476848</v>
      </c>
      <c r="JO36" s="66">
        <f t="shared" si="400"/>
        <v>1.1761315720165417</v>
      </c>
      <c r="JP36" s="66">
        <f t="shared" si="400"/>
        <v>1</v>
      </c>
      <c r="JQ36" s="66">
        <f t="shared" si="400"/>
        <v>1.446358142898496</v>
      </c>
      <c r="JR36" s="66">
        <f t="shared" si="400"/>
        <v>1.0075374849082961</v>
      </c>
      <c r="JS36" s="66">
        <f t="shared" si="400"/>
        <v>0.92841614295031094</v>
      </c>
      <c r="JT36" s="66">
        <f t="shared" si="400"/>
        <v>1.3782581390812509</v>
      </c>
      <c r="JU36" s="67">
        <f t="shared" si="400"/>
        <v>0.91602846617232403</v>
      </c>
      <c r="JV36" s="67">
        <f t="shared" ref="JV36:JX36" si="401">AVERAGE(JV18:JV20)</f>
        <v>0.90087457303544649</v>
      </c>
      <c r="JW36" s="67">
        <f t="shared" si="401"/>
        <v>1.6456289357897684</v>
      </c>
      <c r="JX36" s="67">
        <f t="shared" si="401"/>
        <v>1.2054634360216607</v>
      </c>
      <c r="JY36" s="67">
        <f t="shared" ref="JY36:KC36" si="402">AVERAGE(JY18:JY20)</f>
        <v>7.6354676213077005E-3</v>
      </c>
      <c r="JZ36" s="67">
        <f t="shared" si="402"/>
        <v>0.34022835803817553</v>
      </c>
      <c r="KA36" s="67">
        <f t="shared" si="402"/>
        <v>1.7616932082153581E-2</v>
      </c>
      <c r="KB36" s="67">
        <f t="shared" si="402"/>
        <v>0.28347714995336287</v>
      </c>
      <c r="KC36" s="67">
        <f t="shared" si="402"/>
        <v>5.1485859421497304</v>
      </c>
      <c r="KE36" s="61"/>
      <c r="KF36" s="65" t="s">
        <v>16</v>
      </c>
      <c r="KG36" s="66">
        <f>AVERAGE(KG18:KG20)</f>
        <v>0.71740609781793996</v>
      </c>
      <c r="KH36" s="66">
        <f t="shared" ref="KH36:KU36" si="403">AVERAGE(KH18:KH20)</f>
        <v>0.24503568708183107</v>
      </c>
      <c r="KI36" s="66">
        <f t="shared" si="403"/>
        <v>9.7181873036794084E-2</v>
      </c>
      <c r="KJ36" s="66">
        <f t="shared" si="403"/>
        <v>0.29887039608051819</v>
      </c>
      <c r="KK36" s="66">
        <f t="shared" si="403"/>
        <v>0.37390632323307343</v>
      </c>
      <c r="KL36" s="66">
        <f t="shared" si="403"/>
        <v>0.45757575761234626</v>
      </c>
      <c r="KM36" s="66">
        <f t="shared" si="403"/>
        <v>0.35750728167877771</v>
      </c>
      <c r="KN36" s="66">
        <f t="shared" si="403"/>
        <v>0.63611387531928065</v>
      </c>
      <c r="KO36" s="66">
        <f t="shared" si="403"/>
        <v>0.8198083280168188</v>
      </c>
      <c r="KP36" s="66">
        <f t="shared" si="403"/>
        <v>0.72194342748557261</v>
      </c>
      <c r="KQ36" s="66">
        <f t="shared" si="403"/>
        <v>1</v>
      </c>
      <c r="KR36" s="66">
        <f t="shared" si="403"/>
        <v>0.69270830282436913</v>
      </c>
      <c r="KS36" s="66">
        <f t="shared" si="403"/>
        <v>0.63811583694261698</v>
      </c>
      <c r="KT36" s="66">
        <f t="shared" si="403"/>
        <v>0.95488625568186636</v>
      </c>
      <c r="KU36" s="67">
        <f t="shared" si="403"/>
        <v>0.60493031559853339</v>
      </c>
      <c r="KV36" s="67">
        <f t="shared" ref="KV36:KX36" si="404">AVERAGE(KV18:KV20)</f>
        <v>0.66021506649329353</v>
      </c>
      <c r="KW36" s="67">
        <f t="shared" si="404"/>
        <v>1.1323552111988979</v>
      </c>
      <c r="KX36" s="67">
        <f t="shared" si="404"/>
        <v>0.83683596924354109</v>
      </c>
      <c r="KY36" s="67">
        <f t="shared" ref="KY36:LC36" si="405">AVERAGE(KY18:KY20)</f>
        <v>5.2809835590984658E-3</v>
      </c>
      <c r="KZ36" s="67">
        <f t="shared" si="405"/>
        <v>0.24157465895488328</v>
      </c>
      <c r="LA36" s="67">
        <f t="shared" si="405"/>
        <v>1.2906422584894118E-2</v>
      </c>
      <c r="LB36" s="67">
        <f t="shared" si="405"/>
        <v>0.20645822129154337</v>
      </c>
      <c r="LC36" s="67">
        <f t="shared" si="405"/>
        <v>3.7286349619018146</v>
      </c>
      <c r="LE36" s="61"/>
      <c r="LF36" s="65" t="s">
        <v>16</v>
      </c>
      <c r="LG36" s="66">
        <f>AVERAGE(LG18:LG20)</f>
        <v>1.0300268989877777</v>
      </c>
      <c r="LH36" s="66">
        <f t="shared" ref="LH36:LU36" si="406">AVERAGE(LH18:LH20)</f>
        <v>0.35569756128443447</v>
      </c>
      <c r="LI36" s="66">
        <f t="shared" si="406"/>
        <v>0.13866329634115163</v>
      </c>
      <c r="LJ36" s="66">
        <f t="shared" si="406"/>
        <v>0.42804959190616937</v>
      </c>
      <c r="LK36" s="66">
        <f t="shared" si="406"/>
        <v>0.53952225122382924</v>
      </c>
      <c r="LL36" s="66">
        <f t="shared" si="406"/>
        <v>0.66031638535889969</v>
      </c>
      <c r="LM36" s="66">
        <f t="shared" si="406"/>
        <v>0.51714729808889304</v>
      </c>
      <c r="LN36" s="66">
        <f t="shared" si="406"/>
        <v>0.91674156876166302</v>
      </c>
      <c r="LO36" s="66">
        <f t="shared" si="406"/>
        <v>1.1805313942712055</v>
      </c>
      <c r="LP36" s="66">
        <f t="shared" si="406"/>
        <v>1.0513345059049248</v>
      </c>
      <c r="LQ36" s="66">
        <f t="shared" si="406"/>
        <v>1.4465340993982192</v>
      </c>
      <c r="LR36" s="66">
        <f t="shared" si="406"/>
        <v>1</v>
      </c>
      <c r="LS36" s="66">
        <f t="shared" si="406"/>
        <v>0.91973027814037867</v>
      </c>
      <c r="LT36" s="66">
        <f t="shared" si="406"/>
        <v>1.3773894208144195</v>
      </c>
      <c r="LU36" s="67">
        <f t="shared" si="406"/>
        <v>0.86732121313388266</v>
      </c>
      <c r="LV36" s="67">
        <f t="shared" ref="LV36:LX36" si="407">AVERAGE(LV18:LV20)</f>
        <v>0.96260069375616608</v>
      </c>
      <c r="LW36" s="67">
        <f t="shared" si="407"/>
        <v>1.6263200456801903</v>
      </c>
      <c r="LX36" s="67">
        <f t="shared" si="407"/>
        <v>1.208014730521265</v>
      </c>
      <c r="LY36" s="67">
        <f t="shared" ref="LY36:MC36" si="408">AVERAGE(LY18:LY20)</f>
        <v>7.6176809286589266E-3</v>
      </c>
      <c r="LZ36" s="67">
        <f t="shared" si="408"/>
        <v>0.35020087799386862</v>
      </c>
      <c r="MA36" s="67">
        <f t="shared" si="408"/>
        <v>1.8781518010864712E-2</v>
      </c>
      <c r="MB36" s="67">
        <f t="shared" si="408"/>
        <v>0.30036827269528188</v>
      </c>
      <c r="MC36" s="67">
        <f t="shared" si="408"/>
        <v>5.4184331159780106</v>
      </c>
      <c r="ME36" s="61"/>
      <c r="MF36" s="65" t="s">
        <v>16</v>
      </c>
      <c r="MG36" s="66">
        <f>AVERAGE(MG18:MG20)</f>
        <v>1.1152641881760597</v>
      </c>
      <c r="MH36" s="66">
        <f t="shared" ref="MH36:MU36" si="409">AVERAGE(MH18:MH20)</f>
        <v>0.38655508046791259</v>
      </c>
      <c r="MI36" s="66">
        <f t="shared" si="409"/>
        <v>0.15003525592693326</v>
      </c>
      <c r="MJ36" s="66">
        <f t="shared" si="409"/>
        <v>0.46325000850774334</v>
      </c>
      <c r="MK36" s="66">
        <f t="shared" si="409"/>
        <v>0.58566640605939058</v>
      </c>
      <c r="ML36" s="66">
        <f t="shared" si="409"/>
        <v>0.71781111967006106</v>
      </c>
      <c r="MM36" s="66">
        <f t="shared" si="409"/>
        <v>0.56292048258118688</v>
      </c>
      <c r="MN36" s="66">
        <f t="shared" si="409"/>
        <v>0.99487145679258793</v>
      </c>
      <c r="MO36" s="66">
        <f t="shared" si="409"/>
        <v>1.2782561403327577</v>
      </c>
      <c r="MP36" s="66">
        <f t="shared" si="409"/>
        <v>1.1470300957395245</v>
      </c>
      <c r="MQ36" s="66">
        <f t="shared" si="409"/>
        <v>1.5782643068726709</v>
      </c>
      <c r="MR36" s="66">
        <f t="shared" si="409"/>
        <v>1.0894636849831569</v>
      </c>
      <c r="MS36" s="66">
        <f t="shared" si="409"/>
        <v>1</v>
      </c>
      <c r="MT36" s="66">
        <f t="shared" si="409"/>
        <v>1.4966530825091564</v>
      </c>
      <c r="MU36" s="67">
        <f t="shared" si="409"/>
        <v>0.94463307484775105</v>
      </c>
      <c r="MV36" s="67">
        <f t="shared" ref="MV36:MX36" si="410">AVERAGE(MV18:MV20)</f>
        <v>1.048776749163665</v>
      </c>
      <c r="MW36" s="67">
        <f t="shared" si="410"/>
        <v>1.7596122368411562</v>
      </c>
      <c r="MX36" s="67">
        <f t="shared" si="410"/>
        <v>1.3133631852151841</v>
      </c>
      <c r="MY36" s="67">
        <f t="shared" ref="MY36:NC36" si="411">AVERAGE(MY18:MY20)</f>
        <v>8.2802982953631508E-3</v>
      </c>
      <c r="MZ36" s="67">
        <f t="shared" si="411"/>
        <v>0.3810844719298907</v>
      </c>
      <c r="NA36" s="67">
        <f t="shared" si="411"/>
        <v>2.0412767952868647E-2</v>
      </c>
      <c r="NB36" s="67">
        <f t="shared" si="411"/>
        <v>0.32673302142073296</v>
      </c>
      <c r="NC36" s="67">
        <f t="shared" si="411"/>
        <v>5.8917518489127394</v>
      </c>
      <c r="NE36" s="61"/>
      <c r="NF36" s="65" t="s">
        <v>16</v>
      </c>
      <c r="NG36" s="66">
        <f>AVERAGE(NG18:NG20)</f>
        <v>0.74627030318546517</v>
      </c>
      <c r="NH36" s="66">
        <f t="shared" ref="NH36:NU36" si="412">AVERAGE(NH18:NH20)</f>
        <v>0.25593960401607263</v>
      </c>
      <c r="NI36" s="66">
        <f t="shared" si="412"/>
        <v>0.10122224441958366</v>
      </c>
      <c r="NJ36" s="66">
        <f t="shared" si="412"/>
        <v>0.31089120498560674</v>
      </c>
      <c r="NK36" s="66">
        <f t="shared" si="412"/>
        <v>0.39054397574723304</v>
      </c>
      <c r="NL36" s="66">
        <f t="shared" si="412"/>
        <v>0.4796394871344189</v>
      </c>
      <c r="NM36" s="66">
        <f t="shared" si="412"/>
        <v>0.37558070250537745</v>
      </c>
      <c r="NN36" s="66">
        <f t="shared" si="412"/>
        <v>0.66434095128254445</v>
      </c>
      <c r="NO36" s="66">
        <f t="shared" si="412"/>
        <v>0.85162721941560937</v>
      </c>
      <c r="NP36" s="66">
        <f t="shared" si="412"/>
        <v>0.7605167354660467</v>
      </c>
      <c r="NQ36" s="66">
        <f t="shared" si="412"/>
        <v>1.0568113322367578</v>
      </c>
      <c r="NR36" s="66">
        <f t="shared" si="412"/>
        <v>0.73003214351742685</v>
      </c>
      <c r="NS36" s="66">
        <f t="shared" si="412"/>
        <v>0.66958682563466942</v>
      </c>
      <c r="NT36" s="66">
        <f t="shared" si="412"/>
        <v>1</v>
      </c>
      <c r="NU36" s="67">
        <f t="shared" si="412"/>
        <v>0.63907201410307879</v>
      </c>
      <c r="NV36" s="67">
        <f t="shared" ref="NV36:NX36" si="413">AVERAGE(NV18:NV20)</f>
        <v>0.69265774564913019</v>
      </c>
      <c r="NW36" s="67">
        <f t="shared" si="413"/>
        <v>1.1755474430228168</v>
      </c>
      <c r="NX36" s="67">
        <f t="shared" si="413"/>
        <v>0.87732962348309806</v>
      </c>
      <c r="NY36" s="67">
        <f t="shared" ref="NY36:OC36" si="414">AVERAGE(NY18:NY20)</f>
        <v>5.5355913434439906E-3</v>
      </c>
      <c r="NZ36" s="67">
        <f t="shared" si="414"/>
        <v>0.25333853940749723</v>
      </c>
      <c r="OA36" s="67">
        <f t="shared" si="414"/>
        <v>1.346803251927217E-2</v>
      </c>
      <c r="OB36" s="67">
        <f t="shared" si="414"/>
        <v>0.21593468195835611</v>
      </c>
      <c r="OC36" s="67">
        <f t="shared" si="414"/>
        <v>3.8980446846653596</v>
      </c>
      <c r="OE36" s="61"/>
      <c r="OF36" s="65" t="s">
        <v>16</v>
      </c>
      <c r="OG36" s="66">
        <f>AVERAGE(OG18:OG20)</f>
        <v>1.2520209899126791</v>
      </c>
      <c r="OH36" s="66">
        <f t="shared" ref="OH36:OU36" si="415">AVERAGE(OH18:OH20)</f>
        <v>0.46436582710803243</v>
      </c>
      <c r="OI36" s="66">
        <f t="shared" si="415"/>
        <v>0.15981502013699619</v>
      </c>
      <c r="OJ36" s="66">
        <f t="shared" si="415"/>
        <v>0.51035736876927529</v>
      </c>
      <c r="OK36" s="66">
        <f t="shared" si="415"/>
        <v>0.67408319324314681</v>
      </c>
      <c r="OL36" s="66">
        <f t="shared" si="415"/>
        <v>0.81817669513040758</v>
      </c>
      <c r="OM36" s="66">
        <f t="shared" si="415"/>
        <v>0.64875724804615909</v>
      </c>
      <c r="ON36" s="66">
        <f t="shared" si="415"/>
        <v>1.1351324347553235</v>
      </c>
      <c r="OO36" s="66">
        <f t="shared" si="415"/>
        <v>1.4728068620542001</v>
      </c>
      <c r="OP36" s="66">
        <f t="shared" si="415"/>
        <v>1.3756268453078182</v>
      </c>
      <c r="OQ36" s="66">
        <f t="shared" si="415"/>
        <v>1.7873299626624475</v>
      </c>
      <c r="OR36" s="66">
        <f t="shared" si="415"/>
        <v>1.2254175665093203</v>
      </c>
      <c r="OS36" s="66">
        <f t="shared" si="415"/>
        <v>1.1260335760914602</v>
      </c>
      <c r="OT36" s="66">
        <f t="shared" si="415"/>
        <v>1.7052556417452429</v>
      </c>
      <c r="OU36" s="67">
        <f t="shared" si="415"/>
        <v>1</v>
      </c>
      <c r="OV36" s="67">
        <f t="shared" ref="OV36:OX36" si="416">AVERAGE(OV18:OV20)</f>
        <v>1.2826872242504452</v>
      </c>
      <c r="OW36" s="67">
        <f t="shared" si="416"/>
        <v>1.9920910853986369</v>
      </c>
      <c r="OX36" s="67">
        <f t="shared" si="416"/>
        <v>1.4999208475908998</v>
      </c>
      <c r="OY36" s="67">
        <f t="shared" ref="OY36:PC36" si="417">AVERAGE(OY18:OY20)</f>
        <v>9.4091310010931892E-3</v>
      </c>
      <c r="OZ36" s="67">
        <f t="shared" si="417"/>
        <v>0.44835625171616544</v>
      </c>
      <c r="PA36" s="67">
        <f t="shared" si="417"/>
        <v>2.5007247056510983E-2</v>
      </c>
      <c r="PB36" s="67">
        <f t="shared" si="417"/>
        <v>0.39712224651804723</v>
      </c>
      <c r="PC36" s="67">
        <f t="shared" si="417"/>
        <v>7.1135035620696589</v>
      </c>
    </row>
    <row r="37" spans="3:419" x14ac:dyDescent="0.3">
      <c r="C37" s="3"/>
      <c r="D37" s="3"/>
      <c r="E37" s="20" t="s">
        <v>20</v>
      </c>
      <c r="F37" s="21">
        <f>AVERAGE(F21:F23)</f>
        <v>24.826062325149319</v>
      </c>
      <c r="G37" s="21">
        <f t="shared" ref="G37:T37" si="418">AVERAGE(G21:G23)</f>
        <v>32.00250069917336</v>
      </c>
      <c r="H37" s="21">
        <f t="shared" si="418"/>
        <v>24.235178219544835</v>
      </c>
      <c r="I37" s="21">
        <f t="shared" si="418"/>
        <v>17.007364280240704</v>
      </c>
      <c r="J37" s="21">
        <f t="shared" si="418"/>
        <v>19.73764836685519</v>
      </c>
      <c r="K37" s="21">
        <f t="shared" si="418"/>
        <v>22.282741459190245</v>
      </c>
      <c r="L37" s="21">
        <f t="shared" si="418"/>
        <v>20.254458623367654</v>
      </c>
      <c r="M37" s="21">
        <f t="shared" si="418"/>
        <v>30.439046368629672</v>
      </c>
      <c r="N37" s="21">
        <f t="shared" si="418"/>
        <v>30.967118216795427</v>
      </c>
      <c r="O37" s="21">
        <f t="shared" si="418"/>
        <v>23.459930106850667</v>
      </c>
      <c r="P37" s="21">
        <f t="shared" si="418"/>
        <v>37.829776402020741</v>
      </c>
      <c r="Q37" s="21">
        <f t="shared" si="418"/>
        <v>29.207174724958602</v>
      </c>
      <c r="R37" s="21">
        <f t="shared" si="418"/>
        <v>19.257367870234539</v>
      </c>
      <c r="S37" s="21">
        <f t="shared" si="418"/>
        <v>34.766878745819099</v>
      </c>
      <c r="T37" s="38">
        <f t="shared" si="418"/>
        <v>40.399917711764942</v>
      </c>
      <c r="U37" s="38">
        <f t="shared" ref="U37:W37" si="419">AVERAGE(U21:U23)</f>
        <v>109.32892533507477</v>
      </c>
      <c r="V37" s="38">
        <f t="shared" si="419"/>
        <v>30.120452453945287</v>
      </c>
      <c r="W37" s="38">
        <f t="shared" si="419"/>
        <v>18.410443649506941</v>
      </c>
      <c r="X37" s="38">
        <f t="shared" ref="X37:AB37" si="420">AVERAGE(X21:X23)</f>
        <v>0.17832222264542585</v>
      </c>
      <c r="Y37" s="38">
        <f t="shared" si="420"/>
        <v>4.2095755704004825</v>
      </c>
      <c r="Z37" s="38">
        <f t="shared" si="420"/>
        <v>0.3230059900079072</v>
      </c>
      <c r="AA37" s="38">
        <f t="shared" si="420"/>
        <v>6.6198944710675738</v>
      </c>
      <c r="AB37" s="38">
        <f t="shared" si="420"/>
        <v>128.47815380240891</v>
      </c>
      <c r="AE37" s="61"/>
      <c r="AF37" s="65" t="s">
        <v>20</v>
      </c>
      <c r="AG37" s="66">
        <f>AVERAGE(AG21:AG23)</f>
        <v>1</v>
      </c>
      <c r="AH37" s="66">
        <f t="shared" ref="AH37:AU37" si="421">AVERAGE(AH21:AH23)</f>
        <v>1.3086990250981614</v>
      </c>
      <c r="AI37" s="66">
        <f t="shared" si="421"/>
        <v>0.96969050289996528</v>
      </c>
      <c r="AJ37" s="66">
        <f t="shared" si="421"/>
        <v>0.67938208334440697</v>
      </c>
      <c r="AK37" s="66">
        <f t="shared" si="421"/>
        <v>0.79862860663556801</v>
      </c>
      <c r="AL37" s="66">
        <f t="shared" si="421"/>
        <v>0.91027002557805881</v>
      </c>
      <c r="AM37" s="66">
        <f t="shared" si="421"/>
        <v>0.81461833978287046</v>
      </c>
      <c r="AN37" s="66">
        <f t="shared" si="421"/>
        <v>1.2127755124979931</v>
      </c>
      <c r="AO37" s="66">
        <f t="shared" si="421"/>
        <v>1.2106256222079255</v>
      </c>
      <c r="AP37" s="66">
        <f t="shared" si="421"/>
        <v>0.96198674031423403</v>
      </c>
      <c r="AQ37" s="66">
        <f t="shared" si="421"/>
        <v>1.5303666073538658</v>
      </c>
      <c r="AR37" s="66">
        <f t="shared" si="421"/>
        <v>1.1829685114149118</v>
      </c>
      <c r="AS37" s="66">
        <f t="shared" si="421"/>
        <v>0.78064622897843383</v>
      </c>
      <c r="AT37" s="66">
        <f t="shared" si="421"/>
        <v>1.0714091050244947</v>
      </c>
      <c r="AU37" s="172">
        <f t="shared" si="421"/>
        <v>1.5822843528767361</v>
      </c>
      <c r="AV37" s="172">
        <f t="shared" ref="AV37:AX37" si="422">AVERAGE(AV21:AV23)</f>
        <v>4.4726127273635994</v>
      </c>
      <c r="AW37" s="172">
        <f t="shared" si="422"/>
        <v>1.120277527681419</v>
      </c>
      <c r="AX37" s="67">
        <f t="shared" si="422"/>
        <v>0.75296032029287607</v>
      </c>
      <c r="AY37" s="67">
        <f t="shared" ref="AY37:BC37" si="423">AVERAGE(AY21:AY23)</f>
        <v>4.4706893122200024E-3</v>
      </c>
      <c r="AZ37" s="67">
        <f t="shared" si="423"/>
        <v>0.10855685005562478</v>
      </c>
      <c r="BA37" s="67">
        <f t="shared" si="423"/>
        <v>8.1644700487925725E-3</v>
      </c>
      <c r="BB37" s="67">
        <f t="shared" si="423"/>
        <v>0.16706815167555444</v>
      </c>
      <c r="BC37" s="67">
        <f t="shared" si="423"/>
        <v>3.1895891845485735</v>
      </c>
      <c r="BE37" s="61"/>
      <c r="BF37" s="65" t="s">
        <v>20</v>
      </c>
      <c r="BG37" s="66">
        <f>AVERAGE(BG21:BG23)</f>
        <v>0.79116550554012444</v>
      </c>
      <c r="BH37" s="66">
        <f t="shared" ref="BH37:BU37" si="424">AVERAGE(BH21:BH23)</f>
        <v>1</v>
      </c>
      <c r="BI37" s="66">
        <f t="shared" si="424"/>
        <v>0.76859115143495116</v>
      </c>
      <c r="BJ37" s="66">
        <f t="shared" si="424"/>
        <v>0.54720259908701296</v>
      </c>
      <c r="BK37" s="66">
        <f t="shared" si="424"/>
        <v>0.63104952524043978</v>
      </c>
      <c r="BL37" s="66">
        <f t="shared" si="424"/>
        <v>0.70767877609829044</v>
      </c>
      <c r="BM37" s="66">
        <f t="shared" si="424"/>
        <v>0.64307328567896604</v>
      </c>
      <c r="BN37" s="66">
        <f t="shared" si="424"/>
        <v>0.95605960775915066</v>
      </c>
      <c r="BO37" s="66">
        <f t="shared" si="424"/>
        <v>0.97123575387113148</v>
      </c>
      <c r="BP37" s="66">
        <f t="shared" si="424"/>
        <v>0.74806795092981115</v>
      </c>
      <c r="BQ37" s="66">
        <f t="shared" si="424"/>
        <v>1.1946549190295335</v>
      </c>
      <c r="BR37" s="66">
        <f t="shared" si="424"/>
        <v>0.93517022824533003</v>
      </c>
      <c r="BS37" s="66">
        <f t="shared" si="424"/>
        <v>0.61431369168730654</v>
      </c>
      <c r="BT37" s="66">
        <f t="shared" si="424"/>
        <v>0.77349084896862497</v>
      </c>
      <c r="BU37" s="67">
        <f t="shared" si="424"/>
        <v>1.1914736657960798</v>
      </c>
      <c r="BV37" s="67">
        <f t="shared" ref="BV37:BX37" si="425">AVERAGE(BV21:BV23)</f>
        <v>3.4148929334417084</v>
      </c>
      <c r="BW37" s="67">
        <f t="shared" si="425"/>
        <v>0.86228395104237343</v>
      </c>
      <c r="BX37" s="67">
        <f t="shared" si="425"/>
        <v>0.58871134271340886</v>
      </c>
      <c r="BY37" s="67">
        <f t="shared" ref="BY37:CC37" si="426">AVERAGE(BY21:BY23)</f>
        <v>3.2955866279802994E-3</v>
      </c>
      <c r="BZ37" s="67">
        <f t="shared" si="426"/>
        <v>7.7414659602619257E-2</v>
      </c>
      <c r="CA37" s="67">
        <f t="shared" si="426"/>
        <v>5.9610745027984758E-3</v>
      </c>
      <c r="CB37" s="67">
        <f t="shared" si="426"/>
        <v>0.12220307274296947</v>
      </c>
      <c r="CC37" s="67">
        <f t="shared" si="426"/>
        <v>2.3784045113870316</v>
      </c>
      <c r="CE37" s="61"/>
      <c r="CF37" s="65" t="s">
        <v>20</v>
      </c>
      <c r="CG37" s="66">
        <f>AVERAGE(CG21:CG23)</f>
        <v>1.0325570303861049</v>
      </c>
      <c r="CH37" s="66">
        <f t="shared" ref="CH37:CU37" si="427">AVERAGE(CH21:CH23)</f>
        <v>1.3538204104630964</v>
      </c>
      <c r="CI37" s="66">
        <f t="shared" si="427"/>
        <v>1</v>
      </c>
      <c r="CJ37" s="66">
        <f t="shared" si="427"/>
        <v>0.70075109027657601</v>
      </c>
      <c r="CK37" s="66">
        <f t="shared" si="427"/>
        <v>0.82532429428883114</v>
      </c>
      <c r="CL37" s="66">
        <f t="shared" si="427"/>
        <v>0.94196564232925351</v>
      </c>
      <c r="CM37" s="66">
        <f t="shared" si="427"/>
        <v>0.84083045783982147</v>
      </c>
      <c r="CN37" s="66">
        <f t="shared" si="427"/>
        <v>1.2494188730440927</v>
      </c>
      <c r="CO37" s="66">
        <f t="shared" si="427"/>
        <v>1.2431510029874273</v>
      </c>
      <c r="CP37" s="66">
        <f t="shared" si="427"/>
        <v>0.99621548077671151</v>
      </c>
      <c r="CQ37" s="66">
        <f t="shared" si="427"/>
        <v>1.5808563450742883</v>
      </c>
      <c r="CR37" s="66">
        <f t="shared" si="427"/>
        <v>1.222767655401231</v>
      </c>
      <c r="CS37" s="66">
        <f t="shared" si="427"/>
        <v>0.80692900126086065</v>
      </c>
      <c r="CT37" s="66">
        <f t="shared" si="427"/>
        <v>1.1311464592636735</v>
      </c>
      <c r="CU37" s="67">
        <f t="shared" si="427"/>
        <v>1.6221765533423778</v>
      </c>
      <c r="CV37" s="67">
        <f t="shared" ref="CV37:CX37" si="428">AVERAGE(CV21:CV23)</f>
        <v>4.6270577407282181</v>
      </c>
      <c r="CW37" s="67">
        <f t="shared" si="428"/>
        <v>1.1369147852635824</v>
      </c>
      <c r="CX37" s="67">
        <f t="shared" si="428"/>
        <v>0.77949142044946329</v>
      </c>
      <c r="CY37" s="67">
        <f t="shared" ref="CY37:DC37" si="429">AVERAGE(CY21:CY23)</f>
        <v>4.5418409854055819E-3</v>
      </c>
      <c r="CZ37" s="67">
        <f t="shared" si="429"/>
        <v>0.11083198763008344</v>
      </c>
      <c r="DA37" s="67">
        <f t="shared" si="429"/>
        <v>8.3064548336312851E-3</v>
      </c>
      <c r="DB37" s="67">
        <f t="shared" si="429"/>
        <v>0.16992683918242815</v>
      </c>
      <c r="DC37" s="67">
        <f t="shared" si="429"/>
        <v>3.2346464147163108</v>
      </c>
      <c r="DE37" s="61"/>
      <c r="DF37" s="65" t="s">
        <v>20</v>
      </c>
      <c r="DG37" s="66">
        <f>AVERAGE(DG21:DG23)</f>
        <v>1.4893588103354605</v>
      </c>
      <c r="DH37" s="66">
        <f t="shared" ref="DH37:DU37" si="430">AVERAGE(DH21:DH23)</f>
        <v>1.9923427609419033</v>
      </c>
      <c r="DI37" s="66">
        <f t="shared" si="430"/>
        <v>1.4424760104360292</v>
      </c>
      <c r="DJ37" s="66">
        <f t="shared" si="430"/>
        <v>1</v>
      </c>
      <c r="DK37" s="66">
        <f t="shared" si="430"/>
        <v>1.1904325024548381</v>
      </c>
      <c r="DL37" s="66">
        <f t="shared" si="430"/>
        <v>1.3710008844743935</v>
      </c>
      <c r="DM37" s="66">
        <f t="shared" si="430"/>
        <v>1.2149896485254734</v>
      </c>
      <c r="DN37" s="66">
        <f t="shared" si="430"/>
        <v>1.8103996675179932</v>
      </c>
      <c r="DO37" s="66">
        <f t="shared" si="430"/>
        <v>1.7865294719702576</v>
      </c>
      <c r="DP37" s="66">
        <f t="shared" si="430"/>
        <v>1.4486869541295551</v>
      </c>
      <c r="DQ37" s="66">
        <f t="shared" si="430"/>
        <v>2.2989351580403836</v>
      </c>
      <c r="DR37" s="66">
        <f t="shared" si="430"/>
        <v>1.7628113074494343</v>
      </c>
      <c r="DS37" s="66">
        <f t="shared" si="430"/>
        <v>1.1667134060937869</v>
      </c>
      <c r="DT37" s="66">
        <f t="shared" si="430"/>
        <v>1.686697210339257</v>
      </c>
      <c r="DU37" s="67">
        <f t="shared" si="430"/>
        <v>2.4299644803965186</v>
      </c>
      <c r="DV37" s="67">
        <f t="shared" ref="DV37:DX37" si="431">AVERAGE(DV21:DV23)</f>
        <v>6.8123441446267918</v>
      </c>
      <c r="DW37" s="67">
        <f t="shared" si="431"/>
        <v>1.6973852882753508</v>
      </c>
      <c r="DX37" s="67">
        <f t="shared" si="431"/>
        <v>1.1300137704043944</v>
      </c>
      <c r="DY37" s="67">
        <f t="shared" ref="DY37:EC37" si="432">AVERAGE(DY21:DY23)</f>
        <v>6.9513217762161399E-3</v>
      </c>
      <c r="DZ37" s="67">
        <f t="shared" si="432"/>
        <v>0.1719840557769515</v>
      </c>
      <c r="EA37" s="67">
        <f t="shared" si="432"/>
        <v>1.276490886893914E-2</v>
      </c>
      <c r="EB37" s="67">
        <f t="shared" si="432"/>
        <v>0.26093365051460538</v>
      </c>
      <c r="EC37" s="67">
        <f t="shared" si="432"/>
        <v>4.9261076762802816</v>
      </c>
      <c r="EE37" s="61"/>
      <c r="EF37" s="65" t="s">
        <v>20</v>
      </c>
      <c r="EG37" s="66">
        <f>AVERAGE(EG21:EG23)</f>
        <v>1.2528747979132058</v>
      </c>
      <c r="EH37" s="66">
        <f t="shared" ref="EH37:EU37" si="433">AVERAGE(EH21:EH23)</f>
        <v>1.6372421325534416</v>
      </c>
      <c r="EI37" s="66">
        <f t="shared" si="433"/>
        <v>1.2159559867977139</v>
      </c>
      <c r="EJ37" s="66">
        <f t="shared" si="433"/>
        <v>0.85188691163409114</v>
      </c>
      <c r="EK37" s="66">
        <f t="shared" si="433"/>
        <v>1</v>
      </c>
      <c r="EL37" s="66">
        <f t="shared" si="433"/>
        <v>1.1386396332048372</v>
      </c>
      <c r="EM37" s="66">
        <f t="shared" si="433"/>
        <v>1.0208580425659937</v>
      </c>
      <c r="EN37" s="66">
        <f t="shared" si="433"/>
        <v>1.5217748935338331</v>
      </c>
      <c r="EO37" s="66">
        <f t="shared" si="433"/>
        <v>1.5225792645368454</v>
      </c>
      <c r="EP37" s="66">
        <f t="shared" si="433"/>
        <v>1.2027270336569087</v>
      </c>
      <c r="EQ37" s="66">
        <f t="shared" si="433"/>
        <v>1.9166640312606049</v>
      </c>
      <c r="ER37" s="66">
        <f t="shared" si="433"/>
        <v>1.481041808620069</v>
      </c>
      <c r="ES37" s="66">
        <f t="shared" si="433"/>
        <v>0.97730533332427527</v>
      </c>
      <c r="ET37" s="66">
        <f t="shared" si="433"/>
        <v>1.3211254215673349</v>
      </c>
      <c r="EU37" s="67">
        <f t="shared" si="433"/>
        <v>1.9914796937399533</v>
      </c>
      <c r="EV37" s="67">
        <f t="shared" ref="EV37:EX37" si="434">AVERAGE(EV21:EV23)</f>
        <v>5.5952214129971507</v>
      </c>
      <c r="EW37" s="67">
        <f t="shared" si="434"/>
        <v>1.419758846304578</v>
      </c>
      <c r="EX37" s="67">
        <f t="shared" si="434"/>
        <v>0.94163462257383446</v>
      </c>
      <c r="EY37" s="67">
        <f t="shared" ref="EY37:FC37" si="435">AVERAGE(EY21:EY23)</f>
        <v>5.6606005430396037E-3</v>
      </c>
      <c r="EZ37" s="67">
        <f t="shared" si="435"/>
        <v>0.13697421313100147</v>
      </c>
      <c r="FA37" s="67">
        <f t="shared" si="435"/>
        <v>1.0327038897308153E-2</v>
      </c>
      <c r="FB37" s="67">
        <f t="shared" si="435"/>
        <v>0.2113610486125006</v>
      </c>
      <c r="FC37" s="67">
        <f t="shared" si="435"/>
        <v>4.0434853778617841</v>
      </c>
      <c r="FE37" s="61"/>
      <c r="FF37" s="65" t="s">
        <v>20</v>
      </c>
      <c r="FG37" s="66">
        <f>AVERAGE(FG21:FG23)</f>
        <v>1.1108092833938314</v>
      </c>
      <c r="FH37" s="66">
        <f t="shared" ref="FH37:FU37" si="436">AVERAGE(FH21:FH23)</f>
        <v>1.4265823153282797</v>
      </c>
      <c r="FI37" s="66">
        <f t="shared" si="436"/>
        <v>1.0797616297193087</v>
      </c>
      <c r="FJ37" s="66">
        <f t="shared" si="436"/>
        <v>0.76217912374254926</v>
      </c>
      <c r="FK37" s="66">
        <f t="shared" si="436"/>
        <v>0.88566439609403214</v>
      </c>
      <c r="FL37" s="66">
        <f t="shared" si="436"/>
        <v>1</v>
      </c>
      <c r="FM37" s="66">
        <f t="shared" si="436"/>
        <v>0.90433939684682052</v>
      </c>
      <c r="FN37" s="66">
        <f t="shared" si="436"/>
        <v>1.3486221041089665</v>
      </c>
      <c r="FO37" s="66">
        <f t="shared" si="436"/>
        <v>1.3629578238680728</v>
      </c>
      <c r="FP37" s="66">
        <f t="shared" si="436"/>
        <v>1.0559640023608532</v>
      </c>
      <c r="FQ37" s="66">
        <f t="shared" si="436"/>
        <v>1.6882274721717698</v>
      </c>
      <c r="FR37" s="66">
        <f t="shared" si="436"/>
        <v>1.3118375771957504</v>
      </c>
      <c r="FS37" s="66">
        <f t="shared" si="436"/>
        <v>0.86377387789076809</v>
      </c>
      <c r="FT37" s="66">
        <f t="shared" si="436"/>
        <v>1.1072421452504737</v>
      </c>
      <c r="FU37" s="67">
        <f t="shared" si="436"/>
        <v>1.73248568376139</v>
      </c>
      <c r="FV37" s="67">
        <f t="shared" ref="FV37:FX37" si="437">AVERAGE(FV21:FV23)</f>
        <v>4.8733535300923334</v>
      </c>
      <c r="FW37" s="67">
        <f t="shared" si="437"/>
        <v>1.254621997054634</v>
      </c>
      <c r="FX37" s="67">
        <f t="shared" si="437"/>
        <v>0.82900632570972899</v>
      </c>
      <c r="FY37" s="67">
        <f t="shared" ref="FY37:GC37" si="438">AVERAGE(FY21:FY23)</f>
        <v>4.9026828771797683E-3</v>
      </c>
      <c r="FZ37" s="67">
        <f t="shared" si="438"/>
        <v>0.11656564642707361</v>
      </c>
      <c r="GA37" s="67">
        <f t="shared" si="438"/>
        <v>8.8987970282098702E-3</v>
      </c>
      <c r="GB37" s="67">
        <f t="shared" si="438"/>
        <v>0.18230629250802602</v>
      </c>
      <c r="GC37" s="67">
        <f t="shared" si="438"/>
        <v>3.5236484794860488</v>
      </c>
      <c r="GE37" s="61"/>
      <c r="GF37" s="65" t="s">
        <v>20</v>
      </c>
      <c r="GG37" s="66">
        <f>AVERAGE(GG21:GG23)</f>
        <v>1.2280347959440268</v>
      </c>
      <c r="GH37" s="66">
        <f t="shared" ref="GH37:GU37" si="439">AVERAGE(GH21:GH23)</f>
        <v>1.6030278197905716</v>
      </c>
      <c r="GI37" s="66">
        <f t="shared" si="439"/>
        <v>1.1903696069317056</v>
      </c>
      <c r="GJ37" s="66">
        <f t="shared" si="439"/>
        <v>0.83539648324203186</v>
      </c>
      <c r="GK37" s="66">
        <f t="shared" si="439"/>
        <v>0.9809848339819679</v>
      </c>
      <c r="GL37" s="66">
        <f t="shared" si="439"/>
        <v>1.1170088072891033</v>
      </c>
      <c r="GM37" s="66">
        <f t="shared" si="439"/>
        <v>1</v>
      </c>
      <c r="GN37" s="66">
        <f t="shared" si="439"/>
        <v>1.4873182281907242</v>
      </c>
      <c r="GO37" s="66">
        <f t="shared" si="439"/>
        <v>1.4851434951237508</v>
      </c>
      <c r="GP37" s="66">
        <f t="shared" si="439"/>
        <v>1.1808820875918846</v>
      </c>
      <c r="GQ37" s="66">
        <f t="shared" si="439"/>
        <v>1.8772259314437922</v>
      </c>
      <c r="GR37" s="66">
        <f t="shared" si="439"/>
        <v>1.4532830519791704</v>
      </c>
      <c r="GS37" s="66">
        <f t="shared" si="439"/>
        <v>0.95860830226994087</v>
      </c>
      <c r="GT37" s="66">
        <f t="shared" si="439"/>
        <v>1.3173757214283059</v>
      </c>
      <c r="GU37" s="67">
        <f t="shared" si="439"/>
        <v>1.9277899078306813</v>
      </c>
      <c r="GV37" s="67">
        <f t="shared" ref="GV37:GX37" si="440">AVERAGE(GV21:GV23)</f>
        <v>5.4782215149602891</v>
      </c>
      <c r="GW37" s="67">
        <f t="shared" si="440"/>
        <v>1.3616935269529267</v>
      </c>
      <c r="GX37" s="67">
        <f t="shared" si="440"/>
        <v>0.92464437372345454</v>
      </c>
      <c r="GY37" s="67">
        <f t="shared" ref="GY37:HC37" si="441">AVERAGE(GY21:GY23)</f>
        <v>5.414334928379688E-3</v>
      </c>
      <c r="GZ37" s="67">
        <f t="shared" si="441"/>
        <v>0.13135755068725188</v>
      </c>
      <c r="HA37" s="67">
        <f t="shared" si="441"/>
        <v>9.8852938416253994E-3</v>
      </c>
      <c r="HB37" s="67">
        <f t="shared" si="441"/>
        <v>0.20229070235762511</v>
      </c>
      <c r="HC37" s="67">
        <f t="shared" si="441"/>
        <v>3.8640038147092244</v>
      </c>
      <c r="HE37" s="61"/>
      <c r="HF37" s="65" t="s">
        <v>20</v>
      </c>
      <c r="HG37" s="66">
        <f>AVERAGE(HG21:HG23)</f>
        <v>0.82957095412331494</v>
      </c>
      <c r="HH37" s="66">
        <f t="shared" ref="HH37:HU37" si="442">AVERAGE(HH21:HH23)</f>
        <v>1.0803323465403394</v>
      </c>
      <c r="HI37" s="66">
        <f t="shared" si="442"/>
        <v>0.80254501881237494</v>
      </c>
      <c r="HJ37" s="66">
        <f t="shared" si="442"/>
        <v>0.56494540184960829</v>
      </c>
      <c r="HK37" s="66">
        <f t="shared" si="442"/>
        <v>0.66354964622944734</v>
      </c>
      <c r="HL37" s="66">
        <f t="shared" si="442"/>
        <v>0.7553677012393033</v>
      </c>
      <c r="HM37" s="66">
        <f t="shared" si="442"/>
        <v>0.67482885959807903</v>
      </c>
      <c r="HN37" s="66">
        <f t="shared" si="442"/>
        <v>1</v>
      </c>
      <c r="HO37" s="66">
        <f t="shared" si="442"/>
        <v>0.99561773981257051</v>
      </c>
      <c r="HP37" s="66">
        <f t="shared" si="442"/>
        <v>0.79965522631308505</v>
      </c>
      <c r="HQ37" s="66">
        <f t="shared" si="442"/>
        <v>1.2662581138008921</v>
      </c>
      <c r="HR37" s="66">
        <f t="shared" si="442"/>
        <v>0.98346404186012626</v>
      </c>
      <c r="HS37" s="66">
        <f t="shared" si="442"/>
        <v>0.64824430464200911</v>
      </c>
      <c r="HT37" s="66">
        <f t="shared" si="442"/>
        <v>0.91297228736722269</v>
      </c>
      <c r="HU37" s="67">
        <f t="shared" si="442"/>
        <v>1.2748406968527946</v>
      </c>
      <c r="HV37" s="67">
        <f t="shared" ref="HV37:HX37" si="443">AVERAGE(HV21:HV23)</f>
        <v>3.6918208857685784</v>
      </c>
      <c r="HW37" s="67">
        <f t="shared" si="443"/>
        <v>0.88688265838510283</v>
      </c>
      <c r="HX37" s="67">
        <f t="shared" si="443"/>
        <v>0.62632003623991439</v>
      </c>
      <c r="HY37" s="67">
        <f t="shared" ref="HY37:IC37" si="444">AVERAGE(HY21:HY23)</f>
        <v>3.5073230971083488E-3</v>
      </c>
      <c r="HZ37" s="67">
        <f t="shared" si="444"/>
        <v>8.542511471441705E-2</v>
      </c>
      <c r="IA37" s="67">
        <f t="shared" si="444"/>
        <v>6.4108847306836719E-3</v>
      </c>
      <c r="IB37" s="67">
        <f t="shared" si="444"/>
        <v>0.13116259147265147</v>
      </c>
      <c r="IC37" s="67">
        <f t="shared" si="444"/>
        <v>2.4995643938855459</v>
      </c>
      <c r="IE37" s="61"/>
      <c r="IF37" s="65" t="s">
        <v>20</v>
      </c>
      <c r="IG37" s="66">
        <f>AVERAGE(IG21:IG23)</f>
        <v>0.84581080767959749</v>
      </c>
      <c r="IH37" s="66">
        <f t="shared" ref="IH37:IU37" si="445">AVERAGE(IH21:IH23)</f>
        <v>1.1221703025866951</v>
      </c>
      <c r="II37" s="66">
        <f t="shared" si="445"/>
        <v>0.81601459491126749</v>
      </c>
      <c r="IJ37" s="66">
        <f t="shared" si="445"/>
        <v>0.57026169211935784</v>
      </c>
      <c r="IK37" s="66">
        <f t="shared" si="445"/>
        <v>0.67778606590157942</v>
      </c>
      <c r="IL37" s="66">
        <f t="shared" si="445"/>
        <v>0.77889214024235909</v>
      </c>
      <c r="IM37" s="66">
        <f t="shared" si="445"/>
        <v>0.68836996525013794</v>
      </c>
      <c r="IN37" s="66">
        <f t="shared" si="445"/>
        <v>1.0178169097970744</v>
      </c>
      <c r="IO37" s="66">
        <f t="shared" si="445"/>
        <v>1</v>
      </c>
      <c r="IP37" s="66">
        <f t="shared" si="445"/>
        <v>0.82534778781298324</v>
      </c>
      <c r="IQ37" s="66">
        <f t="shared" si="445"/>
        <v>1.2998814372522494</v>
      </c>
      <c r="IR37" s="66">
        <f t="shared" si="445"/>
        <v>1.0046632969061016</v>
      </c>
      <c r="IS37" s="66">
        <f t="shared" si="445"/>
        <v>0.66364054252834204</v>
      </c>
      <c r="IT37" s="66">
        <f t="shared" si="445"/>
        <v>0.99815078696960546</v>
      </c>
      <c r="IU37" s="67">
        <f t="shared" si="445"/>
        <v>1.3156279924075784</v>
      </c>
      <c r="IV37" s="67">
        <f t="shared" ref="IV37:IX37" si="446">AVERAGE(IV21:IV23)</f>
        <v>3.8364393656450377</v>
      </c>
      <c r="IW37" s="67">
        <f t="shared" si="446"/>
        <v>0.89195003142492613</v>
      </c>
      <c r="IX37" s="67">
        <f t="shared" si="446"/>
        <v>0.64453340875721754</v>
      </c>
      <c r="IY37" s="67">
        <f t="shared" ref="IY37:JC37" si="447">AVERAGE(IY21:IY23)</f>
        <v>3.6051561119849599E-3</v>
      </c>
      <c r="IZ37" s="67">
        <f t="shared" si="447"/>
        <v>8.9773304282347352E-2</v>
      </c>
      <c r="JA37" s="67">
        <f t="shared" si="447"/>
        <v>6.6329556886201013E-3</v>
      </c>
      <c r="JB37" s="67">
        <f t="shared" si="447"/>
        <v>0.1355384326262887</v>
      </c>
      <c r="JC37" s="67">
        <f t="shared" si="447"/>
        <v>2.5488037287807201</v>
      </c>
      <c r="JE37" s="61"/>
      <c r="JF37" s="65" t="s">
        <v>20</v>
      </c>
      <c r="JG37" s="66">
        <f>AVERAGE(JG21:JG23)</f>
        <v>1.0535739126788293</v>
      </c>
      <c r="JH37" s="66">
        <f t="shared" ref="JH37:JU37" si="448">AVERAGE(JH21:JH23)</f>
        <v>1.3529690382358179</v>
      </c>
      <c r="JI37" s="66">
        <f t="shared" si="448"/>
        <v>1.0250166287849469</v>
      </c>
      <c r="JJ37" s="66">
        <f t="shared" si="448"/>
        <v>0.72298307797442474</v>
      </c>
      <c r="JK37" s="66">
        <f t="shared" si="448"/>
        <v>0.83954024450971276</v>
      </c>
      <c r="JL37" s="66">
        <f t="shared" si="448"/>
        <v>0.94754108549495575</v>
      </c>
      <c r="JM37" s="66">
        <f t="shared" si="448"/>
        <v>0.85805173480521546</v>
      </c>
      <c r="JN37" s="66">
        <f t="shared" si="448"/>
        <v>1.2814787216160866</v>
      </c>
      <c r="JO37" s="66">
        <f t="shared" si="448"/>
        <v>1.2973024237277806</v>
      </c>
      <c r="JP37" s="66">
        <f t="shared" si="448"/>
        <v>1</v>
      </c>
      <c r="JQ37" s="66">
        <f t="shared" si="448"/>
        <v>1.601557107795802</v>
      </c>
      <c r="JR37" s="66">
        <f t="shared" si="448"/>
        <v>1.243301404698264</v>
      </c>
      <c r="JS37" s="66">
        <f t="shared" si="448"/>
        <v>0.81877434807310145</v>
      </c>
      <c r="JT37" s="66">
        <f t="shared" si="448"/>
        <v>1.0350106201379032</v>
      </c>
      <c r="JU37" s="67">
        <f t="shared" si="448"/>
        <v>1.6551819192739703</v>
      </c>
      <c r="JV37" s="67">
        <f t="shared" ref="JV37:JX37" si="449">AVERAGE(JV21:JV23)</f>
        <v>4.6218396894273335</v>
      </c>
      <c r="JW37" s="67">
        <f t="shared" si="449"/>
        <v>1.2063514041782393</v>
      </c>
      <c r="JX37" s="67">
        <f t="shared" si="449"/>
        <v>0.78510975627907797</v>
      </c>
      <c r="JY37" s="67">
        <f t="shared" ref="JY37:KC37" si="450">AVERAGE(JY21:JY23)</f>
        <v>4.7192324675986545E-3</v>
      </c>
      <c r="JZ37" s="67">
        <f t="shared" si="450"/>
        <v>0.11195451267218193</v>
      </c>
      <c r="KA37" s="67">
        <f t="shared" si="450"/>
        <v>8.5603298324329891E-3</v>
      </c>
      <c r="KB37" s="67">
        <f t="shared" si="450"/>
        <v>0.17539366248137989</v>
      </c>
      <c r="KC37" s="67">
        <f t="shared" si="450"/>
        <v>3.3943989854962653</v>
      </c>
      <c r="KE37" s="61"/>
      <c r="KF37" s="65" t="s">
        <v>20</v>
      </c>
      <c r="KG37" s="66">
        <f>AVERAGE(KG21:KG23)</f>
        <v>0.65718536110111347</v>
      </c>
      <c r="KH37" s="66">
        <f t="shared" ref="KH37:KU37" si="451">AVERAGE(KH21:KH23)</f>
        <v>0.84767202875096126</v>
      </c>
      <c r="KI37" s="66">
        <f t="shared" si="451"/>
        <v>0.63752896792094194</v>
      </c>
      <c r="KJ37" s="66">
        <f t="shared" si="451"/>
        <v>0.44986166821481949</v>
      </c>
      <c r="KK37" s="66">
        <f t="shared" si="451"/>
        <v>0.52469382508104634</v>
      </c>
      <c r="KL37" s="66">
        <f t="shared" si="451"/>
        <v>0.59407539179063418</v>
      </c>
      <c r="KM37" s="66">
        <f t="shared" si="451"/>
        <v>0.5347756809768891</v>
      </c>
      <c r="KN37" s="66">
        <f t="shared" si="451"/>
        <v>0.7952030702484344</v>
      </c>
      <c r="KO37" s="66">
        <f t="shared" si="451"/>
        <v>0.79913299554947914</v>
      </c>
      <c r="KP37" s="66">
        <f t="shared" si="451"/>
        <v>0.62803866409600462</v>
      </c>
      <c r="KQ37" s="66">
        <f t="shared" si="451"/>
        <v>1</v>
      </c>
      <c r="KR37" s="66">
        <f t="shared" si="451"/>
        <v>0.77740906974855328</v>
      </c>
      <c r="KS37" s="66">
        <f t="shared" si="451"/>
        <v>0.51199711185941765</v>
      </c>
      <c r="KT37" s="66">
        <f t="shared" si="451"/>
        <v>0.68202895069551861</v>
      </c>
      <c r="KU37" s="67">
        <f t="shared" si="451"/>
        <v>1.0155870653776964</v>
      </c>
      <c r="KV37" s="67">
        <f t="shared" ref="KV37:KX37" si="452">AVERAGE(KV21:KV23)</f>
        <v>2.8960668359956672</v>
      </c>
      <c r="KW37" s="67">
        <f t="shared" si="452"/>
        <v>0.72356431053489079</v>
      </c>
      <c r="KX37" s="67">
        <f t="shared" si="452"/>
        <v>0.49268345281386855</v>
      </c>
      <c r="KY37" s="67">
        <f t="shared" ref="KY37:LC37" si="453">AVERAGE(KY21:KY23)</f>
        <v>2.8355040024839379E-3</v>
      </c>
      <c r="KZ37" s="67">
        <f t="shared" si="453"/>
        <v>6.8010231478178362E-2</v>
      </c>
      <c r="LA37" s="67">
        <f t="shared" si="453"/>
        <v>5.1597488936184132E-3</v>
      </c>
      <c r="LB37" s="67">
        <f t="shared" si="453"/>
        <v>0.10565485264368975</v>
      </c>
      <c r="LC37" s="67">
        <f t="shared" si="453"/>
        <v>2.0317422893300985</v>
      </c>
      <c r="LE37" s="61"/>
      <c r="LF37" s="65" t="s">
        <v>20</v>
      </c>
      <c r="LG37" s="66">
        <f>AVERAGE(LG21:LG23)</f>
        <v>0.84610660821226125</v>
      </c>
      <c r="LH37" s="66">
        <f t="shared" ref="LH37:LU37" si="454">AVERAGE(LH21:LH23)</f>
        <v>1.1062148208485587</v>
      </c>
      <c r="LI37" s="66">
        <f t="shared" si="454"/>
        <v>0.82134760361459358</v>
      </c>
      <c r="LJ37" s="66">
        <f t="shared" si="454"/>
        <v>0.57517086485460622</v>
      </c>
      <c r="LK37" s="66">
        <f t="shared" si="454"/>
        <v>0.67523718379244435</v>
      </c>
      <c r="LL37" s="66">
        <f t="shared" si="454"/>
        <v>0.76895140495218628</v>
      </c>
      <c r="LM37" s="66">
        <f t="shared" si="454"/>
        <v>0.68950850435576905</v>
      </c>
      <c r="LN37" s="66">
        <f t="shared" si="454"/>
        <v>1.0282726015460271</v>
      </c>
      <c r="LO37" s="66">
        <f t="shared" si="454"/>
        <v>1.0290395054836301</v>
      </c>
      <c r="LP37" s="66">
        <f t="shared" si="454"/>
        <v>0.81210351858800145</v>
      </c>
      <c r="LQ37" s="66">
        <f t="shared" si="454"/>
        <v>1.2947076583595083</v>
      </c>
      <c r="LR37" s="66">
        <f t="shared" si="454"/>
        <v>1</v>
      </c>
      <c r="LS37" s="66">
        <f t="shared" si="454"/>
        <v>0.6599494403624534</v>
      </c>
      <c r="LT37" s="66">
        <f t="shared" si="454"/>
        <v>0.89003104021778456</v>
      </c>
      <c r="LU37" s="67">
        <f t="shared" si="454"/>
        <v>1.3484856364521278</v>
      </c>
      <c r="LV37" s="67">
        <f t="shared" ref="LV37:LX37" si="455">AVERAGE(LV21:LV23)</f>
        <v>3.7804861379723995</v>
      </c>
      <c r="LW37" s="67">
        <f t="shared" si="455"/>
        <v>0.96278169439874139</v>
      </c>
      <c r="LX37" s="67">
        <f t="shared" si="455"/>
        <v>0.63576681583407313</v>
      </c>
      <c r="LY37" s="67">
        <f t="shared" ref="LY37:MC37" si="456">AVERAGE(LY21:LY23)</f>
        <v>3.8417649305615576E-3</v>
      </c>
      <c r="LZ37" s="67">
        <f t="shared" si="456"/>
        <v>9.29424824398567E-2</v>
      </c>
      <c r="MA37" s="67">
        <f t="shared" si="456"/>
        <v>7.0083696810358878E-3</v>
      </c>
      <c r="MB37" s="67">
        <f t="shared" si="456"/>
        <v>0.1434403325438357</v>
      </c>
      <c r="MC37" s="67">
        <f t="shared" si="456"/>
        <v>2.7444601166189551</v>
      </c>
      <c r="ME37" s="61"/>
      <c r="MF37" s="65" t="s">
        <v>20</v>
      </c>
      <c r="MG37" s="66">
        <f>AVERAGE(MG21:MG23)</f>
        <v>1.2829108215065785</v>
      </c>
      <c r="MH37" s="66">
        <f t="shared" ref="MH37:MU37" si="457">AVERAGE(MH21:MH23)</f>
        <v>1.6688504892804554</v>
      </c>
      <c r="MI37" s="66">
        <f t="shared" si="457"/>
        <v>1.2454489733183838</v>
      </c>
      <c r="MJ37" s="66">
        <f t="shared" si="457"/>
        <v>0.87440581089387381</v>
      </c>
      <c r="MK37" s="66">
        <f t="shared" si="457"/>
        <v>1.0237802059178795</v>
      </c>
      <c r="ML37" s="66">
        <f t="shared" si="457"/>
        <v>1.1632002497818916</v>
      </c>
      <c r="MM37" s="66">
        <f t="shared" si="457"/>
        <v>1.0450378399335822</v>
      </c>
      <c r="MN37" s="66">
        <f t="shared" si="457"/>
        <v>1.5576159284409892</v>
      </c>
      <c r="MO37" s="66">
        <f t="shared" si="457"/>
        <v>1.5621780978478521</v>
      </c>
      <c r="MP37" s="66">
        <f t="shared" si="457"/>
        <v>1.2286832197083646</v>
      </c>
      <c r="MQ37" s="66">
        <f t="shared" si="457"/>
        <v>1.9591494901560447</v>
      </c>
      <c r="MR37" s="66">
        <f t="shared" si="457"/>
        <v>1.5163441699130555</v>
      </c>
      <c r="MS37" s="66">
        <f t="shared" si="457"/>
        <v>1</v>
      </c>
      <c r="MT37" s="66">
        <f t="shared" si="457"/>
        <v>1.3361327788314605</v>
      </c>
      <c r="MU37" s="67">
        <f t="shared" si="457"/>
        <v>2.0267167302457114</v>
      </c>
      <c r="MV37" s="67">
        <f t="shared" ref="MV37:MX37" si="458">AVERAGE(MV21:MV23)</f>
        <v>5.702654445015523</v>
      </c>
      <c r="MW37" s="67">
        <f t="shared" si="458"/>
        <v>1.449321497580802</v>
      </c>
      <c r="MX37" s="67">
        <f t="shared" si="458"/>
        <v>0.96264618943119329</v>
      </c>
      <c r="MY37" s="67">
        <f t="shared" ref="MY37:NC37" si="459">AVERAGE(MY21:MY23)</f>
        <v>5.7472165745845695E-3</v>
      </c>
      <c r="MZ37" s="67">
        <f t="shared" si="459"/>
        <v>0.13849079363513914</v>
      </c>
      <c r="NA37" s="67">
        <f t="shared" si="459"/>
        <v>1.0472310746235293E-2</v>
      </c>
      <c r="NB37" s="67">
        <f t="shared" si="459"/>
        <v>0.2143837885043883</v>
      </c>
      <c r="NC37" s="67">
        <f t="shared" si="459"/>
        <v>4.1113950327268496</v>
      </c>
      <c r="NE37" s="61"/>
      <c r="NF37" s="65" t="s">
        <v>20</v>
      </c>
      <c r="NG37" s="66">
        <f>AVERAGE(NG21:NG23)</f>
        <v>0.63239124074709041</v>
      </c>
      <c r="NH37" s="66">
        <f t="shared" ref="NH37:NU37" si="460">AVERAGE(NH21:NH23)</f>
        <v>0.86584919831844609</v>
      </c>
      <c r="NI37" s="66">
        <f t="shared" si="460"/>
        <v>0.5973433060889014</v>
      </c>
      <c r="NJ37" s="66">
        <f t="shared" si="460"/>
        <v>0.41840536333286532</v>
      </c>
      <c r="NK37" s="66">
        <f t="shared" si="460"/>
        <v>0.51380111212757651</v>
      </c>
      <c r="NL37" s="66">
        <f t="shared" si="460"/>
        <v>0.60365037061470672</v>
      </c>
      <c r="NM37" s="66">
        <f t="shared" si="460"/>
        <v>0.51161664056018186</v>
      </c>
      <c r="NN37" s="66">
        <f t="shared" si="460"/>
        <v>0.73249658523085148</v>
      </c>
      <c r="NO37" s="66">
        <f t="shared" si="460"/>
        <v>0.67765505890677513</v>
      </c>
      <c r="NP37" s="66">
        <f t="shared" si="460"/>
        <v>0.64696984634397148</v>
      </c>
      <c r="NQ37" s="66">
        <f t="shared" si="460"/>
        <v>0.97927420523413378</v>
      </c>
      <c r="NR37" s="66">
        <f t="shared" si="460"/>
        <v>0.7641505200558717</v>
      </c>
      <c r="NS37" s="66">
        <f t="shared" si="460"/>
        <v>0.50506960049851291</v>
      </c>
      <c r="NT37" s="66">
        <f t="shared" si="460"/>
        <v>1</v>
      </c>
      <c r="NU37" s="67">
        <f t="shared" si="460"/>
        <v>0.8690140233091046</v>
      </c>
      <c r="NV37" s="67">
        <f t="shared" ref="NV37:NX37" si="461">AVERAGE(NV21:NV23)</f>
        <v>2.9626196496064052</v>
      </c>
      <c r="NW37" s="67">
        <f t="shared" si="461"/>
        <v>0.46790840464205258</v>
      </c>
      <c r="NX37" s="67">
        <f t="shared" si="461"/>
        <v>0.50253025657504846</v>
      </c>
      <c r="NY37" s="67">
        <f t="shared" ref="NY37:OC37" si="462">AVERAGE(NY21:NY23)</f>
        <v>1.9554806925168584E-3</v>
      </c>
      <c r="NZ37" s="67">
        <f t="shared" si="462"/>
        <v>5.4781304809172086E-2</v>
      </c>
      <c r="OA37" s="67">
        <f t="shared" si="462"/>
        <v>3.731740364566844E-3</v>
      </c>
      <c r="OB37" s="67">
        <f t="shared" si="462"/>
        <v>7.5739051065046789E-2</v>
      </c>
      <c r="OC37" s="67">
        <f t="shared" si="462"/>
        <v>1.3190603088086224</v>
      </c>
      <c r="OE37" s="61"/>
      <c r="OF37" s="65" t="s">
        <v>20</v>
      </c>
      <c r="OG37" s="66">
        <f>AVERAGE(OG21:OG23)</f>
        <v>0.80110158619732807</v>
      </c>
      <c r="OH37" s="66">
        <f t="shared" ref="OH37:OU37" si="463">AVERAGE(OH21:OH23)</f>
        <v>0.98610749228117056</v>
      </c>
      <c r="OI37" s="66">
        <f t="shared" si="463"/>
        <v>0.76752288738503338</v>
      </c>
      <c r="OJ37" s="66">
        <f t="shared" si="463"/>
        <v>0.56070587389622295</v>
      </c>
      <c r="OK37" s="66">
        <f t="shared" si="463"/>
        <v>0.64484790778945511</v>
      </c>
      <c r="OL37" s="66">
        <f t="shared" si="463"/>
        <v>0.71911705118190528</v>
      </c>
      <c r="OM37" s="66">
        <f t="shared" si="463"/>
        <v>0.64592149438429203</v>
      </c>
      <c r="ON37" s="66">
        <f t="shared" si="463"/>
        <v>0.93420296993491869</v>
      </c>
      <c r="OO37" s="66">
        <f t="shared" si="463"/>
        <v>0.93329081372605005</v>
      </c>
      <c r="OP37" s="66">
        <f t="shared" si="463"/>
        <v>0.76785192325123353</v>
      </c>
      <c r="OQ37" s="66">
        <f t="shared" si="463"/>
        <v>1.1927546162595304</v>
      </c>
      <c r="OR37" s="66">
        <f t="shared" si="463"/>
        <v>0.95884012269883512</v>
      </c>
      <c r="OS37" s="66">
        <f t="shared" si="463"/>
        <v>0.62596992893587267</v>
      </c>
      <c r="OT37" s="66">
        <f t="shared" si="463"/>
        <v>0.92638648113163546</v>
      </c>
      <c r="OU37" s="67">
        <f t="shared" si="463"/>
        <v>1</v>
      </c>
      <c r="OV37" s="67">
        <f t="shared" ref="OV37:OX37" si="464">AVERAGE(OV21:OV23)</f>
        <v>3.365818058011488</v>
      </c>
      <c r="OW37" s="67">
        <f t="shared" si="464"/>
        <v>0.63671379129704386</v>
      </c>
      <c r="OX37" s="67">
        <f t="shared" si="464"/>
        <v>0.60627658094314596</v>
      </c>
      <c r="OY37" s="67">
        <f t="shared" ref="OY37:PC37" si="465">AVERAGE(OY21:OY23)</f>
        <v>2.2282666806284174E-3</v>
      </c>
      <c r="OZ37" s="67">
        <f t="shared" si="465"/>
        <v>5.3188416959402664E-2</v>
      </c>
      <c r="PA37" s="67">
        <f t="shared" si="465"/>
        <v>4.0491059639166877E-3</v>
      </c>
      <c r="PB37" s="67">
        <f t="shared" si="465"/>
        <v>8.2934523000745233E-2</v>
      </c>
      <c r="PC37" s="67">
        <f t="shared" si="465"/>
        <v>1.5993139417074287</v>
      </c>
    </row>
    <row r="38" spans="3:419" x14ac:dyDescent="0.3">
      <c r="C38" s="3"/>
      <c r="D38" s="3"/>
      <c r="E38" s="20" t="s">
        <v>24</v>
      </c>
      <c r="F38" s="21">
        <f>AVERAGE(F24:F26)</f>
        <v>13.705081091294767</v>
      </c>
      <c r="G38" s="21">
        <f t="shared" ref="G38:T38" si="466">AVERAGE(G24:G26)</f>
        <v>38.098545501727394</v>
      </c>
      <c r="H38" s="21">
        <f t="shared" si="466"/>
        <v>40.892328245917639</v>
      </c>
      <c r="I38" s="21">
        <f t="shared" si="466"/>
        <v>16.014473985789451</v>
      </c>
      <c r="J38" s="21">
        <f t="shared" si="466"/>
        <v>17.018097257257399</v>
      </c>
      <c r="K38" s="21">
        <f t="shared" si="466"/>
        <v>20.512251602188098</v>
      </c>
      <c r="L38" s="21">
        <f t="shared" si="466"/>
        <v>21.106919524149443</v>
      </c>
      <c r="M38" s="21">
        <f t="shared" si="466"/>
        <v>26.321420611777921</v>
      </c>
      <c r="N38" s="21">
        <f t="shared" si="466"/>
        <v>27.11302555015217</v>
      </c>
      <c r="O38" s="21">
        <f t="shared" si="466"/>
        <v>17.593195069144034</v>
      </c>
      <c r="P38" s="21">
        <f t="shared" si="466"/>
        <v>26.093254311689066</v>
      </c>
      <c r="Q38" s="21">
        <f t="shared" si="466"/>
        <v>19.651350544564213</v>
      </c>
      <c r="R38" s="21">
        <f t="shared" si="466"/>
        <v>15.578743557176788</v>
      </c>
      <c r="S38" s="21">
        <f t="shared" si="466"/>
        <v>28.301018533290247</v>
      </c>
      <c r="T38" s="38">
        <f t="shared" si="466"/>
        <v>19.184524715819812</v>
      </c>
      <c r="U38" s="38">
        <f t="shared" ref="U38:W38" si="467">AVERAGE(U24:U26)</f>
        <v>142.94278306827391</v>
      </c>
      <c r="V38" s="38">
        <f t="shared" si="467"/>
        <v>30.875360177964883</v>
      </c>
      <c r="W38" s="38">
        <f t="shared" si="467"/>
        <v>14.314013135336795</v>
      </c>
      <c r="X38" s="38">
        <f t="shared" ref="X38:AB38" si="468">AVERAGE(X24:X26)</f>
        <v>0.14687094588620456</v>
      </c>
      <c r="Y38" s="38">
        <f t="shared" si="468"/>
        <v>3.1603266346864323</v>
      </c>
      <c r="Z38" s="38">
        <f t="shared" si="468"/>
        <v>0.28855784962946379</v>
      </c>
      <c r="AA38" s="38">
        <f t="shared" si="468"/>
        <v>5.7605481566757817</v>
      </c>
      <c r="AB38" s="38">
        <f t="shared" si="468"/>
        <v>113.51893196837375</v>
      </c>
      <c r="AE38" s="61"/>
      <c r="AF38" s="65" t="s">
        <v>24</v>
      </c>
      <c r="AG38" s="66">
        <f>AVERAGE(AG24:AG26)</f>
        <v>1</v>
      </c>
      <c r="AH38" s="66">
        <f t="shared" ref="AH38:AU38" si="469">AVERAGE(AH24:AH26)</f>
        <v>2.8605430955696698</v>
      </c>
      <c r="AI38" s="66">
        <f t="shared" si="469"/>
        <v>2.8103320214474272</v>
      </c>
      <c r="AJ38" s="66">
        <f t="shared" si="469"/>
        <v>1.1765544765043103</v>
      </c>
      <c r="AK38" s="66">
        <f t="shared" si="469"/>
        <v>1.2387533544197455</v>
      </c>
      <c r="AL38" s="66">
        <f t="shared" si="469"/>
        <v>1.5207481954585669</v>
      </c>
      <c r="AM38" s="66">
        <f t="shared" si="469"/>
        <v>1.5584878940668201</v>
      </c>
      <c r="AN38" s="66">
        <f t="shared" si="469"/>
        <v>2.0047496053677105</v>
      </c>
      <c r="AO38" s="66">
        <f t="shared" si="469"/>
        <v>1.9479583071932833</v>
      </c>
      <c r="AP38" s="66">
        <f t="shared" si="469"/>
        <v>1.2722310520127504</v>
      </c>
      <c r="AQ38" s="66">
        <f t="shared" si="469"/>
        <v>1.9822671444212627</v>
      </c>
      <c r="AR38" s="66">
        <f t="shared" si="469"/>
        <v>1.4899219537767276</v>
      </c>
      <c r="AS38" s="66">
        <f t="shared" si="469"/>
        <v>1.1717377151148802</v>
      </c>
      <c r="AT38" s="66">
        <f t="shared" si="469"/>
        <v>2.0481328692723326</v>
      </c>
      <c r="AU38" s="172">
        <f t="shared" si="469"/>
        <v>1.5317234780762217</v>
      </c>
      <c r="AV38" s="172">
        <f t="shared" ref="AV38:AX38" si="470">AVERAGE(AV24:AV26)</f>
        <v>10.761765923380201</v>
      </c>
      <c r="AW38" s="172">
        <f t="shared" si="470"/>
        <v>2.3117503160581916</v>
      </c>
      <c r="AX38" s="67">
        <f t="shared" si="470"/>
        <v>1.0956366833367939</v>
      </c>
      <c r="AY38" s="67">
        <f t="shared" ref="AY38:BC38" si="471">AVERAGE(AY24:AY26)</f>
        <v>1.122831570651576E-2</v>
      </c>
      <c r="AZ38" s="67">
        <f t="shared" si="471"/>
        <v>0.23729553897210923</v>
      </c>
      <c r="BA38" s="67">
        <f t="shared" si="471"/>
        <v>2.1718605245330758E-2</v>
      </c>
      <c r="BB38" s="67">
        <f t="shared" si="471"/>
        <v>0.43897936924422393</v>
      </c>
      <c r="BC38" s="67">
        <f t="shared" si="471"/>
        <v>8.2264482324097017</v>
      </c>
      <c r="BE38" s="61"/>
      <c r="BF38" s="65" t="s">
        <v>24</v>
      </c>
      <c r="BG38" s="66">
        <f>AVERAGE(BG24:BG26)</f>
        <v>0.35641782737691136</v>
      </c>
      <c r="BH38" s="66">
        <f t="shared" ref="BH38:BU38" si="472">AVERAGE(BH24:BH26)</f>
        <v>1</v>
      </c>
      <c r="BI38" s="66">
        <f t="shared" si="472"/>
        <v>1.0401721342323438</v>
      </c>
      <c r="BJ38" s="66">
        <f t="shared" si="472"/>
        <v>0.41760010526329322</v>
      </c>
      <c r="BK38" s="66">
        <f t="shared" si="472"/>
        <v>0.44261095935709815</v>
      </c>
      <c r="BL38" s="66">
        <f t="shared" si="472"/>
        <v>0.53719995806610787</v>
      </c>
      <c r="BM38" s="66">
        <f t="shared" si="472"/>
        <v>0.55143868682161756</v>
      </c>
      <c r="BN38" s="66">
        <f t="shared" si="472"/>
        <v>0.69126440194771643</v>
      </c>
      <c r="BO38" s="66">
        <f t="shared" si="472"/>
        <v>0.70120329497480471</v>
      </c>
      <c r="BP38" s="66">
        <f t="shared" si="472"/>
        <v>0.45977312815879773</v>
      </c>
      <c r="BQ38" s="66">
        <f t="shared" si="472"/>
        <v>0.68786175687410445</v>
      </c>
      <c r="BR38" s="66">
        <f t="shared" si="472"/>
        <v>0.51813678960114651</v>
      </c>
      <c r="BS38" s="66">
        <f t="shared" si="472"/>
        <v>0.4092604088324312</v>
      </c>
      <c r="BT38" s="66">
        <f t="shared" si="472"/>
        <v>0.73392783451500676</v>
      </c>
      <c r="BU38" s="67">
        <f t="shared" si="472"/>
        <v>0.51032211123562843</v>
      </c>
      <c r="BV38" s="67">
        <f t="shared" ref="BV38:BX38" si="473">AVERAGE(BV24:BV26)</f>
        <v>3.7513653514507799</v>
      </c>
      <c r="BW38" s="67">
        <f t="shared" si="473"/>
        <v>0.80994653347470891</v>
      </c>
      <c r="BX38" s="67">
        <f t="shared" si="473"/>
        <v>0.38002321762497954</v>
      </c>
      <c r="BY38" s="67">
        <f t="shared" ref="BY38:CC38" si="474">AVERAGE(BY24:BY26)</f>
        <v>3.8586121780597948E-3</v>
      </c>
      <c r="BZ38" s="67">
        <f t="shared" si="474"/>
        <v>8.2823420455615956E-2</v>
      </c>
      <c r="CA38" s="67">
        <f t="shared" si="474"/>
        <v>7.5931486766271442E-3</v>
      </c>
      <c r="CB38" s="67">
        <f t="shared" si="474"/>
        <v>0.1517147367990328</v>
      </c>
      <c r="CC38" s="67">
        <f t="shared" si="474"/>
        <v>2.9379182391640781</v>
      </c>
      <c r="CE38" s="61"/>
      <c r="CF38" s="65" t="s">
        <v>24</v>
      </c>
      <c r="CG38" s="66">
        <f>AVERAGE(CG24:CG26)</f>
        <v>0.3836533595363143</v>
      </c>
      <c r="CH38" s="66">
        <f t="shared" ref="CH38:CU38" si="475">AVERAGE(CH24:CH26)</f>
        <v>1.1345553521880947</v>
      </c>
      <c r="CI38" s="66">
        <f t="shared" si="475"/>
        <v>1</v>
      </c>
      <c r="CJ38" s="66">
        <f t="shared" si="475"/>
        <v>0.45499913755275045</v>
      </c>
      <c r="CK38" s="66">
        <f t="shared" si="475"/>
        <v>0.47371314507314938</v>
      </c>
      <c r="CL38" s="66">
        <f t="shared" si="475"/>
        <v>0.59405619418921618</v>
      </c>
      <c r="CM38" s="66">
        <f t="shared" si="475"/>
        <v>0.60619543447334157</v>
      </c>
      <c r="CN38" s="66">
        <f t="shared" si="475"/>
        <v>0.80912587124655577</v>
      </c>
      <c r="CO38" s="66">
        <f t="shared" si="475"/>
        <v>0.73357339044131376</v>
      </c>
      <c r="CP38" s="66">
        <f t="shared" si="475"/>
        <v>0.48124042646117915</v>
      </c>
      <c r="CQ38" s="66">
        <f t="shared" si="475"/>
        <v>0.79639279695706744</v>
      </c>
      <c r="CR38" s="66">
        <f t="shared" si="475"/>
        <v>0.59708711536863013</v>
      </c>
      <c r="CS38" s="66">
        <f t="shared" si="475"/>
        <v>0.46559669215485311</v>
      </c>
      <c r="CT38" s="66">
        <f t="shared" si="475"/>
        <v>0.77808180391824544</v>
      </c>
      <c r="CU38" s="67">
        <f t="shared" si="475"/>
        <v>0.64994542021141533</v>
      </c>
      <c r="CV38" s="67">
        <f t="shared" ref="CV38:CX38" si="476">AVERAGE(CV24:CV26)</f>
        <v>4.2831558619959935</v>
      </c>
      <c r="CW38" s="67">
        <f t="shared" si="476"/>
        <v>0.91388352604003309</v>
      </c>
      <c r="CX38" s="67">
        <f t="shared" si="476"/>
        <v>0.44303691859776911</v>
      </c>
      <c r="CY38" s="67">
        <f t="shared" ref="CY38:DC38" si="477">AVERAGE(CY24:CY26)</f>
        <v>4.551782226603766E-3</v>
      </c>
      <c r="CZ38" s="67">
        <f t="shared" si="477"/>
        <v>9.4178486211948728E-2</v>
      </c>
      <c r="DA38" s="67">
        <f t="shared" si="477"/>
        <v>8.6318757521677923E-3</v>
      </c>
      <c r="DB38" s="67">
        <f t="shared" si="477"/>
        <v>0.1770968153837976</v>
      </c>
      <c r="DC38" s="67">
        <f t="shared" si="477"/>
        <v>3.1335937386828037</v>
      </c>
      <c r="DE38" s="61"/>
      <c r="DF38" s="65" t="s">
        <v>24</v>
      </c>
      <c r="DG38" s="66">
        <f>AVERAGE(DG24:DG26)</f>
        <v>0.85086552848577723</v>
      </c>
      <c r="DH38" s="66">
        <f t="shared" ref="DH38:DU38" si="478">AVERAGE(DH24:DH26)</f>
        <v>2.4240669156075767</v>
      </c>
      <c r="DI38" s="66">
        <f t="shared" si="478"/>
        <v>2.4142207463956664</v>
      </c>
      <c r="DJ38" s="66">
        <f t="shared" si="478"/>
        <v>1</v>
      </c>
      <c r="DK38" s="66">
        <f t="shared" si="478"/>
        <v>1.0541869887750195</v>
      </c>
      <c r="DL38" s="66">
        <f t="shared" si="478"/>
        <v>1.2904941106305401</v>
      </c>
      <c r="DM38" s="66">
        <f t="shared" si="478"/>
        <v>1.3235933555083981</v>
      </c>
      <c r="DN38" s="66">
        <f t="shared" si="478"/>
        <v>1.6969258279356001</v>
      </c>
      <c r="DO38" s="66">
        <f t="shared" si="478"/>
        <v>1.6613911687746301</v>
      </c>
      <c r="DP38" s="66">
        <f t="shared" si="478"/>
        <v>1.0820939771080054</v>
      </c>
      <c r="DQ38" s="66">
        <f t="shared" si="478"/>
        <v>1.6768822911901797</v>
      </c>
      <c r="DR38" s="66">
        <f t="shared" si="478"/>
        <v>1.2605148340506893</v>
      </c>
      <c r="DS38" s="66">
        <f t="shared" si="478"/>
        <v>0.99264350536394874</v>
      </c>
      <c r="DT38" s="66">
        <f t="shared" si="478"/>
        <v>1.744827244266288</v>
      </c>
      <c r="DU38" s="67">
        <f t="shared" si="478"/>
        <v>1.2890021147634434</v>
      </c>
      <c r="DV38" s="67">
        <f t="shared" ref="DV38:DX38" si="479">AVERAGE(DV24:DV26)</f>
        <v>9.1181864066147735</v>
      </c>
      <c r="DW38" s="67">
        <f t="shared" si="479"/>
        <v>1.9596394476477828</v>
      </c>
      <c r="DX38" s="67">
        <f t="shared" si="479"/>
        <v>0.92499073676350163</v>
      </c>
      <c r="DY38" s="67">
        <f t="shared" ref="DY38:EC38" si="480">AVERAGE(DY24:DY26)</f>
        <v>9.5009978907476152E-3</v>
      </c>
      <c r="DZ38" s="67">
        <f t="shared" si="480"/>
        <v>0.20115236383001003</v>
      </c>
      <c r="EA38" s="67">
        <f t="shared" si="480"/>
        <v>1.8391693137284747E-2</v>
      </c>
      <c r="EB38" s="67">
        <f t="shared" si="480"/>
        <v>0.37134305118823224</v>
      </c>
      <c r="EC38" s="67">
        <f t="shared" si="480"/>
        <v>7.0105102944825823</v>
      </c>
      <c r="EE38" s="61"/>
      <c r="EF38" s="65" t="s">
        <v>24</v>
      </c>
      <c r="EG38" s="66">
        <f>AVERAGE(EG24:EG26)</f>
        <v>0.80820614380017031</v>
      </c>
      <c r="EH38" s="66">
        <f t="shared" ref="EH38:EU38" si="481">AVERAGE(EH24:EH26)</f>
        <v>2.3187933374522935</v>
      </c>
      <c r="EI38" s="66">
        <f t="shared" si="481"/>
        <v>2.2650858511318859</v>
      </c>
      <c r="EJ38" s="66">
        <f t="shared" si="481"/>
        <v>0.95108346355656515</v>
      </c>
      <c r="EK38" s="66">
        <f t="shared" si="481"/>
        <v>1</v>
      </c>
      <c r="EL38" s="66">
        <f t="shared" si="481"/>
        <v>1.2286684467483122</v>
      </c>
      <c r="EM38" s="66">
        <f t="shared" si="481"/>
        <v>1.2601079079210715</v>
      </c>
      <c r="EN38" s="66">
        <f t="shared" si="481"/>
        <v>1.6344172809979094</v>
      </c>
      <c r="EO38" s="66">
        <f t="shared" si="481"/>
        <v>1.5728395245812596</v>
      </c>
      <c r="EP38" s="66">
        <f t="shared" si="481"/>
        <v>1.0185856151461421</v>
      </c>
      <c r="EQ38" s="66">
        <f t="shared" si="481"/>
        <v>1.6079462125587523</v>
      </c>
      <c r="ER38" s="66">
        <f t="shared" si="481"/>
        <v>1.2072734823412403</v>
      </c>
      <c r="ES38" s="66">
        <f t="shared" si="481"/>
        <v>0.94970020476052752</v>
      </c>
      <c r="ET38" s="66">
        <f t="shared" si="481"/>
        <v>1.6542438397785915</v>
      </c>
      <c r="EU38" s="67">
        <f t="shared" si="481"/>
        <v>1.2580952885837622</v>
      </c>
      <c r="EV38" s="67">
        <f t="shared" ref="EV38:EX38" si="482">AVERAGE(EV24:EV26)</f>
        <v>8.7355492045748573</v>
      </c>
      <c r="EW38" s="67">
        <f t="shared" si="482"/>
        <v>1.8727278293677179</v>
      </c>
      <c r="EX38" s="67">
        <f t="shared" si="482"/>
        <v>0.88516229184287198</v>
      </c>
      <c r="EY38" s="67">
        <f t="shared" ref="EY38:FC38" si="483">AVERAGE(EY24:EY26)</f>
        <v>9.1656446111104146E-3</v>
      </c>
      <c r="EZ38" s="67">
        <f t="shared" si="483"/>
        <v>0.19267062426518108</v>
      </c>
      <c r="FA38" s="67">
        <f t="shared" si="483"/>
        <v>1.7577720460767766E-2</v>
      </c>
      <c r="FB38" s="67">
        <f t="shared" si="483"/>
        <v>0.35692395407148364</v>
      </c>
      <c r="FC38" s="67">
        <f t="shared" si="483"/>
        <v>6.6629680778705307</v>
      </c>
      <c r="FE38" s="61"/>
      <c r="FF38" s="65" t="s">
        <v>24</v>
      </c>
      <c r="FG38" s="66">
        <f>AVERAGE(FG24:FG26)</f>
        <v>0.66242441725665091</v>
      </c>
      <c r="FH38" s="66">
        <f t="shared" ref="FH38:FU38" si="484">AVERAGE(FH24:FH26)</f>
        <v>1.8781189613461242</v>
      </c>
      <c r="FI38" s="66">
        <f t="shared" si="484"/>
        <v>1.9059562286554526</v>
      </c>
      <c r="FJ38" s="66">
        <f t="shared" si="484"/>
        <v>0.77722008350083094</v>
      </c>
      <c r="FK38" s="66">
        <f t="shared" si="484"/>
        <v>0.82031927133722859</v>
      </c>
      <c r="FL38" s="66">
        <f t="shared" si="484"/>
        <v>1</v>
      </c>
      <c r="FM38" s="66">
        <f t="shared" si="484"/>
        <v>1.0275456319125476</v>
      </c>
      <c r="FN38" s="66">
        <f t="shared" si="484"/>
        <v>1.3172223512246133</v>
      </c>
      <c r="FO38" s="66">
        <f t="shared" si="484"/>
        <v>1.2977308884652574</v>
      </c>
      <c r="FP38" s="66">
        <f t="shared" si="484"/>
        <v>0.83678360272786578</v>
      </c>
      <c r="FQ38" s="66">
        <f t="shared" si="484"/>
        <v>1.296012431843047</v>
      </c>
      <c r="FR38" s="66">
        <f t="shared" si="484"/>
        <v>0.9736878350082131</v>
      </c>
      <c r="FS38" s="66">
        <f t="shared" si="484"/>
        <v>0.76861877293369807</v>
      </c>
      <c r="FT38" s="66">
        <f t="shared" si="484"/>
        <v>1.3605987576460039</v>
      </c>
      <c r="FU38" s="67">
        <f t="shared" si="484"/>
        <v>0.99579409677023101</v>
      </c>
      <c r="FV38" s="67">
        <f t="shared" ref="FV38:FX38" si="485">AVERAGE(FV24:FV26)</f>
        <v>7.0690063355639436</v>
      </c>
      <c r="FW38" s="67">
        <f t="shared" si="485"/>
        <v>1.5184602987413622</v>
      </c>
      <c r="FX38" s="67">
        <f t="shared" si="485"/>
        <v>0.71058271401537743</v>
      </c>
      <c r="FY38" s="67">
        <f t="shared" ref="FY38:GC38" si="486">AVERAGE(FY24:FY26)</f>
        <v>7.376994381905865E-3</v>
      </c>
      <c r="FZ38" s="67">
        <f t="shared" si="486"/>
        <v>0.1561008884421177</v>
      </c>
      <c r="GA38" s="67">
        <f t="shared" si="486"/>
        <v>1.4217951929874351E-2</v>
      </c>
      <c r="GB38" s="67">
        <f t="shared" si="486"/>
        <v>0.28743701431750251</v>
      </c>
      <c r="GC38" s="67">
        <f t="shared" si="486"/>
        <v>5.4796175955595734</v>
      </c>
      <c r="GE38" s="61"/>
      <c r="GF38" s="65" t="s">
        <v>24</v>
      </c>
      <c r="GG38" s="66">
        <f>AVERAGE(GG24:GG26)</f>
        <v>0.64373634634971011</v>
      </c>
      <c r="GH38" s="66">
        <f t="shared" ref="GH38:GU38" si="487">AVERAGE(GH24:GH26)</f>
        <v>1.8281846212859907</v>
      </c>
      <c r="GI38" s="66">
        <f t="shared" si="487"/>
        <v>1.839497508177417</v>
      </c>
      <c r="GJ38" s="66">
        <f t="shared" si="487"/>
        <v>0.75595741054678134</v>
      </c>
      <c r="GK38" s="66">
        <f t="shared" si="487"/>
        <v>0.79771815399977875</v>
      </c>
      <c r="GL38" s="66">
        <f t="shared" si="487"/>
        <v>0.97446246031254979</v>
      </c>
      <c r="GM38" s="66">
        <f t="shared" si="487"/>
        <v>1</v>
      </c>
      <c r="GN38" s="66">
        <f t="shared" si="487"/>
        <v>1.2782461026884011</v>
      </c>
      <c r="GO38" s="66">
        <f t="shared" si="487"/>
        <v>1.2591986019961805</v>
      </c>
      <c r="GP38" s="66">
        <f t="shared" si="487"/>
        <v>0.81894576050834755</v>
      </c>
      <c r="GQ38" s="66">
        <f t="shared" si="487"/>
        <v>1.2630023613782655</v>
      </c>
      <c r="GR38" s="66">
        <f t="shared" si="487"/>
        <v>0.94953777309723286</v>
      </c>
      <c r="GS38" s="66">
        <f t="shared" si="487"/>
        <v>0.74847072819810334</v>
      </c>
      <c r="GT38" s="66">
        <f t="shared" si="487"/>
        <v>1.3213109435734982</v>
      </c>
      <c r="GU38" s="67">
        <f t="shared" si="487"/>
        <v>0.9663247088069854</v>
      </c>
      <c r="GV38" s="67">
        <f t="shared" ref="GV38:GX38" si="488">AVERAGE(GV24:GV26)</f>
        <v>6.8753263486014147</v>
      </c>
      <c r="GW38" s="67">
        <f t="shared" si="488"/>
        <v>1.4783308841350429</v>
      </c>
      <c r="GX38" s="67">
        <f t="shared" si="488"/>
        <v>0.69584516814555275</v>
      </c>
      <c r="GY38" s="67">
        <f t="shared" ref="GY38:HC38" si="489">AVERAGE(GY24:GY26)</f>
        <v>7.1544509861415674E-3</v>
      </c>
      <c r="GZ38" s="67">
        <f t="shared" si="489"/>
        <v>0.1517248249652948</v>
      </c>
      <c r="HA38" s="67">
        <f t="shared" si="489"/>
        <v>1.3864900002623776E-2</v>
      </c>
      <c r="HB38" s="67">
        <f t="shared" si="489"/>
        <v>0.27964279405075443</v>
      </c>
      <c r="HC38" s="67">
        <f t="shared" si="489"/>
        <v>5.3091908535633499</v>
      </c>
      <c r="HE38" s="61"/>
      <c r="HF38" s="65" t="s">
        <v>24</v>
      </c>
      <c r="HG38" s="66">
        <f>AVERAGE(HG24:HG26)</f>
        <v>0.5336195384309822</v>
      </c>
      <c r="HH38" s="66">
        <f t="shared" ref="HH38:HU38" si="490">AVERAGE(HH24:HH26)</f>
        <v>1.4825505671690855</v>
      </c>
      <c r="HI38" s="66">
        <f t="shared" si="490"/>
        <v>1.5646244895464563</v>
      </c>
      <c r="HJ38" s="66">
        <f t="shared" si="490"/>
        <v>0.62517642607170243</v>
      </c>
      <c r="HK38" s="66">
        <f t="shared" si="490"/>
        <v>0.66578184059690415</v>
      </c>
      <c r="HL38" s="66">
        <f t="shared" si="490"/>
        <v>0.80686461487910721</v>
      </c>
      <c r="HM38" s="66">
        <f t="shared" si="490"/>
        <v>0.82520249927642098</v>
      </c>
      <c r="HN38" s="66">
        <f t="shared" si="490"/>
        <v>1</v>
      </c>
      <c r="HO38" s="66">
        <f t="shared" si="490"/>
        <v>1.052285242853096</v>
      </c>
      <c r="HP38" s="66">
        <f t="shared" si="490"/>
        <v>0.71485665172710311</v>
      </c>
      <c r="HQ38" s="66">
        <f t="shared" si="490"/>
        <v>1.0179618678540974</v>
      </c>
      <c r="HR38" s="66">
        <f t="shared" si="490"/>
        <v>0.7703011042171739</v>
      </c>
      <c r="HS38" s="66">
        <f t="shared" si="490"/>
        <v>0.60721589596095249</v>
      </c>
      <c r="HT38" s="66">
        <f t="shared" si="490"/>
        <v>1.1008324639991902</v>
      </c>
      <c r="HU38" s="67">
        <f t="shared" si="490"/>
        <v>0.71506874999701775</v>
      </c>
      <c r="HV38" s="67">
        <f t="shared" ref="HV38:HX38" si="491">AVERAGE(HV24:HV26)</f>
        <v>5.5295042724929759</v>
      </c>
      <c r="HW38" s="67">
        <f t="shared" si="491"/>
        <v>1.2038434313279469</v>
      </c>
      <c r="HX38" s="67">
        <f t="shared" si="491"/>
        <v>0.57295312988791414</v>
      </c>
      <c r="HY38" s="67">
        <f t="shared" ref="HY38:IC38" si="492">AVERAGE(HY24:HY26)</f>
        <v>5.5512480180074054E-3</v>
      </c>
      <c r="HZ38" s="67">
        <f t="shared" si="492"/>
        <v>0.1218982323219971</v>
      </c>
      <c r="IA38" s="67">
        <f t="shared" si="492"/>
        <v>1.1338278886222275E-2</v>
      </c>
      <c r="IB38" s="67">
        <f t="shared" si="492"/>
        <v>0.22222256745906455</v>
      </c>
      <c r="IC38" s="67">
        <f t="shared" si="492"/>
        <v>4.3548967460364514</v>
      </c>
      <c r="IE38" s="61"/>
      <c r="IF38" s="65" t="s">
        <v>24</v>
      </c>
      <c r="IG38" s="66">
        <f>AVERAGE(IG24:IG26)</f>
        <v>0.516031792695827</v>
      </c>
      <c r="IH38" s="66">
        <f t="shared" ref="IH38:IU38" si="493">AVERAGE(IH24:IH26)</f>
        <v>1.4902687534267614</v>
      </c>
      <c r="II38" s="66">
        <f t="shared" si="493"/>
        <v>1.4207246304750916</v>
      </c>
      <c r="IJ38" s="66">
        <f t="shared" si="493"/>
        <v>0.60849752781549082</v>
      </c>
      <c r="IK38" s="66">
        <f t="shared" si="493"/>
        <v>0.63861748417384867</v>
      </c>
      <c r="IL38" s="66">
        <f t="shared" si="493"/>
        <v>0.78871307041479977</v>
      </c>
      <c r="IM38" s="66">
        <f t="shared" si="493"/>
        <v>0.8073464587492124</v>
      </c>
      <c r="IN38" s="66">
        <f t="shared" si="493"/>
        <v>1.0500030702370791</v>
      </c>
      <c r="IO38" s="66">
        <f t="shared" si="493"/>
        <v>1</v>
      </c>
      <c r="IP38" s="66">
        <f t="shared" si="493"/>
        <v>0.65359354909233425</v>
      </c>
      <c r="IQ38" s="66">
        <f t="shared" si="493"/>
        <v>1.0365606618309242</v>
      </c>
      <c r="IR38" s="66">
        <f t="shared" si="493"/>
        <v>0.77849552611935124</v>
      </c>
      <c r="IS38" s="66">
        <f t="shared" si="493"/>
        <v>0.61076201201677682</v>
      </c>
      <c r="IT38" s="66">
        <f t="shared" si="493"/>
        <v>1.053983734997668</v>
      </c>
      <c r="IU38" s="67">
        <f t="shared" si="493"/>
        <v>0.81447111235918779</v>
      </c>
      <c r="IV38" s="67">
        <f t="shared" ref="IV38:IX38" si="494">AVERAGE(IV24:IV26)</f>
        <v>5.612575725644394</v>
      </c>
      <c r="IW38" s="67">
        <f t="shared" si="494"/>
        <v>1.2031918244050592</v>
      </c>
      <c r="IX38" s="67">
        <f t="shared" si="494"/>
        <v>0.5738647832049123</v>
      </c>
      <c r="IY38" s="67">
        <f t="shared" ref="IY38:JC38" si="495">AVERAGE(IY24:IY26)</f>
        <v>5.8888174424846715E-3</v>
      </c>
      <c r="IZ38" s="67">
        <f t="shared" si="495"/>
        <v>0.12365947801589405</v>
      </c>
      <c r="JA38" s="67">
        <f t="shared" si="495"/>
        <v>1.1320478681254575E-2</v>
      </c>
      <c r="JB38" s="67">
        <f t="shared" si="495"/>
        <v>0.22985471558980838</v>
      </c>
      <c r="JC38" s="67">
        <f t="shared" si="495"/>
        <v>4.2372054940902162</v>
      </c>
      <c r="JE38" s="61"/>
      <c r="JF38" s="65" t="s">
        <v>24</v>
      </c>
      <c r="JG38" s="66">
        <f>AVERAGE(JG24:JG26)</f>
        <v>0.85069772641189034</v>
      </c>
      <c r="JH38" s="66">
        <f t="shared" ref="JH38:JU38" si="496">AVERAGE(JH24:JH26)</f>
        <v>2.4911571185892467</v>
      </c>
      <c r="JI38" s="66">
        <f t="shared" si="496"/>
        <v>2.3399152289296286</v>
      </c>
      <c r="JJ38" s="66">
        <f t="shared" si="496"/>
        <v>1.0023549186478959</v>
      </c>
      <c r="JK38" s="66">
        <f t="shared" si="496"/>
        <v>1.0438572310772509</v>
      </c>
      <c r="JL38" s="66">
        <f t="shared" si="496"/>
        <v>1.2898378306670759</v>
      </c>
      <c r="JM38" s="66">
        <f t="shared" si="496"/>
        <v>1.3300500019105375</v>
      </c>
      <c r="JN38" s="66">
        <f t="shared" si="496"/>
        <v>1.8253682941246314</v>
      </c>
      <c r="JO38" s="66">
        <f t="shared" si="496"/>
        <v>1.6446360947964089</v>
      </c>
      <c r="JP38" s="66">
        <f t="shared" si="496"/>
        <v>1</v>
      </c>
      <c r="JQ38" s="66">
        <f t="shared" si="496"/>
        <v>1.7353265081404796</v>
      </c>
      <c r="JR38" s="66">
        <f t="shared" si="496"/>
        <v>1.2932421245760932</v>
      </c>
      <c r="JS38" s="66">
        <f t="shared" si="496"/>
        <v>1.0193259740980274</v>
      </c>
      <c r="JT38" s="66">
        <f t="shared" si="496"/>
        <v>1.7334410260021216</v>
      </c>
      <c r="JU38" s="67">
        <f t="shared" si="496"/>
        <v>1.4734180970878388</v>
      </c>
      <c r="JV38" s="67">
        <f t="shared" ref="JV38:JX38" si="497">AVERAGE(JV24:JV26)</f>
        <v>9.4736444558935808</v>
      </c>
      <c r="JW38" s="67">
        <f t="shared" si="497"/>
        <v>2.0029992801352234</v>
      </c>
      <c r="JX38" s="67">
        <f t="shared" si="497"/>
        <v>0.92840743460195962</v>
      </c>
      <c r="JY38" s="67">
        <f t="shared" ref="JY38:KC38" si="498">AVERAGE(JY24:JY26)</f>
        <v>1.0321463331429656E-2</v>
      </c>
      <c r="JZ38" s="67">
        <f t="shared" si="498"/>
        <v>0.20935425269598104</v>
      </c>
      <c r="KA38" s="67">
        <f t="shared" si="498"/>
        <v>1.8676668541400144E-2</v>
      </c>
      <c r="KB38" s="67">
        <f t="shared" si="498"/>
        <v>0.3914522346300206</v>
      </c>
      <c r="KC38" s="67">
        <f t="shared" si="498"/>
        <v>7.1213945000646008</v>
      </c>
      <c r="KE38" s="61"/>
      <c r="KF38" s="65" t="s">
        <v>24</v>
      </c>
      <c r="KG38" s="66">
        <f>AVERAGE(KG24:KG26)</f>
        <v>0.52401509060085483</v>
      </c>
      <c r="KH38" s="66">
        <f t="shared" ref="KH38:KU38" si="499">AVERAGE(KH24:KH26)</f>
        <v>1.4587462917852554</v>
      </c>
      <c r="KI38" s="66">
        <f t="shared" si="499"/>
        <v>1.5556348091336112</v>
      </c>
      <c r="KJ38" s="66">
        <f t="shared" si="499"/>
        <v>0.61272376607520285</v>
      </c>
      <c r="KK38" s="66">
        <f t="shared" si="499"/>
        <v>0.65098555206403741</v>
      </c>
      <c r="KL38" s="66">
        <f t="shared" si="499"/>
        <v>0.78590253243215891</v>
      </c>
      <c r="KM38" s="66">
        <f t="shared" si="499"/>
        <v>0.80791712471013355</v>
      </c>
      <c r="KN38" s="66">
        <f t="shared" si="499"/>
        <v>1.0056892165353328</v>
      </c>
      <c r="KO38" s="66">
        <f t="shared" si="499"/>
        <v>1.0354592622647789</v>
      </c>
      <c r="KP38" s="66">
        <f t="shared" si="499"/>
        <v>0.67591935143111526</v>
      </c>
      <c r="KQ38" s="66">
        <f t="shared" si="499"/>
        <v>1</v>
      </c>
      <c r="KR38" s="66">
        <f t="shared" si="499"/>
        <v>0.75347528375144668</v>
      </c>
      <c r="KS38" s="66">
        <f t="shared" si="499"/>
        <v>0.59666300872404243</v>
      </c>
      <c r="KT38" s="66">
        <f t="shared" si="499"/>
        <v>1.081513523507728</v>
      </c>
      <c r="KU38" s="67">
        <f t="shared" si="499"/>
        <v>0.73324117954210211</v>
      </c>
      <c r="KV38" s="67">
        <f t="shared" ref="KV38:KX38" si="500">AVERAGE(KV24:KV26)</f>
        <v>5.4699698165044053</v>
      </c>
      <c r="KW38" s="67">
        <f t="shared" si="500"/>
        <v>1.182289633102301</v>
      </c>
      <c r="KX38" s="67">
        <f t="shared" si="500"/>
        <v>0.55051646212824401</v>
      </c>
      <c r="KY38" s="67">
        <f t="shared" ref="KY38:LC38" si="501">AVERAGE(KY24:KY26)</f>
        <v>5.6093599883548775E-3</v>
      </c>
      <c r="KZ38" s="67">
        <f t="shared" si="501"/>
        <v>0.12087676692026143</v>
      </c>
      <c r="LA38" s="67">
        <f t="shared" si="501"/>
        <v>1.1062937884039248E-2</v>
      </c>
      <c r="LB38" s="67">
        <f t="shared" si="501"/>
        <v>0.22050554720064575</v>
      </c>
      <c r="LC38" s="67">
        <f t="shared" si="501"/>
        <v>4.3311720411891006</v>
      </c>
      <c r="LE38" s="61"/>
      <c r="LF38" s="65" t="s">
        <v>24</v>
      </c>
      <c r="LG38" s="66">
        <f>AVERAGE(LG24:LG26)</f>
        <v>0.6946561360875223</v>
      </c>
      <c r="LH38" s="66">
        <f t="shared" ref="LH38:LU38" si="502">AVERAGE(LH24:LH26)</f>
        <v>1.9370169973276294</v>
      </c>
      <c r="LI38" s="66">
        <f t="shared" si="502"/>
        <v>2.0608202845430159</v>
      </c>
      <c r="LJ38" s="66">
        <f t="shared" si="502"/>
        <v>0.81224844604109769</v>
      </c>
      <c r="LK38" s="66">
        <f t="shared" si="502"/>
        <v>0.86225837586776499</v>
      </c>
      <c r="LL38" s="66">
        <f t="shared" si="502"/>
        <v>1.0411872522903998</v>
      </c>
      <c r="LM38" s="66">
        <f t="shared" si="502"/>
        <v>1.0710689691555413</v>
      </c>
      <c r="LN38" s="66">
        <f t="shared" si="502"/>
        <v>1.3411155411478</v>
      </c>
      <c r="LO38" s="66">
        <f t="shared" si="502"/>
        <v>1.3721303993728569</v>
      </c>
      <c r="LP38" s="66">
        <f t="shared" si="502"/>
        <v>0.88992302234074006</v>
      </c>
      <c r="LQ38" s="66">
        <f t="shared" si="502"/>
        <v>1.3282553823061443</v>
      </c>
      <c r="LR38" s="66">
        <f t="shared" si="502"/>
        <v>1</v>
      </c>
      <c r="LS38" s="66">
        <f t="shared" si="502"/>
        <v>0.79217695936841714</v>
      </c>
      <c r="LT38" s="66">
        <f t="shared" si="502"/>
        <v>1.4332622428505843</v>
      </c>
      <c r="LU38" s="67">
        <f t="shared" si="502"/>
        <v>0.98310813372153738</v>
      </c>
      <c r="LV38" s="67">
        <f t="shared" ref="LV38:LX38" si="503">AVERAGE(LV24:LV26)</f>
        <v>7.2707472153710384</v>
      </c>
      <c r="LW38" s="67">
        <f t="shared" si="503"/>
        <v>1.5692228569155597</v>
      </c>
      <c r="LX38" s="67">
        <f t="shared" si="503"/>
        <v>0.72877787528085802</v>
      </c>
      <c r="LY38" s="67">
        <f t="shared" ref="LY38:MC38" si="504">AVERAGE(LY24:LY26)</f>
        <v>7.4873045217812226E-3</v>
      </c>
      <c r="LZ38" s="67">
        <f t="shared" si="504"/>
        <v>0.16071383266562553</v>
      </c>
      <c r="MA38" s="67">
        <f t="shared" si="504"/>
        <v>1.4671291349389872E-2</v>
      </c>
      <c r="MB38" s="67">
        <f t="shared" si="504"/>
        <v>0.29341678226489365</v>
      </c>
      <c r="MC38" s="67">
        <f t="shared" si="504"/>
        <v>5.7517712291688454</v>
      </c>
      <c r="ME38" s="61"/>
      <c r="MF38" s="65" t="s">
        <v>24</v>
      </c>
      <c r="MG38" s="66">
        <f>AVERAGE(MG24:MG26)</f>
        <v>0.87189708533809629</v>
      </c>
      <c r="MH38" s="66">
        <f t="shared" ref="MH38:MU38" si="505">AVERAGE(MH24:MH26)</f>
        <v>2.4437768749342701</v>
      </c>
      <c r="MI38" s="66">
        <f t="shared" si="505"/>
        <v>2.5522090434564464</v>
      </c>
      <c r="MJ38" s="66">
        <f t="shared" si="505"/>
        <v>1.021182538841501</v>
      </c>
      <c r="MK38" s="66">
        <f t="shared" si="505"/>
        <v>1.0825984331200982</v>
      </c>
      <c r="ML38" s="66">
        <f t="shared" si="505"/>
        <v>1.3127377559662323</v>
      </c>
      <c r="MM38" s="66">
        <f t="shared" si="505"/>
        <v>1.3481235023955296</v>
      </c>
      <c r="MN38" s="66">
        <f t="shared" si="505"/>
        <v>1.690275025870043</v>
      </c>
      <c r="MO38" s="66">
        <f t="shared" si="505"/>
        <v>1.7165673367244183</v>
      </c>
      <c r="MP38" s="66">
        <f t="shared" si="505"/>
        <v>1.1227797245769635</v>
      </c>
      <c r="MQ38" s="66">
        <f t="shared" si="505"/>
        <v>1.6800520590995465</v>
      </c>
      <c r="MR38" s="66">
        <f t="shared" si="505"/>
        <v>1.2653221542630655</v>
      </c>
      <c r="MS38" s="66">
        <f t="shared" si="505"/>
        <v>1</v>
      </c>
      <c r="MT38" s="66">
        <f t="shared" si="505"/>
        <v>1.7960132765273806</v>
      </c>
      <c r="MU38" s="67">
        <f t="shared" si="505"/>
        <v>1.246668508567478</v>
      </c>
      <c r="MV38" s="67">
        <f t="shared" ref="MV38:MX38" si="506">AVERAGE(MV24:MV26)</f>
        <v>9.1691239849483495</v>
      </c>
      <c r="MW38" s="67">
        <f t="shared" si="506"/>
        <v>1.9793486668946694</v>
      </c>
      <c r="MX38" s="67">
        <f t="shared" si="506"/>
        <v>0.92679931477224653</v>
      </c>
      <c r="MY38" s="67">
        <f t="shared" ref="MY38:NC38" si="507">AVERAGE(MY24:MY26)</f>
        <v>9.4359420756388156E-3</v>
      </c>
      <c r="MZ38" s="67">
        <f t="shared" si="507"/>
        <v>0.2024853144567702</v>
      </c>
      <c r="NA38" s="67">
        <f t="shared" si="507"/>
        <v>1.8545824878377682E-2</v>
      </c>
      <c r="NB38" s="67">
        <f t="shared" si="507"/>
        <v>0.37070332668211647</v>
      </c>
      <c r="NC38" s="67">
        <f t="shared" si="507"/>
        <v>7.1938168798561284</v>
      </c>
      <c r="NE38" s="61"/>
      <c r="NF38" s="65" t="s">
        <v>24</v>
      </c>
      <c r="NG38" s="66">
        <f>AVERAGE(NG24:NG26)</f>
        <v>0.48898692477235767</v>
      </c>
      <c r="NH38" s="66">
        <f t="shared" ref="NH38:NU38" si="508">AVERAGE(NH24:NH26)</f>
        <v>1.4062075464147377</v>
      </c>
      <c r="NI38" s="66">
        <f t="shared" si="508"/>
        <v>1.3592786212620263</v>
      </c>
      <c r="NJ38" s="66">
        <f t="shared" si="508"/>
        <v>0.57600009176161249</v>
      </c>
      <c r="NK38" s="66">
        <f t="shared" si="508"/>
        <v>0.60534631695120844</v>
      </c>
      <c r="NL38" s="66">
        <f t="shared" si="508"/>
        <v>0.74554095996686343</v>
      </c>
      <c r="NM38" s="66">
        <f t="shared" si="508"/>
        <v>0.76364931396600755</v>
      </c>
      <c r="NN38" s="66">
        <f t="shared" si="508"/>
        <v>0.988923018518859</v>
      </c>
      <c r="NO38" s="66">
        <f t="shared" si="508"/>
        <v>0.94985906293189482</v>
      </c>
      <c r="NP38" s="66">
        <f t="shared" si="508"/>
        <v>0.61997769728501517</v>
      </c>
      <c r="NQ38" s="66">
        <f t="shared" si="508"/>
        <v>0.97642821835177263</v>
      </c>
      <c r="NR38" s="66">
        <f t="shared" si="508"/>
        <v>0.73351517554639079</v>
      </c>
      <c r="NS38" s="66">
        <f t="shared" si="508"/>
        <v>0.57615844486813994</v>
      </c>
      <c r="NT38" s="66">
        <f t="shared" si="508"/>
        <v>1</v>
      </c>
      <c r="NU38" s="67">
        <f t="shared" si="508"/>
        <v>0.76225638119934491</v>
      </c>
      <c r="NV38" s="67">
        <f t="shared" ref="NV38:NX38" si="509">AVERAGE(NV24:NV26)</f>
        <v>5.2941430571428567</v>
      </c>
      <c r="NW38" s="67">
        <f t="shared" si="509"/>
        <v>1.1357662541219602</v>
      </c>
      <c r="NX38" s="67">
        <f t="shared" si="509"/>
        <v>0.53989365953298074</v>
      </c>
      <c r="NY38" s="67">
        <f t="shared" ref="NY38:OC38" si="510">AVERAGE(NY24:NY26)</f>
        <v>5.5435246035055513E-3</v>
      </c>
      <c r="NZ38" s="67">
        <f t="shared" si="510"/>
        <v>0.11669128304311849</v>
      </c>
      <c r="OA38" s="67">
        <f t="shared" si="510"/>
        <v>1.0677382190889003E-2</v>
      </c>
      <c r="OB38" s="67">
        <f t="shared" si="510"/>
        <v>0.2164433329893809</v>
      </c>
      <c r="OC38" s="67">
        <f t="shared" si="510"/>
        <v>4.0197722921872403</v>
      </c>
      <c r="OE38" s="61"/>
      <c r="OF38" s="65" t="s">
        <v>24</v>
      </c>
      <c r="OG38" s="66">
        <f>AVERAGE(OG24:OG26)</f>
        <v>0.82800820223960503</v>
      </c>
      <c r="OH38" s="66">
        <f t="shared" ref="OH38:OU38" si="511">AVERAGE(OH24:OH26)</f>
        <v>2.2440994940880974</v>
      </c>
      <c r="OI38" s="66">
        <f t="shared" si="511"/>
        <v>2.5321781471380427</v>
      </c>
      <c r="OJ38" s="66">
        <f t="shared" si="511"/>
        <v>0.96543619552446247</v>
      </c>
      <c r="OK38" s="66">
        <f t="shared" si="511"/>
        <v>1.0369550103184124</v>
      </c>
      <c r="OL38" s="66">
        <f t="shared" si="511"/>
        <v>1.2400142364555597</v>
      </c>
      <c r="OM38" s="66">
        <f t="shared" si="511"/>
        <v>1.2696347897581</v>
      </c>
      <c r="ON38" s="66">
        <f t="shared" si="511"/>
        <v>1.4791969123319009</v>
      </c>
      <c r="OO38" s="66">
        <f t="shared" si="511"/>
        <v>1.6519096583756721</v>
      </c>
      <c r="OP38" s="66">
        <f t="shared" si="511"/>
        <v>1.1342029026322564</v>
      </c>
      <c r="OQ38" s="66">
        <f t="shared" si="511"/>
        <v>1.5264245687114493</v>
      </c>
      <c r="OR38" s="66">
        <f t="shared" si="511"/>
        <v>1.1593868343838902</v>
      </c>
      <c r="OS38" s="66">
        <f t="shared" si="511"/>
        <v>0.91831568623052862</v>
      </c>
      <c r="OT38" s="66">
        <f t="shared" si="511"/>
        <v>1.7192025577107806</v>
      </c>
      <c r="OU38" s="67">
        <f t="shared" si="511"/>
        <v>1</v>
      </c>
      <c r="OV38" s="67">
        <f t="shared" ref="OV38:OX38" si="512">AVERAGE(OV24:OV26)</f>
        <v>8.3296000819867988</v>
      </c>
      <c r="OW38" s="67">
        <f t="shared" si="512"/>
        <v>1.8281429845172663</v>
      </c>
      <c r="OX38" s="67">
        <f t="shared" si="512"/>
        <v>0.86249064915583407</v>
      </c>
      <c r="OY38" s="67">
        <f t="shared" ref="OY38:PC38" si="513">AVERAGE(OY24:OY26)</f>
        <v>8.1638689763375693E-3</v>
      </c>
      <c r="OZ38" s="67">
        <f t="shared" si="513"/>
        <v>0.18384962662931845</v>
      </c>
      <c r="PA38" s="67">
        <f t="shared" si="513"/>
        <v>1.7192444562651638E-2</v>
      </c>
      <c r="PB38" s="67">
        <f t="shared" si="513"/>
        <v>0.33071630733733848</v>
      </c>
      <c r="PC38" s="67">
        <f t="shared" si="513"/>
        <v>6.759452605385083</v>
      </c>
    </row>
    <row r="39" spans="3:419" x14ac:dyDescent="0.3">
      <c r="C39" s="3"/>
      <c r="D39" s="3"/>
      <c r="E39" s="20" t="s">
        <v>28</v>
      </c>
      <c r="F39" s="21">
        <f>AVERAGE(F27:F29)</f>
        <v>14.866408680640498</v>
      </c>
      <c r="G39" s="21">
        <f t="shared" ref="G39:T39" si="514">AVERAGE(G27:G29)</f>
        <v>5.7068591896518912</v>
      </c>
      <c r="H39" s="21">
        <f t="shared" si="514"/>
        <v>1.8752317022443055</v>
      </c>
      <c r="I39" s="21">
        <f t="shared" si="514"/>
        <v>7.0079749205390902</v>
      </c>
      <c r="J39" s="21">
        <f t="shared" si="514"/>
        <v>10.313154364816166</v>
      </c>
      <c r="K39" s="21">
        <f t="shared" si="514"/>
        <v>16.647652671994347</v>
      </c>
      <c r="L39" s="21">
        <f t="shared" si="514"/>
        <v>9.8441736157486073</v>
      </c>
      <c r="M39" s="21">
        <f t="shared" si="514"/>
        <v>15.797219838303683</v>
      </c>
      <c r="N39" s="21">
        <f t="shared" si="514"/>
        <v>19.121784016790002</v>
      </c>
      <c r="O39" s="21">
        <f t="shared" si="514"/>
        <v>17.618974535851777</v>
      </c>
      <c r="P39" s="21">
        <f t="shared" si="514"/>
        <v>28.994824939410876</v>
      </c>
      <c r="Q39" s="21">
        <f t="shared" si="514"/>
        <v>23.320252942411518</v>
      </c>
      <c r="R39" s="21">
        <f t="shared" si="514"/>
        <v>16.968145128937206</v>
      </c>
      <c r="S39" s="21">
        <f t="shared" si="514"/>
        <v>29.972756558997844</v>
      </c>
      <c r="T39" s="38">
        <f t="shared" si="514"/>
        <v>34.413192750941143</v>
      </c>
      <c r="U39" s="38">
        <f t="shared" ref="U39:W39" si="515">AVERAGE(U27:U29)</f>
        <v>21.85624753340797</v>
      </c>
      <c r="V39" s="38">
        <f t="shared" si="515"/>
        <v>30.629555286190651</v>
      </c>
      <c r="W39" s="38">
        <f t="shared" si="515"/>
        <v>19.193397395105201</v>
      </c>
      <c r="X39" s="38">
        <f t="shared" ref="X39:AB39" si="516">AVERAGE(X27:X29)</f>
        <v>0.12682233005575302</v>
      </c>
      <c r="Y39" s="38">
        <f t="shared" si="516"/>
        <v>6.0469767383018693</v>
      </c>
      <c r="Z39" s="38">
        <f t="shared" si="516"/>
        <v>0.38079170281714686</v>
      </c>
      <c r="AA39" s="38">
        <f t="shared" si="516"/>
        <v>6.5872840783978299</v>
      </c>
      <c r="AB39" s="38">
        <f t="shared" si="516"/>
        <v>101.7388524043951</v>
      </c>
      <c r="AE39" s="61"/>
      <c r="AF39" s="65" t="s">
        <v>28</v>
      </c>
      <c r="AG39" s="66">
        <f>AVERAGE(AG27:AG29)</f>
        <v>1</v>
      </c>
      <c r="AH39" s="66">
        <f t="shared" ref="AH39:AU39" si="517">AVERAGE(AH27:AH29)</f>
        <v>0.38705950826935642</v>
      </c>
      <c r="AI39" s="66">
        <f t="shared" si="517"/>
        <v>0.12501976397425318</v>
      </c>
      <c r="AJ39" s="66">
        <f t="shared" si="517"/>
        <v>0.47092567259949614</v>
      </c>
      <c r="AK39" s="66">
        <f t="shared" si="517"/>
        <v>0.69700283200834123</v>
      </c>
      <c r="AL39" s="66">
        <f t="shared" si="517"/>
        <v>1.1323961239085827</v>
      </c>
      <c r="AM39" s="66">
        <f t="shared" si="517"/>
        <v>0.67289578972343633</v>
      </c>
      <c r="AN39" s="66">
        <f t="shared" si="517"/>
        <v>1.081418343778221</v>
      </c>
      <c r="AO39" s="66">
        <f t="shared" si="517"/>
        <v>1.2974146466548195</v>
      </c>
      <c r="AP39" s="66">
        <f t="shared" si="517"/>
        <v>1.2290116346751272</v>
      </c>
      <c r="AQ39" s="66">
        <f t="shared" si="517"/>
        <v>2.0006647991935429</v>
      </c>
      <c r="AR39" s="66">
        <f t="shared" si="517"/>
        <v>1.5747815045050026</v>
      </c>
      <c r="AS39" s="66">
        <f t="shared" si="517"/>
        <v>1.1699905613509556</v>
      </c>
      <c r="AT39" s="66">
        <f t="shared" si="517"/>
        <v>2.045507162123235</v>
      </c>
      <c r="AU39" s="172">
        <f t="shared" si="517"/>
        <v>2.4874251922106341</v>
      </c>
      <c r="AV39" s="172">
        <f t="shared" ref="AV39:AX39" si="518">AVERAGE(AV27:AV29)</f>
        <v>1.495676919667501</v>
      </c>
      <c r="AW39" s="172">
        <f t="shared" si="518"/>
        <v>2.0815523156170195</v>
      </c>
      <c r="AX39" s="67">
        <f t="shared" si="518"/>
        <v>1.3498674949686607</v>
      </c>
      <c r="AY39" s="67">
        <f t="shared" ref="AY39:BC39" si="519">AVERAGE(AY27:AY29)</f>
        <v>9.3876580243732119E-3</v>
      </c>
      <c r="AZ39" s="67">
        <f t="shared" si="519"/>
        <v>0.42514093838556916</v>
      </c>
      <c r="BA39" s="67">
        <f t="shared" si="519"/>
        <v>2.6547206469780957E-2</v>
      </c>
      <c r="BB39" s="67">
        <f t="shared" si="519"/>
        <v>0.4594259009313022</v>
      </c>
      <c r="BC39" s="67">
        <f t="shared" si="519"/>
        <v>7.0102702949010869</v>
      </c>
      <c r="BE39" s="61"/>
      <c r="BF39" s="65" t="s">
        <v>28</v>
      </c>
      <c r="BG39" s="66">
        <f>AVERAGE(BG27:BG29)</f>
        <v>2.6127093847899228</v>
      </c>
      <c r="BH39" s="66">
        <f t="shared" ref="BH39:BU39" si="520">AVERAGE(BH27:BH29)</f>
        <v>1</v>
      </c>
      <c r="BI39" s="66">
        <f t="shared" si="520"/>
        <v>0.33260332099871592</v>
      </c>
      <c r="BJ39" s="66">
        <f t="shared" si="520"/>
        <v>1.2392615512639347</v>
      </c>
      <c r="BK39" s="66">
        <f t="shared" si="520"/>
        <v>1.8205403637894539</v>
      </c>
      <c r="BL39" s="66">
        <f t="shared" si="520"/>
        <v>2.9484708450777997</v>
      </c>
      <c r="BM39" s="66">
        <f t="shared" si="520"/>
        <v>1.7452451183264899</v>
      </c>
      <c r="BN39" s="66">
        <f t="shared" si="520"/>
        <v>2.8263449255406439</v>
      </c>
      <c r="BO39" s="66">
        <f t="shared" si="520"/>
        <v>3.3806925304523276</v>
      </c>
      <c r="BP39" s="66">
        <f t="shared" si="520"/>
        <v>3.1968115306828957</v>
      </c>
      <c r="BQ39" s="66">
        <f t="shared" si="520"/>
        <v>5.2015612620296947</v>
      </c>
      <c r="BR39" s="66">
        <f t="shared" si="520"/>
        <v>4.0810952541575638</v>
      </c>
      <c r="BS39" s="66">
        <f t="shared" si="520"/>
        <v>3.0329304677253623</v>
      </c>
      <c r="BT39" s="66">
        <f t="shared" si="520"/>
        <v>5.3069248023481537</v>
      </c>
      <c r="BU39" s="67">
        <f t="shared" si="520"/>
        <v>6.1968725166559322</v>
      </c>
      <c r="BV39" s="67">
        <f t="shared" ref="BV39:BX39" si="521">AVERAGE(BV27:BV29)</f>
        <v>3.9316292719770218</v>
      </c>
      <c r="BW39" s="67">
        <f t="shared" si="521"/>
        <v>5.4727435208506021</v>
      </c>
      <c r="BX39" s="67">
        <f t="shared" si="521"/>
        <v>3.5036403874331832</v>
      </c>
      <c r="BY39" s="67">
        <f t="shared" ref="BY39:CC39" si="522">AVERAGE(BY27:BY29)</f>
        <v>2.3951103430500154E-2</v>
      </c>
      <c r="BZ39" s="67">
        <f t="shared" si="522"/>
        <v>1.0917074006549603</v>
      </c>
      <c r="CA39" s="67">
        <f t="shared" si="522"/>
        <v>6.9863482764828039E-2</v>
      </c>
      <c r="CB39" s="67">
        <f t="shared" si="522"/>
        <v>1.1955017741673402</v>
      </c>
      <c r="CC39" s="67">
        <f t="shared" si="522"/>
        <v>18.328421812005775</v>
      </c>
      <c r="CE39" s="61"/>
      <c r="CF39" s="65" t="s">
        <v>28</v>
      </c>
      <c r="CG39" s="66">
        <f>AVERAGE(CG27:CG29)</f>
        <v>8.2504882357256015</v>
      </c>
      <c r="CH39" s="66">
        <f t="shared" ref="CH39:CU39" si="523">AVERAGE(CH27:CH29)</f>
        <v>3.2500266910957141</v>
      </c>
      <c r="CI39" s="66">
        <f t="shared" si="523"/>
        <v>1</v>
      </c>
      <c r="CJ39" s="66">
        <f t="shared" si="523"/>
        <v>3.8352973720333545</v>
      </c>
      <c r="CK39" s="66">
        <f t="shared" si="523"/>
        <v>5.7447133036604612</v>
      </c>
      <c r="CL39" s="66">
        <f t="shared" si="523"/>
        <v>9.3673054088365628</v>
      </c>
      <c r="CM39" s="66">
        <f t="shared" si="523"/>
        <v>5.5968160761324528</v>
      </c>
      <c r="CN39" s="66">
        <f t="shared" si="523"/>
        <v>8.865680965240907</v>
      </c>
      <c r="CO39" s="66">
        <f t="shared" si="523"/>
        <v>10.726389317310106</v>
      </c>
      <c r="CP39" s="66">
        <f t="shared" si="523"/>
        <v>10.102838833825844</v>
      </c>
      <c r="CQ39" s="66">
        <f t="shared" si="523"/>
        <v>16.517525255335851</v>
      </c>
      <c r="CR39" s="66">
        <f t="shared" si="523"/>
        <v>13.169109966811257</v>
      </c>
      <c r="CS39" s="66">
        <f t="shared" si="523"/>
        <v>9.7134559308155151</v>
      </c>
      <c r="CT39" s="66">
        <f t="shared" si="523"/>
        <v>17.012869681480669</v>
      </c>
      <c r="CU39" s="67">
        <f t="shared" si="523"/>
        <v>21.800799528842333</v>
      </c>
      <c r="CV39" s="67">
        <f t="shared" ref="CV39:CX39" si="524">AVERAGE(CV27:CV29)</f>
        <v>12.132413369136676</v>
      </c>
      <c r="CW39" s="67">
        <f t="shared" si="524"/>
        <v>16.917636089506022</v>
      </c>
      <c r="CX39" s="67">
        <f t="shared" si="524"/>
        <v>11.1109222550635</v>
      </c>
      <c r="CY39" s="67">
        <f t="shared" ref="CY39:DC39" si="525">AVERAGE(CY27:CY29)</f>
        <v>7.845278177444899E-2</v>
      </c>
      <c r="CZ39" s="67">
        <f t="shared" si="525"/>
        <v>3.5678697578635492</v>
      </c>
      <c r="DA39" s="67">
        <f t="shared" si="525"/>
        <v>0.21357012385139762</v>
      </c>
      <c r="DB39" s="67">
        <f t="shared" si="525"/>
        <v>3.7740329950010807</v>
      </c>
      <c r="DC39" s="67">
        <f t="shared" si="525"/>
        <v>57.31060517776212</v>
      </c>
      <c r="DE39" s="61"/>
      <c r="DF39" s="65" t="s">
        <v>28</v>
      </c>
      <c r="DG39" s="66">
        <f>AVERAGE(DG27:DG29)</f>
        <v>2.1351630204908525</v>
      </c>
      <c r="DH39" s="66">
        <f t="shared" ref="DH39:DU39" si="526">AVERAGE(DH27:DH29)</f>
        <v>0.83240859422618085</v>
      </c>
      <c r="DI39" s="66">
        <f t="shared" si="526"/>
        <v>0.26355498687824436</v>
      </c>
      <c r="DJ39" s="66">
        <f t="shared" si="526"/>
        <v>1</v>
      </c>
      <c r="DK39" s="66">
        <f t="shared" si="526"/>
        <v>1.4872552413836455</v>
      </c>
      <c r="DL39" s="66">
        <f t="shared" si="526"/>
        <v>2.4193905435532641</v>
      </c>
      <c r="DM39" s="66">
        <f t="shared" si="526"/>
        <v>1.4407392955579785</v>
      </c>
      <c r="DN39" s="66">
        <f t="shared" si="526"/>
        <v>2.3009870481839521</v>
      </c>
      <c r="DO39" s="66">
        <f t="shared" si="526"/>
        <v>2.7715971709123557</v>
      </c>
      <c r="DP39" s="66">
        <f t="shared" si="526"/>
        <v>2.6159419427376793</v>
      </c>
      <c r="DQ39" s="66">
        <f t="shared" si="526"/>
        <v>4.2682829871370078</v>
      </c>
      <c r="DR39" s="66">
        <f t="shared" si="526"/>
        <v>3.3813861107718073</v>
      </c>
      <c r="DS39" s="66">
        <f t="shared" si="526"/>
        <v>2.5021521773306237</v>
      </c>
      <c r="DT39" s="66">
        <f t="shared" si="526"/>
        <v>4.3798696621445137</v>
      </c>
      <c r="DU39" s="67">
        <f t="shared" si="526"/>
        <v>5.4365939137329304</v>
      </c>
      <c r="DV39" s="67">
        <f t="shared" ref="DV39:DX39" si="527">AVERAGE(DV27:DV29)</f>
        <v>3.1681327682484426</v>
      </c>
      <c r="DW39" s="67">
        <f t="shared" si="527"/>
        <v>4.4140929404265208</v>
      </c>
      <c r="DX39" s="67">
        <f t="shared" si="527"/>
        <v>2.8738101655072068</v>
      </c>
      <c r="DY39" s="67">
        <f t="shared" ref="DY39:EC39" si="528">AVERAGE(DY27:DY29)</f>
        <v>2.0075114478622529E-2</v>
      </c>
      <c r="DZ39" s="67">
        <f t="shared" si="528"/>
        <v>0.91270648414346678</v>
      </c>
      <c r="EA39" s="67">
        <f t="shared" si="528"/>
        <v>5.5991076664745731E-2</v>
      </c>
      <c r="EB39" s="67">
        <f t="shared" si="528"/>
        <v>0.97760461250092234</v>
      </c>
      <c r="EC39" s="67">
        <f t="shared" si="528"/>
        <v>14.894086916069226</v>
      </c>
      <c r="EE39" s="61"/>
      <c r="EF39" s="65" t="s">
        <v>28</v>
      </c>
      <c r="EG39" s="66">
        <f>AVERAGE(EG27:EG29)</f>
        <v>1.4356312390362191</v>
      </c>
      <c r="EH39" s="66">
        <f t="shared" ref="EH39:EU39" si="529">AVERAGE(EH27:EH29)</f>
        <v>0.55562367155127579</v>
      </c>
      <c r="EI39" s="66">
        <f t="shared" si="529"/>
        <v>0.17939451500656542</v>
      </c>
      <c r="EJ39" s="66">
        <f t="shared" si="529"/>
        <v>0.67570246680954416</v>
      </c>
      <c r="EK39" s="66">
        <f t="shared" si="529"/>
        <v>1</v>
      </c>
      <c r="EL39" s="66">
        <f t="shared" si="529"/>
        <v>1.6236831518201356</v>
      </c>
      <c r="EM39" s="66">
        <f t="shared" si="529"/>
        <v>0.96452993123278807</v>
      </c>
      <c r="EN39" s="66">
        <f t="shared" si="529"/>
        <v>1.5486473435542705</v>
      </c>
      <c r="EO39" s="66">
        <f t="shared" si="529"/>
        <v>1.8608177189079969</v>
      </c>
      <c r="EP39" s="66">
        <f t="shared" si="529"/>
        <v>1.756246220192071</v>
      </c>
      <c r="EQ39" s="66">
        <f t="shared" si="529"/>
        <v>2.8633453343432689</v>
      </c>
      <c r="ER39" s="66">
        <f t="shared" si="529"/>
        <v>2.2613231436028163</v>
      </c>
      <c r="ES39" s="66">
        <f t="shared" si="529"/>
        <v>1.6751231818395134</v>
      </c>
      <c r="ET39" s="66">
        <f t="shared" si="529"/>
        <v>2.9326017335302104</v>
      </c>
      <c r="EU39" s="67">
        <f t="shared" si="529"/>
        <v>3.5519126070189864</v>
      </c>
      <c r="EV39" s="67">
        <f t="shared" ref="EV39:EX39" si="530">AVERAGE(EV27:EV29)</f>
        <v>2.1407964511085149</v>
      </c>
      <c r="EW39" s="67">
        <f t="shared" si="530"/>
        <v>2.9822155099396057</v>
      </c>
      <c r="EX39" s="67">
        <f t="shared" si="530"/>
        <v>1.927184107593009</v>
      </c>
      <c r="EY39" s="67">
        <f t="shared" ref="EY39:FC39" si="531">AVERAGE(EY27:EY29)</f>
        <v>1.3333517333734758E-2</v>
      </c>
      <c r="EZ39" s="67">
        <f t="shared" si="531"/>
        <v>0.60761630001940337</v>
      </c>
      <c r="FA39" s="67">
        <f t="shared" si="531"/>
        <v>3.7895770248585335E-2</v>
      </c>
      <c r="FB39" s="67">
        <f t="shared" si="531"/>
        <v>0.65650382044231348</v>
      </c>
      <c r="FC39" s="67">
        <f t="shared" si="531"/>
        <v>10.029608611255094</v>
      </c>
      <c r="FE39" s="61"/>
      <c r="FF39" s="65" t="s">
        <v>28</v>
      </c>
      <c r="FG39" s="66">
        <f>AVERAGE(FG27:FG29)</f>
        <v>0.88586943177481559</v>
      </c>
      <c r="FH39" s="66">
        <f t="shared" ref="FH39:FU39" si="532">AVERAGE(FH27:FH29)</f>
        <v>0.34181185407158382</v>
      </c>
      <c r="FI39" s="66">
        <f t="shared" si="532"/>
        <v>0.11119107204929794</v>
      </c>
      <c r="FJ39" s="66">
        <f t="shared" si="532"/>
        <v>0.41756388804648842</v>
      </c>
      <c r="FK39" s="66">
        <f t="shared" si="532"/>
        <v>0.6166973797627594</v>
      </c>
      <c r="FL39" s="66">
        <f t="shared" si="532"/>
        <v>1</v>
      </c>
      <c r="FM39" s="66">
        <f t="shared" si="532"/>
        <v>0.59327735322053543</v>
      </c>
      <c r="FN39" s="66">
        <f t="shared" si="532"/>
        <v>0.95378468106414471</v>
      </c>
      <c r="FO39" s="66">
        <f t="shared" si="532"/>
        <v>1.146535620323708</v>
      </c>
      <c r="FP39" s="66">
        <f t="shared" si="532"/>
        <v>1.0784090691742212</v>
      </c>
      <c r="FQ39" s="66">
        <f t="shared" si="532"/>
        <v>1.7601821548605017</v>
      </c>
      <c r="FR39" s="66">
        <f t="shared" si="532"/>
        <v>1.3926201963146632</v>
      </c>
      <c r="FS39" s="66">
        <f t="shared" si="532"/>
        <v>1.0292557271306839</v>
      </c>
      <c r="FT39" s="66">
        <f t="shared" si="532"/>
        <v>1.8042556538100989</v>
      </c>
      <c r="FU39" s="67">
        <f t="shared" si="532"/>
        <v>2.1551230260315211</v>
      </c>
      <c r="FV39" s="67">
        <f t="shared" ref="FV39:FX39" si="533">AVERAGE(FV27:FV29)</f>
        <v>1.3199767665124822</v>
      </c>
      <c r="FW39" s="67">
        <f t="shared" si="533"/>
        <v>1.8402748756726635</v>
      </c>
      <c r="FX39" s="67">
        <f t="shared" si="533"/>
        <v>1.1818201710181266</v>
      </c>
      <c r="FY39" s="67">
        <f t="shared" ref="FY39:GC39" si="534">AVERAGE(FY27:FY29)</f>
        <v>8.1049546104708468E-3</v>
      </c>
      <c r="FZ39" s="67">
        <f t="shared" si="534"/>
        <v>0.37187480006502521</v>
      </c>
      <c r="GA39" s="67">
        <f t="shared" si="534"/>
        <v>2.3322880003636619E-2</v>
      </c>
      <c r="GB39" s="67">
        <f t="shared" si="534"/>
        <v>0.40315833123480305</v>
      </c>
      <c r="GC39" s="67">
        <f t="shared" si="534"/>
        <v>6.1729958658169517</v>
      </c>
      <c r="GE39" s="61"/>
      <c r="GF39" s="65" t="s">
        <v>28</v>
      </c>
      <c r="GG39" s="66">
        <f>AVERAGE(GG27:GG29)</f>
        <v>1.4979644061089876</v>
      </c>
      <c r="GH39" s="66">
        <f t="shared" ref="GH39:GU39" si="535">AVERAGE(GH27:GH29)</f>
        <v>0.57562980513328588</v>
      </c>
      <c r="GI39" s="66">
        <f t="shared" si="535"/>
        <v>0.18922497134959562</v>
      </c>
      <c r="GJ39" s="66">
        <f t="shared" si="535"/>
        <v>0.70778772847289206</v>
      </c>
      <c r="GK39" s="66">
        <f t="shared" si="535"/>
        <v>1.0424675440363369</v>
      </c>
      <c r="GL39" s="66">
        <f t="shared" si="535"/>
        <v>1.688119207897625</v>
      </c>
      <c r="GM39" s="66">
        <f t="shared" si="535"/>
        <v>1</v>
      </c>
      <c r="GN39" s="66">
        <f t="shared" si="535"/>
        <v>1.6116008131132282</v>
      </c>
      <c r="GO39" s="66">
        <f t="shared" si="535"/>
        <v>1.9362100133724198</v>
      </c>
      <c r="GP39" s="66">
        <f t="shared" si="535"/>
        <v>1.8176441788111328</v>
      </c>
      <c r="GQ39" s="66">
        <f t="shared" si="535"/>
        <v>2.9678782749170161</v>
      </c>
      <c r="GR39" s="66">
        <f t="shared" si="535"/>
        <v>2.3481211387559799</v>
      </c>
      <c r="GS39" s="66">
        <f t="shared" si="535"/>
        <v>1.73382043064201</v>
      </c>
      <c r="GT39" s="66">
        <f t="shared" si="535"/>
        <v>3.041714290824975</v>
      </c>
      <c r="GU39" s="67">
        <f t="shared" si="535"/>
        <v>3.5746378154978729</v>
      </c>
      <c r="GV39" s="67">
        <f t="shared" ref="GV39:GX39" si="536">AVERAGE(GV27:GV29)</f>
        <v>2.2346501282470466</v>
      </c>
      <c r="GW39" s="67">
        <f t="shared" si="536"/>
        <v>3.1167217252213368</v>
      </c>
      <c r="GX39" s="67">
        <f t="shared" si="536"/>
        <v>1.9897289054597282</v>
      </c>
      <c r="GY39" s="67">
        <f t="shared" ref="GY39:HC39" si="537">AVERAGE(GY27:GY29)</f>
        <v>1.3533755315318826E-2</v>
      </c>
      <c r="GZ39" s="67">
        <f t="shared" si="537"/>
        <v>0.62388338128483711</v>
      </c>
      <c r="HA39" s="67">
        <f t="shared" si="537"/>
        <v>3.9464473320576066E-2</v>
      </c>
      <c r="HB39" s="67">
        <f t="shared" si="537"/>
        <v>0.67961325605150125</v>
      </c>
      <c r="HC39" s="67">
        <f t="shared" si="537"/>
        <v>10.428420896211847</v>
      </c>
      <c r="HE39" s="61"/>
      <c r="HF39" s="65" t="s">
        <v>28</v>
      </c>
      <c r="HG39" s="66">
        <f>AVERAGE(HG27:HG29)</f>
        <v>0.9336556085008606</v>
      </c>
      <c r="HH39" s="66">
        <f t="shared" ref="HH39:HU39" si="538">AVERAGE(HH27:HH29)</f>
        <v>0.36189315276006601</v>
      </c>
      <c r="HI39" s="66">
        <f t="shared" si="538"/>
        <v>0.11616888707854411</v>
      </c>
      <c r="HJ39" s="66">
        <f t="shared" si="538"/>
        <v>0.43825163028417286</v>
      </c>
      <c r="HK39" s="66">
        <f t="shared" si="538"/>
        <v>0.64920207671915853</v>
      </c>
      <c r="HL39" s="66">
        <f t="shared" si="538"/>
        <v>1.0528230342756346</v>
      </c>
      <c r="HM39" s="66">
        <f t="shared" si="538"/>
        <v>0.62525233477024544</v>
      </c>
      <c r="HN39" s="66">
        <f t="shared" si="538"/>
        <v>1</v>
      </c>
      <c r="HO39" s="66">
        <f t="shared" si="538"/>
        <v>1.207401169668213</v>
      </c>
      <c r="HP39" s="66">
        <f t="shared" si="538"/>
        <v>1.1279965803149874</v>
      </c>
      <c r="HQ39" s="66">
        <f t="shared" si="538"/>
        <v>1.8473338783680424</v>
      </c>
      <c r="HR39" s="66">
        <f t="shared" si="538"/>
        <v>1.4734826944230017</v>
      </c>
      <c r="HS39" s="66">
        <f t="shared" si="538"/>
        <v>1.0824116917954623</v>
      </c>
      <c r="HT39" s="66">
        <f t="shared" si="538"/>
        <v>1.9019982156479154</v>
      </c>
      <c r="HU39" s="67">
        <f t="shared" si="538"/>
        <v>2.2920334729264513</v>
      </c>
      <c r="HV39" s="67">
        <f t="shared" ref="HV39:HX39" si="539">AVERAGE(HV27:HV29)</f>
        <v>1.3790763321889667</v>
      </c>
      <c r="HW39" s="67">
        <f t="shared" si="539"/>
        <v>1.9262829592947952</v>
      </c>
      <c r="HX39" s="67">
        <f t="shared" si="539"/>
        <v>1.2349619711155446</v>
      </c>
      <c r="HY39" s="67">
        <f t="shared" ref="HY39:IC39" si="540">AVERAGE(HY27:HY29)</f>
        <v>8.4403683406389946E-3</v>
      </c>
      <c r="HZ39" s="67">
        <f t="shared" si="540"/>
        <v>0.39123317510612354</v>
      </c>
      <c r="IA39" s="67">
        <f t="shared" si="540"/>
        <v>2.4219944361725088E-2</v>
      </c>
      <c r="IB39" s="67">
        <f t="shared" si="540"/>
        <v>0.42160893525703647</v>
      </c>
      <c r="IC39" s="67">
        <f t="shared" si="540"/>
        <v>6.4585761657784424</v>
      </c>
      <c r="IE39" s="61"/>
      <c r="IF39" s="65" t="s">
        <v>28</v>
      </c>
      <c r="IG39" s="66">
        <f>AVERAGE(IG27:IG29)</f>
        <v>0.77222979665902558</v>
      </c>
      <c r="IH39" s="66">
        <f t="shared" ref="IH39:IU39" si="541">AVERAGE(IH27:IH29)</f>
        <v>0.29817640974045451</v>
      </c>
      <c r="II39" s="66">
        <f t="shared" si="541"/>
        <v>9.6839514095724E-2</v>
      </c>
      <c r="IJ39" s="66">
        <f t="shared" si="541"/>
        <v>0.36391935082474697</v>
      </c>
      <c r="IK39" s="66">
        <f t="shared" si="541"/>
        <v>0.53773225389214019</v>
      </c>
      <c r="IL39" s="66">
        <f t="shared" si="541"/>
        <v>0.87232981858978087</v>
      </c>
      <c r="IM39" s="66">
        <f t="shared" si="541"/>
        <v>0.51771934051748858</v>
      </c>
      <c r="IN39" s="66">
        <f t="shared" si="541"/>
        <v>0.83223807432433328</v>
      </c>
      <c r="IO39" s="66">
        <f t="shared" si="541"/>
        <v>1</v>
      </c>
      <c r="IP39" s="66">
        <f t="shared" si="541"/>
        <v>0.94205705112799487</v>
      </c>
      <c r="IQ39" s="66">
        <f t="shared" si="541"/>
        <v>1.5367257294127903</v>
      </c>
      <c r="IR39" s="66">
        <f t="shared" si="541"/>
        <v>1.2144605072318175</v>
      </c>
      <c r="IS39" s="66">
        <f t="shared" si="541"/>
        <v>0.8986159199011855</v>
      </c>
      <c r="IT39" s="66">
        <f t="shared" si="541"/>
        <v>1.5743206343918008</v>
      </c>
      <c r="IU39" s="67">
        <f t="shared" si="541"/>
        <v>1.8881172306234539</v>
      </c>
      <c r="IV39" s="67">
        <f t="shared" ref="IV39:IX39" si="542">AVERAGE(IV27:IV29)</f>
        <v>1.1515910699860579</v>
      </c>
      <c r="IW39" s="67">
        <f t="shared" si="542"/>
        <v>1.6048919523244376</v>
      </c>
      <c r="IX39" s="67">
        <f t="shared" si="542"/>
        <v>1.0329069112959741</v>
      </c>
      <c r="IY39" s="67">
        <f t="shared" ref="IY39:JC39" si="543">AVERAGE(IY27:IY29)</f>
        <v>7.106043079007078E-3</v>
      </c>
      <c r="IZ39" s="67">
        <f t="shared" si="543"/>
        <v>0.32509050503145703</v>
      </c>
      <c r="JA39" s="67">
        <f t="shared" si="543"/>
        <v>2.0367912758635708E-2</v>
      </c>
      <c r="JB39" s="67">
        <f t="shared" si="543"/>
        <v>0.35217759662496212</v>
      </c>
      <c r="JC39" s="67">
        <f t="shared" si="543"/>
        <v>5.3882304312010341</v>
      </c>
      <c r="JE39" s="61"/>
      <c r="JF39" s="65" t="s">
        <v>28</v>
      </c>
      <c r="JG39" s="66">
        <f>AVERAGE(JG27:JG29)</f>
        <v>0.83932842551611053</v>
      </c>
      <c r="JH39" s="66">
        <f t="shared" ref="JH39:JU39" si="544">AVERAGE(JH27:JH29)</f>
        <v>0.3239645988375125</v>
      </c>
      <c r="JI39" s="66">
        <f t="shared" si="544"/>
        <v>0.10498064419965124</v>
      </c>
      <c r="JJ39" s="66">
        <f t="shared" si="544"/>
        <v>0.39442183251939694</v>
      </c>
      <c r="JK39" s="66">
        <f t="shared" si="544"/>
        <v>0.58258163666427387</v>
      </c>
      <c r="JL39" s="66">
        <f t="shared" si="544"/>
        <v>0.94222476184766846</v>
      </c>
      <c r="JM39" s="66">
        <f t="shared" si="544"/>
        <v>0.55833481586735567</v>
      </c>
      <c r="JN39" s="66">
        <f t="shared" si="544"/>
        <v>0.89319007320408839</v>
      </c>
      <c r="JO39" s="66">
        <f t="shared" si="544"/>
        <v>1.0816567846414078</v>
      </c>
      <c r="JP39" s="66">
        <f t="shared" si="544"/>
        <v>1</v>
      </c>
      <c r="JQ39" s="66">
        <f t="shared" si="544"/>
        <v>1.6442846392208761</v>
      </c>
      <c r="JR39" s="66">
        <f t="shared" si="544"/>
        <v>1.3215908708727218</v>
      </c>
      <c r="JS39" s="66">
        <f t="shared" si="544"/>
        <v>0.96340166355970869</v>
      </c>
      <c r="JT39" s="66">
        <f t="shared" si="544"/>
        <v>1.6994954430917115</v>
      </c>
      <c r="JU39" s="67">
        <f t="shared" si="544"/>
        <v>1.9968817117839972</v>
      </c>
      <c r="JV39" s="67">
        <f t="shared" ref="JV39:JX39" si="545">AVERAGE(JV27:JV29)</f>
        <v>1.2326794359064046</v>
      </c>
      <c r="JW39" s="67">
        <f t="shared" si="545"/>
        <v>1.7262733777849268</v>
      </c>
      <c r="JX39" s="67">
        <f t="shared" si="545"/>
        <v>1.0912356376870802</v>
      </c>
      <c r="JY39" s="67">
        <f t="shared" ref="JY39:KC39" si="546">AVERAGE(JY27:JY29)</f>
        <v>7.3033150266377375E-3</v>
      </c>
      <c r="JZ39" s="67">
        <f t="shared" si="546"/>
        <v>0.34537833581869376</v>
      </c>
      <c r="KA39" s="67">
        <f t="shared" si="546"/>
        <v>2.1501824492956484E-2</v>
      </c>
      <c r="KB39" s="67">
        <f t="shared" si="546"/>
        <v>0.37380435637495046</v>
      </c>
      <c r="KC39" s="67">
        <f t="shared" si="546"/>
        <v>5.7549777270116387</v>
      </c>
      <c r="KE39" s="61"/>
      <c r="KF39" s="65" t="s">
        <v>28</v>
      </c>
      <c r="KG39" s="66">
        <f>AVERAGE(KG27:KG29)</f>
        <v>0.50750148064857326</v>
      </c>
      <c r="KH39" s="66">
        <f t="shared" ref="KH39:KU39" si="547">AVERAGE(KH27:KH29)</f>
        <v>0.19562193138776743</v>
      </c>
      <c r="KI39" s="66">
        <f t="shared" si="547"/>
        <v>6.3699916972967355E-2</v>
      </c>
      <c r="KJ39" s="66">
        <f t="shared" si="547"/>
        <v>0.23899660445124837</v>
      </c>
      <c r="KK39" s="66">
        <f t="shared" si="547"/>
        <v>0.35271062663465219</v>
      </c>
      <c r="KL39" s="66">
        <f t="shared" si="547"/>
        <v>0.57091869270431983</v>
      </c>
      <c r="KM39" s="66">
        <f t="shared" si="547"/>
        <v>0.33834850204255346</v>
      </c>
      <c r="KN39" s="66">
        <f t="shared" si="547"/>
        <v>0.54291349648971576</v>
      </c>
      <c r="KO39" s="66">
        <f t="shared" si="547"/>
        <v>0.65508854539053185</v>
      </c>
      <c r="KP39" s="66">
        <f t="shared" si="547"/>
        <v>0.61021784335260632</v>
      </c>
      <c r="KQ39" s="66">
        <f t="shared" si="547"/>
        <v>1</v>
      </c>
      <c r="KR39" s="66">
        <f t="shared" si="547"/>
        <v>0.79783463232645468</v>
      </c>
      <c r="KS39" s="66">
        <f t="shared" si="547"/>
        <v>0.5852003905809765</v>
      </c>
      <c r="KT39" s="66">
        <f t="shared" si="547"/>
        <v>1.029513296767933</v>
      </c>
      <c r="KU39" s="67">
        <f t="shared" si="547"/>
        <v>1.2132778342651578</v>
      </c>
      <c r="KV39" s="67">
        <f t="shared" ref="KV39:KX39" si="548">AVERAGE(KV27:KV29)</f>
        <v>0.7506741182793778</v>
      </c>
      <c r="KW39" s="67">
        <f t="shared" si="548"/>
        <v>1.0491723916161313</v>
      </c>
      <c r="KX39" s="67">
        <f t="shared" si="548"/>
        <v>0.66701508428747858</v>
      </c>
      <c r="KY39" s="67">
        <f t="shared" ref="KY39:LC39" si="549">AVERAGE(KY27:KY29)</f>
        <v>4.5052752588132577E-3</v>
      </c>
      <c r="KZ39" s="67">
        <f t="shared" si="549"/>
        <v>0.21031316637165778</v>
      </c>
      <c r="LA39" s="67">
        <f t="shared" si="549"/>
        <v>1.3172100952196009E-2</v>
      </c>
      <c r="LB39" s="67">
        <f t="shared" si="549"/>
        <v>0.22812332658377488</v>
      </c>
      <c r="LC39" s="67">
        <f t="shared" si="549"/>
        <v>3.5052709654995469</v>
      </c>
      <c r="LE39" s="61"/>
      <c r="LF39" s="65" t="s">
        <v>28</v>
      </c>
      <c r="LG39" s="66">
        <f>AVERAGE(LG27:LG29)</f>
        <v>0.63880975636771609</v>
      </c>
      <c r="LH39" s="66">
        <f t="shared" ref="LH39:LU39" si="550">AVERAGE(LH27:LH29)</f>
        <v>0.24528484289221009</v>
      </c>
      <c r="LI39" s="66">
        <f t="shared" si="550"/>
        <v>8.0932995163953594E-2</v>
      </c>
      <c r="LJ39" s="66">
        <f t="shared" si="550"/>
        <v>0.30247682858879416</v>
      </c>
      <c r="LK39" s="66">
        <f t="shared" si="550"/>
        <v>0.4453036025973176</v>
      </c>
      <c r="LL39" s="66">
        <f t="shared" si="550"/>
        <v>0.722054049109352</v>
      </c>
      <c r="LM39" s="66">
        <f t="shared" si="550"/>
        <v>0.42793122893921609</v>
      </c>
      <c r="LN39" s="66">
        <f t="shared" si="550"/>
        <v>0.69185267492892777</v>
      </c>
      <c r="LO39" s="66">
        <f t="shared" si="550"/>
        <v>0.82760737736164025</v>
      </c>
      <c r="LP39" s="66">
        <f t="shared" si="550"/>
        <v>0.78443621429928478</v>
      </c>
      <c r="LQ39" s="66">
        <f t="shared" si="550"/>
        <v>1.275537267928387</v>
      </c>
      <c r="LR39" s="66">
        <f t="shared" si="550"/>
        <v>1</v>
      </c>
      <c r="LS39" s="66">
        <f t="shared" si="550"/>
        <v>0.74421752699294308</v>
      </c>
      <c r="LT39" s="66">
        <f t="shared" si="550"/>
        <v>1.3010085233938</v>
      </c>
      <c r="LU39" s="67">
        <f t="shared" si="550"/>
        <v>1.5401391340202928</v>
      </c>
      <c r="LV39" s="67">
        <f t="shared" ref="LV39:LX39" si="551">AVERAGE(LV27:LV29)</f>
        <v>0.96110276924096505</v>
      </c>
      <c r="LW39" s="67">
        <f t="shared" si="551"/>
        <v>1.3371229267362057</v>
      </c>
      <c r="LX39" s="67">
        <f t="shared" si="551"/>
        <v>0.86064598073899468</v>
      </c>
      <c r="LY39" s="67">
        <f t="shared" ref="LY39:MC39" si="552">AVERAGE(LY27:LY29)</f>
        <v>5.9278911499649929E-3</v>
      </c>
      <c r="LZ39" s="67">
        <f t="shared" si="552"/>
        <v>0.26884398160996054</v>
      </c>
      <c r="MA39" s="67">
        <f t="shared" si="552"/>
        <v>1.7095875445572419E-2</v>
      </c>
      <c r="MB39" s="67">
        <f t="shared" si="552"/>
        <v>0.29332261559918155</v>
      </c>
      <c r="MC39" s="67">
        <f t="shared" si="552"/>
        <v>4.4882297917124285</v>
      </c>
      <c r="ME39" s="61"/>
      <c r="MF39" s="65" t="s">
        <v>28</v>
      </c>
      <c r="MG39" s="66">
        <f>AVERAGE(MG27:MG29)</f>
        <v>0.86791753550128858</v>
      </c>
      <c r="MH39" s="66">
        <f t="shared" ref="MH39:MU39" si="553">AVERAGE(MH27:MH29)</f>
        <v>0.33337955254009372</v>
      </c>
      <c r="MI39" s="66">
        <f t="shared" si="553"/>
        <v>0.10959972467099927</v>
      </c>
      <c r="MJ39" s="66">
        <f t="shared" si="553"/>
        <v>0.40980248275336656</v>
      </c>
      <c r="MK39" s="66">
        <f t="shared" si="553"/>
        <v>0.60338432145148324</v>
      </c>
      <c r="ML39" s="66">
        <f t="shared" si="553"/>
        <v>0.97606746199546335</v>
      </c>
      <c r="MM39" s="66">
        <f t="shared" si="553"/>
        <v>0.5778514516403459</v>
      </c>
      <c r="MN39" s="66">
        <f t="shared" si="553"/>
        <v>0.93004016233976294</v>
      </c>
      <c r="MO39" s="66">
        <f t="shared" si="553"/>
        <v>1.1200396020935834</v>
      </c>
      <c r="MP39" s="66">
        <f t="shared" si="553"/>
        <v>1.0451705850514272</v>
      </c>
      <c r="MQ39" s="66">
        <f t="shared" si="553"/>
        <v>1.7108395568452333</v>
      </c>
      <c r="MR39" s="66">
        <f t="shared" si="553"/>
        <v>1.3607284182964545</v>
      </c>
      <c r="MS39" s="66">
        <f t="shared" si="553"/>
        <v>1</v>
      </c>
      <c r="MT39" s="66">
        <f t="shared" si="553"/>
        <v>1.7582219755429656</v>
      </c>
      <c r="MU39" s="67">
        <f t="shared" si="553"/>
        <v>2.0503297235413811</v>
      </c>
      <c r="MV39" s="67">
        <f t="shared" ref="MV39:MX39" si="554">AVERAGE(MV27:MV29)</f>
        <v>1.2887400876871458</v>
      </c>
      <c r="MW39" s="67">
        <f t="shared" si="554"/>
        <v>1.8001996931685664</v>
      </c>
      <c r="MX39" s="67">
        <f t="shared" si="554"/>
        <v>1.1423345250939783</v>
      </c>
      <c r="MY39" s="67">
        <f t="shared" ref="MY39:NC39" si="555">AVERAGE(MY27:MY29)</f>
        <v>7.6985228950038525E-3</v>
      </c>
      <c r="MZ39" s="67">
        <f t="shared" si="555"/>
        <v>0.35869760431093645</v>
      </c>
      <c r="NA39" s="67">
        <f t="shared" si="555"/>
        <v>2.2661541536399838E-2</v>
      </c>
      <c r="NB39" s="67">
        <f t="shared" si="555"/>
        <v>0.39078040222240157</v>
      </c>
      <c r="NC39" s="67">
        <f t="shared" si="555"/>
        <v>6.0090489441546042</v>
      </c>
      <c r="NE39" s="61"/>
      <c r="NF39" s="65" t="s">
        <v>28</v>
      </c>
      <c r="NG39" s="66">
        <f>AVERAGE(NG27:NG29)</f>
        <v>0.49220158681456883</v>
      </c>
      <c r="NH39" s="66">
        <f t="shared" ref="NH39:NU39" si="556">AVERAGE(NH27:NH29)</f>
        <v>0.18919998534789531</v>
      </c>
      <c r="NI39" s="66">
        <f t="shared" si="556"/>
        <v>6.2154871254904175E-2</v>
      </c>
      <c r="NJ39" s="66">
        <f t="shared" si="556"/>
        <v>0.23255684478110214</v>
      </c>
      <c r="NK39" s="66">
        <f t="shared" si="556"/>
        <v>0.34259629837384997</v>
      </c>
      <c r="NL39" s="66">
        <f t="shared" si="556"/>
        <v>0.55491985005333699</v>
      </c>
      <c r="NM39" s="66">
        <f t="shared" si="556"/>
        <v>0.32878208054240515</v>
      </c>
      <c r="NN39" s="66">
        <f t="shared" si="556"/>
        <v>0.52989598556080852</v>
      </c>
      <c r="NO39" s="66">
        <f t="shared" si="556"/>
        <v>0.63641109514540795</v>
      </c>
      <c r="NP39" s="66">
        <f t="shared" si="556"/>
        <v>0.59807040962938274</v>
      </c>
      <c r="NQ39" s="66">
        <f t="shared" si="556"/>
        <v>0.97613577561352549</v>
      </c>
      <c r="NR39" s="66">
        <f t="shared" si="556"/>
        <v>0.77165976629759359</v>
      </c>
      <c r="NS39" s="66">
        <f t="shared" si="556"/>
        <v>0.57023862044110418</v>
      </c>
      <c r="NT39" s="66">
        <f t="shared" si="556"/>
        <v>1</v>
      </c>
      <c r="NU39" s="67">
        <f t="shared" si="556"/>
        <v>1.1777973345468322</v>
      </c>
      <c r="NV39" s="67">
        <f t="shared" ref="NV39:NX39" si="557">AVERAGE(NV27:NV29)</f>
        <v>0.73474597614051351</v>
      </c>
      <c r="NW39" s="67">
        <f t="shared" si="557"/>
        <v>1.0244973790768039</v>
      </c>
      <c r="NX39" s="67">
        <f t="shared" si="557"/>
        <v>0.65489614244383787</v>
      </c>
      <c r="NY39" s="67">
        <f t="shared" ref="NY39:OC39" si="558">AVERAGE(NY27:NY29)</f>
        <v>4.4630869532474408E-3</v>
      </c>
      <c r="NZ39" s="67">
        <f t="shared" si="558"/>
        <v>0.20534209213305799</v>
      </c>
      <c r="OA39" s="67">
        <f t="shared" si="558"/>
        <v>1.29849283551657E-2</v>
      </c>
      <c r="OB39" s="67">
        <f t="shared" si="558"/>
        <v>0.22361593171925451</v>
      </c>
      <c r="OC39" s="67">
        <f t="shared" si="558"/>
        <v>3.4297275495701469</v>
      </c>
      <c r="OE39" s="61"/>
      <c r="OF39" s="65" t="s">
        <v>28</v>
      </c>
      <c r="OG39" s="66">
        <f>AVERAGE(OG27:OG29)</f>
        <v>0.59058448242208861</v>
      </c>
      <c r="OH39" s="66">
        <f t="shared" ref="OH39:OU39" si="559">AVERAGE(OH27:OH29)</f>
        <v>0.21351861844401296</v>
      </c>
      <c r="OI39" s="66">
        <f t="shared" si="559"/>
        <v>8.1385168332986507E-2</v>
      </c>
      <c r="OJ39" s="66">
        <f t="shared" si="559"/>
        <v>0.28846064781720043</v>
      </c>
      <c r="OK39" s="66">
        <f t="shared" si="559"/>
        <v>0.40859671382246932</v>
      </c>
      <c r="OL39" s="66">
        <f t="shared" si="559"/>
        <v>0.64794887547969593</v>
      </c>
      <c r="OM39" s="66">
        <f t="shared" si="559"/>
        <v>0.37494062311573978</v>
      </c>
      <c r="ON39" s="66">
        <f t="shared" si="559"/>
        <v>0.62564940166454341</v>
      </c>
      <c r="OO39" s="66">
        <f t="shared" si="559"/>
        <v>0.74766816701368144</v>
      </c>
      <c r="OP39" s="66">
        <f t="shared" si="559"/>
        <v>0.67704202761563337</v>
      </c>
      <c r="OQ39" s="66">
        <f t="shared" si="559"/>
        <v>1.1151650530153736</v>
      </c>
      <c r="OR39" s="66">
        <f t="shared" si="559"/>
        <v>0.88791021661225955</v>
      </c>
      <c r="OS39" s="66">
        <f t="shared" si="559"/>
        <v>0.64267488980111509</v>
      </c>
      <c r="OT39" s="66">
        <f t="shared" si="559"/>
        <v>1.1440053623764057</v>
      </c>
      <c r="OU39" s="67">
        <f t="shared" si="559"/>
        <v>1</v>
      </c>
      <c r="OV39" s="67">
        <f t="shared" ref="OV39:OX39" si="560">AVERAGE(OV27:OV29)</f>
        <v>0.89114342358028698</v>
      </c>
      <c r="OW39" s="67">
        <f t="shared" si="560"/>
        <v>1.2520418965981981</v>
      </c>
      <c r="OX39" s="67">
        <f t="shared" si="560"/>
        <v>0.7271917186992507</v>
      </c>
      <c r="OY39" s="67">
        <f t="shared" ref="OY39:PC39" si="561">AVERAGE(OY27:OY29)</f>
        <v>4.2554454141318157E-3</v>
      </c>
      <c r="OZ39" s="67">
        <f t="shared" si="561"/>
        <v>0.21588302341755231</v>
      </c>
      <c r="PA39" s="67">
        <f t="shared" si="561"/>
        <v>1.5548269788724719E-2</v>
      </c>
      <c r="PB39" s="67">
        <f t="shared" si="561"/>
        <v>0.25367892126198938</v>
      </c>
      <c r="PC39" s="67">
        <f t="shared" si="561"/>
        <v>4.0298307060940521</v>
      </c>
    </row>
    <row r="40" spans="3:419" x14ac:dyDescent="0.3">
      <c r="AE40" s="52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7"/>
      <c r="AY40" s="57"/>
      <c r="AZ40" s="57"/>
      <c r="BA40" s="57"/>
      <c r="BB40" s="57"/>
      <c r="BC40" s="57"/>
      <c r="BE40" s="52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7"/>
      <c r="BV40" s="57"/>
      <c r="BW40" s="57"/>
      <c r="BX40" s="57"/>
      <c r="BY40" s="57"/>
      <c r="BZ40" s="57"/>
      <c r="CA40" s="57"/>
      <c r="CB40" s="57"/>
      <c r="CC40" s="57"/>
      <c r="CE40" s="52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7"/>
      <c r="CV40" s="57"/>
      <c r="CW40" s="57"/>
      <c r="CX40" s="57"/>
      <c r="CY40" s="57"/>
      <c r="CZ40" s="57"/>
      <c r="DA40" s="57"/>
      <c r="DB40" s="57"/>
      <c r="DC40" s="57"/>
      <c r="DE40" s="52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7"/>
      <c r="DV40" s="57"/>
      <c r="DW40" s="57"/>
      <c r="DX40" s="57"/>
      <c r="DY40" s="57"/>
      <c r="DZ40" s="57"/>
      <c r="EA40" s="57"/>
      <c r="EB40" s="57"/>
      <c r="EC40" s="57"/>
      <c r="EE40" s="52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7"/>
      <c r="EV40" s="57"/>
      <c r="EW40" s="57"/>
      <c r="EX40" s="57"/>
      <c r="EY40" s="57"/>
      <c r="EZ40" s="57"/>
      <c r="FA40" s="57"/>
      <c r="FB40" s="57"/>
      <c r="FC40" s="57"/>
      <c r="FE40" s="52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7"/>
      <c r="FV40" s="57"/>
      <c r="FW40" s="57"/>
      <c r="FX40" s="57"/>
      <c r="FY40" s="57"/>
      <c r="FZ40" s="57"/>
      <c r="GA40" s="57"/>
      <c r="GB40" s="57"/>
      <c r="GC40" s="57"/>
      <c r="GE40" s="52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7"/>
      <c r="GV40" s="57"/>
      <c r="GW40" s="57"/>
      <c r="GX40" s="57"/>
      <c r="GY40" s="57"/>
      <c r="GZ40" s="57"/>
      <c r="HA40" s="57"/>
      <c r="HB40" s="57"/>
      <c r="HC40" s="57"/>
      <c r="HE40" s="52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7"/>
      <c r="HV40" s="57"/>
      <c r="HW40" s="57"/>
      <c r="HX40" s="57"/>
      <c r="HY40" s="57"/>
      <c r="HZ40" s="57"/>
      <c r="IA40" s="57"/>
      <c r="IB40" s="57"/>
      <c r="IC40" s="57"/>
      <c r="IE40" s="52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7"/>
      <c r="IV40" s="57"/>
      <c r="IW40" s="57"/>
      <c r="IX40" s="57"/>
      <c r="IY40" s="57"/>
      <c r="IZ40" s="57"/>
      <c r="JA40" s="57"/>
      <c r="JB40" s="57"/>
      <c r="JC40" s="57"/>
      <c r="JE40" s="52"/>
      <c r="JF40" s="53"/>
      <c r="JG40" s="53"/>
      <c r="JH40" s="53"/>
      <c r="JI40" s="53"/>
      <c r="JJ40" s="53"/>
      <c r="JK40" s="53"/>
      <c r="JL40" s="53"/>
      <c r="JM40" s="53"/>
      <c r="JN40" s="53"/>
      <c r="JO40" s="53"/>
      <c r="JP40" s="53"/>
      <c r="JQ40" s="53"/>
      <c r="JR40" s="53"/>
      <c r="JS40" s="53"/>
      <c r="JT40" s="53"/>
      <c r="JU40" s="57"/>
      <c r="JV40" s="57"/>
      <c r="JW40" s="57"/>
      <c r="JX40" s="57"/>
      <c r="JY40" s="57"/>
      <c r="JZ40" s="57"/>
      <c r="KA40" s="57"/>
      <c r="KB40" s="57"/>
      <c r="KC40" s="57"/>
      <c r="KE40" s="52"/>
      <c r="KF40" s="53"/>
      <c r="KG40" s="53"/>
      <c r="KH40" s="53"/>
      <c r="KI40" s="53"/>
      <c r="KJ40" s="53"/>
      <c r="KK40" s="53"/>
      <c r="KL40" s="53"/>
      <c r="KM40" s="53"/>
      <c r="KN40" s="53"/>
      <c r="KO40" s="53"/>
      <c r="KP40" s="53"/>
      <c r="KQ40" s="53"/>
      <c r="KR40" s="53"/>
      <c r="KS40" s="53"/>
      <c r="KT40" s="53"/>
      <c r="KU40" s="57"/>
      <c r="KV40" s="57"/>
      <c r="KW40" s="57"/>
      <c r="KX40" s="57"/>
      <c r="KY40" s="57"/>
      <c r="KZ40" s="57"/>
      <c r="LA40" s="57"/>
      <c r="LB40" s="57"/>
      <c r="LC40" s="57"/>
      <c r="LE40" s="52"/>
      <c r="LF40" s="53"/>
      <c r="LG40" s="53"/>
      <c r="LH40" s="53"/>
      <c r="LI40" s="53"/>
      <c r="LJ40" s="53"/>
      <c r="LK40" s="53"/>
      <c r="LL40" s="53"/>
      <c r="LM40" s="53"/>
      <c r="LN40" s="53"/>
      <c r="LO40" s="53"/>
      <c r="LP40" s="53"/>
      <c r="LQ40" s="53"/>
      <c r="LR40" s="53"/>
      <c r="LS40" s="53"/>
      <c r="LT40" s="53"/>
      <c r="LU40" s="57"/>
      <c r="LV40" s="57"/>
      <c r="LW40" s="57"/>
      <c r="LX40" s="57"/>
      <c r="LY40" s="57"/>
      <c r="LZ40" s="57"/>
      <c r="MA40" s="57"/>
      <c r="MB40" s="57"/>
      <c r="MC40" s="57"/>
      <c r="ME40" s="52"/>
      <c r="MF40" s="53"/>
      <c r="MG40" s="53"/>
      <c r="MH40" s="53"/>
      <c r="MI40" s="53"/>
      <c r="MJ40" s="53"/>
      <c r="MK40" s="53"/>
      <c r="ML40" s="53"/>
      <c r="MM40" s="53"/>
      <c r="MN40" s="53"/>
      <c r="MO40" s="53"/>
      <c r="MP40" s="53"/>
      <c r="MQ40" s="53"/>
      <c r="MR40" s="53"/>
      <c r="MS40" s="53"/>
      <c r="MT40" s="53"/>
      <c r="MU40" s="57"/>
      <c r="MV40" s="57"/>
      <c r="MW40" s="57"/>
      <c r="MX40" s="57"/>
      <c r="MY40" s="57"/>
      <c r="MZ40" s="57"/>
      <c r="NA40" s="57"/>
      <c r="NB40" s="57"/>
      <c r="NC40" s="57"/>
      <c r="NE40" s="52"/>
      <c r="NF40" s="53"/>
      <c r="NG40" s="53"/>
      <c r="NH40" s="53"/>
      <c r="NI40" s="53"/>
      <c r="NJ40" s="53"/>
      <c r="NK40" s="53"/>
      <c r="NL40" s="53"/>
      <c r="NM40" s="53"/>
      <c r="NN40" s="53"/>
      <c r="NO40" s="53"/>
      <c r="NP40" s="53"/>
      <c r="NQ40" s="53"/>
      <c r="NR40" s="53"/>
      <c r="NS40" s="53"/>
      <c r="NT40" s="53"/>
      <c r="NU40" s="57"/>
      <c r="NV40" s="57"/>
      <c r="NW40" s="57"/>
      <c r="NX40" s="57"/>
      <c r="NY40" s="57"/>
      <c r="NZ40" s="57"/>
      <c r="OA40" s="57"/>
      <c r="OB40" s="57"/>
      <c r="OC40" s="57"/>
      <c r="OE40" s="52"/>
      <c r="OF40" s="53"/>
      <c r="OG40" s="53"/>
      <c r="OH40" s="53"/>
      <c r="OI40" s="53"/>
      <c r="OJ40" s="53"/>
      <c r="OK40" s="53"/>
      <c r="OL40" s="53"/>
      <c r="OM40" s="53"/>
      <c r="ON40" s="53"/>
      <c r="OO40" s="53"/>
      <c r="OP40" s="53"/>
      <c r="OQ40" s="53"/>
      <c r="OR40" s="53"/>
      <c r="OS40" s="53"/>
      <c r="OT40" s="53"/>
      <c r="OU40" s="57"/>
      <c r="OV40" s="57"/>
      <c r="OW40" s="57"/>
      <c r="OX40" s="57"/>
      <c r="OY40" s="57"/>
      <c r="OZ40" s="57"/>
      <c r="PA40" s="57"/>
      <c r="PB40" s="57"/>
      <c r="PC40" s="57"/>
    </row>
    <row r="41" spans="3:419" x14ac:dyDescent="0.3">
      <c r="C41" s="6"/>
      <c r="D41" s="6" t="s">
        <v>48</v>
      </c>
      <c r="E41" s="6" t="s">
        <v>48</v>
      </c>
      <c r="F41" s="5" t="s">
        <v>32</v>
      </c>
      <c r="G41" s="5" t="s">
        <v>33</v>
      </c>
      <c r="H41" s="5" t="s">
        <v>34</v>
      </c>
      <c r="I41" s="5" t="s">
        <v>35</v>
      </c>
      <c r="J41" s="5" t="s">
        <v>36</v>
      </c>
      <c r="K41" s="5" t="s">
        <v>37</v>
      </c>
      <c r="L41" s="5" t="s">
        <v>38</v>
      </c>
      <c r="M41" s="5" t="s">
        <v>39</v>
      </c>
      <c r="N41" s="5" t="s">
        <v>40</v>
      </c>
      <c r="O41" s="5" t="s">
        <v>41</v>
      </c>
      <c r="P41" s="5" t="s">
        <v>42</v>
      </c>
      <c r="Q41" s="5" t="s">
        <v>43</v>
      </c>
      <c r="R41" s="5" t="s">
        <v>44</v>
      </c>
      <c r="S41" s="5" t="s">
        <v>45</v>
      </c>
      <c r="T41" s="5" t="s">
        <v>46</v>
      </c>
      <c r="U41" s="5" t="s">
        <v>165</v>
      </c>
      <c r="V41" s="5" t="s">
        <v>166</v>
      </c>
      <c r="W41" s="5" t="s">
        <v>167</v>
      </c>
      <c r="X41" s="5" t="s">
        <v>168</v>
      </c>
      <c r="Y41" s="5" t="s">
        <v>169</v>
      </c>
      <c r="Z41" s="5" t="s">
        <v>170</v>
      </c>
      <c r="AA41" s="5" t="s">
        <v>171</v>
      </c>
      <c r="AB41" s="5" t="s">
        <v>172</v>
      </c>
      <c r="AE41" s="68" t="s">
        <v>48</v>
      </c>
      <c r="AF41" s="69"/>
      <c r="AG41" s="69" t="s">
        <v>32</v>
      </c>
      <c r="AH41" s="69" t="s">
        <v>33</v>
      </c>
      <c r="AI41" s="69" t="s">
        <v>34</v>
      </c>
      <c r="AJ41" s="69" t="s">
        <v>35</v>
      </c>
      <c r="AK41" s="69" t="s">
        <v>36</v>
      </c>
      <c r="AL41" s="69" t="s">
        <v>37</v>
      </c>
      <c r="AM41" s="69" t="s">
        <v>38</v>
      </c>
      <c r="AN41" s="69" t="s">
        <v>39</v>
      </c>
      <c r="AO41" s="69" t="s">
        <v>40</v>
      </c>
      <c r="AP41" s="69" t="s">
        <v>41</v>
      </c>
      <c r="AQ41" s="69" t="s">
        <v>42</v>
      </c>
      <c r="AR41" s="69" t="s">
        <v>43</v>
      </c>
      <c r="AS41" s="69" t="s">
        <v>44</v>
      </c>
      <c r="AT41" s="69" t="s">
        <v>45</v>
      </c>
      <c r="AU41" s="69" t="s">
        <v>46</v>
      </c>
      <c r="AV41" s="69" t="s">
        <v>165</v>
      </c>
      <c r="AW41" s="69" t="s">
        <v>166</v>
      </c>
      <c r="AX41" s="70" t="s">
        <v>167</v>
      </c>
      <c r="AY41" s="70" t="s">
        <v>168</v>
      </c>
      <c r="AZ41" s="70" t="s">
        <v>169</v>
      </c>
      <c r="BA41" s="70" t="s">
        <v>170</v>
      </c>
      <c r="BB41" s="70" t="s">
        <v>171</v>
      </c>
      <c r="BC41" s="70" t="s">
        <v>172</v>
      </c>
      <c r="BE41" s="68" t="s">
        <v>48</v>
      </c>
      <c r="BF41" s="69"/>
      <c r="BG41" s="69" t="s">
        <v>32</v>
      </c>
      <c r="BH41" s="69" t="s">
        <v>33</v>
      </c>
      <c r="BI41" s="69" t="s">
        <v>34</v>
      </c>
      <c r="BJ41" s="69" t="s">
        <v>35</v>
      </c>
      <c r="BK41" s="69" t="s">
        <v>36</v>
      </c>
      <c r="BL41" s="69" t="s">
        <v>37</v>
      </c>
      <c r="BM41" s="69" t="s">
        <v>38</v>
      </c>
      <c r="BN41" s="69" t="s">
        <v>39</v>
      </c>
      <c r="BO41" s="69" t="s">
        <v>40</v>
      </c>
      <c r="BP41" s="69" t="s">
        <v>41</v>
      </c>
      <c r="BQ41" s="69" t="s">
        <v>42</v>
      </c>
      <c r="BR41" s="69" t="s">
        <v>43</v>
      </c>
      <c r="BS41" s="69" t="s">
        <v>44</v>
      </c>
      <c r="BT41" s="69" t="s">
        <v>45</v>
      </c>
      <c r="BU41" s="70" t="s">
        <v>46</v>
      </c>
      <c r="BV41" s="70" t="s">
        <v>165</v>
      </c>
      <c r="BW41" s="70" t="s">
        <v>166</v>
      </c>
      <c r="BX41" s="70" t="s">
        <v>167</v>
      </c>
      <c r="BY41" s="70" t="s">
        <v>168</v>
      </c>
      <c r="BZ41" s="70" t="s">
        <v>169</v>
      </c>
      <c r="CA41" s="70" t="s">
        <v>170</v>
      </c>
      <c r="CB41" s="70" t="s">
        <v>171</v>
      </c>
      <c r="CC41" s="70" t="s">
        <v>172</v>
      </c>
      <c r="CE41" s="68" t="s">
        <v>48</v>
      </c>
      <c r="CF41" s="69"/>
      <c r="CG41" s="69" t="s">
        <v>32</v>
      </c>
      <c r="CH41" s="69" t="s">
        <v>33</v>
      </c>
      <c r="CI41" s="69" t="s">
        <v>34</v>
      </c>
      <c r="CJ41" s="69" t="s">
        <v>35</v>
      </c>
      <c r="CK41" s="69" t="s">
        <v>36</v>
      </c>
      <c r="CL41" s="69" t="s">
        <v>37</v>
      </c>
      <c r="CM41" s="69" t="s">
        <v>38</v>
      </c>
      <c r="CN41" s="69" t="s">
        <v>39</v>
      </c>
      <c r="CO41" s="69" t="s">
        <v>40</v>
      </c>
      <c r="CP41" s="69" t="s">
        <v>41</v>
      </c>
      <c r="CQ41" s="69" t="s">
        <v>42</v>
      </c>
      <c r="CR41" s="69" t="s">
        <v>43</v>
      </c>
      <c r="CS41" s="69" t="s">
        <v>44</v>
      </c>
      <c r="CT41" s="69" t="s">
        <v>45</v>
      </c>
      <c r="CU41" s="70" t="s">
        <v>46</v>
      </c>
      <c r="CV41" s="70" t="s">
        <v>46</v>
      </c>
      <c r="CW41" s="70" t="s">
        <v>46</v>
      </c>
      <c r="CX41" s="70" t="s">
        <v>46</v>
      </c>
      <c r="CY41" s="70" t="s">
        <v>168</v>
      </c>
      <c r="CZ41" s="70" t="s">
        <v>169</v>
      </c>
      <c r="DA41" s="70" t="s">
        <v>170</v>
      </c>
      <c r="DB41" s="70" t="s">
        <v>171</v>
      </c>
      <c r="DC41" s="70" t="s">
        <v>172</v>
      </c>
      <c r="DE41" s="68" t="s">
        <v>48</v>
      </c>
      <c r="DF41" s="69"/>
      <c r="DG41" s="69" t="s">
        <v>32</v>
      </c>
      <c r="DH41" s="69" t="s">
        <v>33</v>
      </c>
      <c r="DI41" s="69" t="s">
        <v>34</v>
      </c>
      <c r="DJ41" s="69" t="s">
        <v>35</v>
      </c>
      <c r="DK41" s="69" t="s">
        <v>36</v>
      </c>
      <c r="DL41" s="69" t="s">
        <v>37</v>
      </c>
      <c r="DM41" s="69" t="s">
        <v>38</v>
      </c>
      <c r="DN41" s="69" t="s">
        <v>39</v>
      </c>
      <c r="DO41" s="69" t="s">
        <v>40</v>
      </c>
      <c r="DP41" s="69" t="s">
        <v>41</v>
      </c>
      <c r="DQ41" s="69" t="s">
        <v>42</v>
      </c>
      <c r="DR41" s="69" t="s">
        <v>43</v>
      </c>
      <c r="DS41" s="69" t="s">
        <v>44</v>
      </c>
      <c r="DT41" s="69" t="s">
        <v>45</v>
      </c>
      <c r="DU41" s="70" t="s">
        <v>46</v>
      </c>
      <c r="DV41" s="70" t="s">
        <v>165</v>
      </c>
      <c r="DW41" s="70" t="s">
        <v>166</v>
      </c>
      <c r="DX41" s="70" t="s">
        <v>167</v>
      </c>
      <c r="DY41" s="70" t="s">
        <v>168</v>
      </c>
      <c r="DZ41" s="70" t="s">
        <v>169</v>
      </c>
      <c r="EA41" s="70" t="s">
        <v>170</v>
      </c>
      <c r="EB41" s="70" t="s">
        <v>171</v>
      </c>
      <c r="EC41" s="70" t="s">
        <v>172</v>
      </c>
      <c r="EE41" s="68" t="s">
        <v>48</v>
      </c>
      <c r="EF41" s="69"/>
      <c r="EG41" s="69" t="s">
        <v>32</v>
      </c>
      <c r="EH41" s="69" t="s">
        <v>33</v>
      </c>
      <c r="EI41" s="69" t="s">
        <v>34</v>
      </c>
      <c r="EJ41" s="69" t="s">
        <v>35</v>
      </c>
      <c r="EK41" s="69" t="s">
        <v>36</v>
      </c>
      <c r="EL41" s="69" t="s">
        <v>37</v>
      </c>
      <c r="EM41" s="69" t="s">
        <v>38</v>
      </c>
      <c r="EN41" s="69" t="s">
        <v>39</v>
      </c>
      <c r="EO41" s="69" t="s">
        <v>40</v>
      </c>
      <c r="EP41" s="69" t="s">
        <v>41</v>
      </c>
      <c r="EQ41" s="69" t="s">
        <v>42</v>
      </c>
      <c r="ER41" s="69" t="s">
        <v>43</v>
      </c>
      <c r="ES41" s="69" t="s">
        <v>44</v>
      </c>
      <c r="ET41" s="69" t="s">
        <v>45</v>
      </c>
      <c r="EU41" s="70" t="s">
        <v>46</v>
      </c>
      <c r="EV41" s="70" t="s">
        <v>165</v>
      </c>
      <c r="EW41" s="70" t="s">
        <v>166</v>
      </c>
      <c r="EX41" s="70" t="s">
        <v>167</v>
      </c>
      <c r="EY41" s="70" t="s">
        <v>168</v>
      </c>
      <c r="EZ41" s="70" t="s">
        <v>169</v>
      </c>
      <c r="FA41" s="70" t="s">
        <v>170</v>
      </c>
      <c r="FB41" s="70" t="s">
        <v>171</v>
      </c>
      <c r="FC41" s="70" t="s">
        <v>172</v>
      </c>
      <c r="FE41" s="68" t="s">
        <v>48</v>
      </c>
      <c r="FF41" s="69"/>
      <c r="FG41" s="69" t="s">
        <v>32</v>
      </c>
      <c r="FH41" s="69" t="s">
        <v>33</v>
      </c>
      <c r="FI41" s="69" t="s">
        <v>34</v>
      </c>
      <c r="FJ41" s="69" t="s">
        <v>35</v>
      </c>
      <c r="FK41" s="69" t="s">
        <v>36</v>
      </c>
      <c r="FL41" s="69" t="s">
        <v>37</v>
      </c>
      <c r="FM41" s="69" t="s">
        <v>38</v>
      </c>
      <c r="FN41" s="69" t="s">
        <v>39</v>
      </c>
      <c r="FO41" s="69" t="s">
        <v>40</v>
      </c>
      <c r="FP41" s="69" t="s">
        <v>41</v>
      </c>
      <c r="FQ41" s="69" t="s">
        <v>42</v>
      </c>
      <c r="FR41" s="69" t="s">
        <v>43</v>
      </c>
      <c r="FS41" s="69" t="s">
        <v>44</v>
      </c>
      <c r="FT41" s="69" t="s">
        <v>45</v>
      </c>
      <c r="FU41" s="70" t="s">
        <v>46</v>
      </c>
      <c r="FV41" s="70" t="s">
        <v>165</v>
      </c>
      <c r="FW41" s="70" t="s">
        <v>166</v>
      </c>
      <c r="FX41" s="70" t="s">
        <v>167</v>
      </c>
      <c r="FY41" s="70" t="s">
        <v>168</v>
      </c>
      <c r="FZ41" s="70" t="s">
        <v>169</v>
      </c>
      <c r="GA41" s="70" t="s">
        <v>170</v>
      </c>
      <c r="GB41" s="70" t="s">
        <v>171</v>
      </c>
      <c r="GC41" s="70" t="s">
        <v>172</v>
      </c>
      <c r="GE41" s="68" t="s">
        <v>48</v>
      </c>
      <c r="GF41" s="69"/>
      <c r="GG41" s="69" t="s">
        <v>32</v>
      </c>
      <c r="GH41" s="69" t="s">
        <v>33</v>
      </c>
      <c r="GI41" s="69" t="s">
        <v>34</v>
      </c>
      <c r="GJ41" s="69" t="s">
        <v>35</v>
      </c>
      <c r="GK41" s="69" t="s">
        <v>36</v>
      </c>
      <c r="GL41" s="69" t="s">
        <v>37</v>
      </c>
      <c r="GM41" s="69" t="s">
        <v>38</v>
      </c>
      <c r="GN41" s="69" t="s">
        <v>39</v>
      </c>
      <c r="GO41" s="69" t="s">
        <v>40</v>
      </c>
      <c r="GP41" s="69" t="s">
        <v>41</v>
      </c>
      <c r="GQ41" s="69" t="s">
        <v>42</v>
      </c>
      <c r="GR41" s="69" t="s">
        <v>43</v>
      </c>
      <c r="GS41" s="69" t="s">
        <v>44</v>
      </c>
      <c r="GT41" s="69" t="s">
        <v>45</v>
      </c>
      <c r="GU41" s="70" t="s">
        <v>46</v>
      </c>
      <c r="GV41" s="70" t="s">
        <v>165</v>
      </c>
      <c r="GW41" s="70" t="s">
        <v>166</v>
      </c>
      <c r="GX41" s="70" t="s">
        <v>167</v>
      </c>
      <c r="GY41" s="70" t="s">
        <v>168</v>
      </c>
      <c r="GZ41" s="70" t="s">
        <v>169</v>
      </c>
      <c r="HA41" s="70" t="s">
        <v>170</v>
      </c>
      <c r="HB41" s="70" t="s">
        <v>171</v>
      </c>
      <c r="HC41" s="70" t="s">
        <v>172</v>
      </c>
      <c r="HE41" s="68" t="s">
        <v>48</v>
      </c>
      <c r="HF41" s="69"/>
      <c r="HG41" s="69" t="s">
        <v>32</v>
      </c>
      <c r="HH41" s="69" t="s">
        <v>33</v>
      </c>
      <c r="HI41" s="69" t="s">
        <v>34</v>
      </c>
      <c r="HJ41" s="69" t="s">
        <v>35</v>
      </c>
      <c r="HK41" s="69" t="s">
        <v>36</v>
      </c>
      <c r="HL41" s="69" t="s">
        <v>37</v>
      </c>
      <c r="HM41" s="69" t="s">
        <v>38</v>
      </c>
      <c r="HN41" s="69" t="s">
        <v>39</v>
      </c>
      <c r="HO41" s="69" t="s">
        <v>40</v>
      </c>
      <c r="HP41" s="69" t="s">
        <v>41</v>
      </c>
      <c r="HQ41" s="69" t="s">
        <v>42</v>
      </c>
      <c r="HR41" s="69" t="s">
        <v>43</v>
      </c>
      <c r="HS41" s="69" t="s">
        <v>44</v>
      </c>
      <c r="HT41" s="69" t="s">
        <v>45</v>
      </c>
      <c r="HU41" s="70" t="s">
        <v>46</v>
      </c>
      <c r="HV41" s="70" t="s">
        <v>165</v>
      </c>
      <c r="HW41" s="70" t="s">
        <v>166</v>
      </c>
      <c r="HX41" s="70" t="s">
        <v>167</v>
      </c>
      <c r="HY41" s="70" t="s">
        <v>168</v>
      </c>
      <c r="HZ41" s="70" t="s">
        <v>169</v>
      </c>
      <c r="IA41" s="70" t="s">
        <v>170</v>
      </c>
      <c r="IB41" s="70" t="s">
        <v>171</v>
      </c>
      <c r="IC41" s="70" t="s">
        <v>172</v>
      </c>
      <c r="IE41" s="68" t="s">
        <v>48</v>
      </c>
      <c r="IF41" s="69"/>
      <c r="IG41" s="69" t="s">
        <v>32</v>
      </c>
      <c r="IH41" s="69" t="s">
        <v>33</v>
      </c>
      <c r="II41" s="69" t="s">
        <v>34</v>
      </c>
      <c r="IJ41" s="69" t="s">
        <v>35</v>
      </c>
      <c r="IK41" s="69" t="s">
        <v>36</v>
      </c>
      <c r="IL41" s="69" t="s">
        <v>37</v>
      </c>
      <c r="IM41" s="69" t="s">
        <v>38</v>
      </c>
      <c r="IN41" s="69" t="s">
        <v>39</v>
      </c>
      <c r="IO41" s="69" t="s">
        <v>40</v>
      </c>
      <c r="IP41" s="69" t="s">
        <v>41</v>
      </c>
      <c r="IQ41" s="69" t="s">
        <v>42</v>
      </c>
      <c r="IR41" s="69" t="s">
        <v>43</v>
      </c>
      <c r="IS41" s="69" t="s">
        <v>44</v>
      </c>
      <c r="IT41" s="69" t="s">
        <v>45</v>
      </c>
      <c r="IU41" s="70" t="s">
        <v>46</v>
      </c>
      <c r="IV41" s="70" t="s">
        <v>165</v>
      </c>
      <c r="IW41" s="70" t="s">
        <v>166</v>
      </c>
      <c r="IX41" s="70" t="s">
        <v>167</v>
      </c>
      <c r="IY41" s="70" t="s">
        <v>168</v>
      </c>
      <c r="IZ41" s="70" t="s">
        <v>169</v>
      </c>
      <c r="JA41" s="70" t="s">
        <v>170</v>
      </c>
      <c r="JB41" s="70" t="s">
        <v>171</v>
      </c>
      <c r="JC41" s="70" t="s">
        <v>172</v>
      </c>
      <c r="JE41" s="68" t="s">
        <v>48</v>
      </c>
      <c r="JF41" s="69"/>
      <c r="JG41" s="69" t="s">
        <v>32</v>
      </c>
      <c r="JH41" s="69" t="s">
        <v>33</v>
      </c>
      <c r="JI41" s="69" t="s">
        <v>34</v>
      </c>
      <c r="JJ41" s="69" t="s">
        <v>35</v>
      </c>
      <c r="JK41" s="69" t="s">
        <v>36</v>
      </c>
      <c r="JL41" s="69" t="s">
        <v>37</v>
      </c>
      <c r="JM41" s="69" t="s">
        <v>38</v>
      </c>
      <c r="JN41" s="69" t="s">
        <v>39</v>
      </c>
      <c r="JO41" s="69" t="s">
        <v>40</v>
      </c>
      <c r="JP41" s="69" t="s">
        <v>41</v>
      </c>
      <c r="JQ41" s="69" t="s">
        <v>42</v>
      </c>
      <c r="JR41" s="69" t="s">
        <v>43</v>
      </c>
      <c r="JS41" s="69" t="s">
        <v>44</v>
      </c>
      <c r="JT41" s="69" t="s">
        <v>45</v>
      </c>
      <c r="JU41" s="70" t="s">
        <v>46</v>
      </c>
      <c r="JV41" s="70" t="s">
        <v>165</v>
      </c>
      <c r="JW41" s="70" t="s">
        <v>166</v>
      </c>
      <c r="JX41" s="70" t="s">
        <v>167</v>
      </c>
      <c r="JY41" s="70" t="s">
        <v>168</v>
      </c>
      <c r="JZ41" s="70" t="s">
        <v>169</v>
      </c>
      <c r="KA41" s="70" t="s">
        <v>170</v>
      </c>
      <c r="KB41" s="70" t="s">
        <v>171</v>
      </c>
      <c r="KC41" s="70" t="s">
        <v>172</v>
      </c>
      <c r="KE41" s="68" t="s">
        <v>48</v>
      </c>
      <c r="KF41" s="69"/>
      <c r="KG41" s="69" t="s">
        <v>32</v>
      </c>
      <c r="KH41" s="69" t="s">
        <v>33</v>
      </c>
      <c r="KI41" s="69" t="s">
        <v>34</v>
      </c>
      <c r="KJ41" s="69" t="s">
        <v>35</v>
      </c>
      <c r="KK41" s="69" t="s">
        <v>36</v>
      </c>
      <c r="KL41" s="69" t="s">
        <v>37</v>
      </c>
      <c r="KM41" s="69" t="s">
        <v>38</v>
      </c>
      <c r="KN41" s="69" t="s">
        <v>39</v>
      </c>
      <c r="KO41" s="69" t="s">
        <v>40</v>
      </c>
      <c r="KP41" s="69" t="s">
        <v>41</v>
      </c>
      <c r="KQ41" s="69" t="s">
        <v>42</v>
      </c>
      <c r="KR41" s="69" t="s">
        <v>43</v>
      </c>
      <c r="KS41" s="69" t="s">
        <v>44</v>
      </c>
      <c r="KT41" s="69" t="s">
        <v>45</v>
      </c>
      <c r="KU41" s="70" t="s">
        <v>46</v>
      </c>
      <c r="KV41" s="70" t="s">
        <v>165</v>
      </c>
      <c r="KW41" s="70" t="s">
        <v>166</v>
      </c>
      <c r="KX41" s="70" t="s">
        <v>167</v>
      </c>
      <c r="KY41" s="70" t="s">
        <v>168</v>
      </c>
      <c r="KZ41" s="70" t="s">
        <v>169</v>
      </c>
      <c r="LA41" s="70" t="s">
        <v>170</v>
      </c>
      <c r="LB41" s="70" t="s">
        <v>171</v>
      </c>
      <c r="LC41" s="70" t="s">
        <v>172</v>
      </c>
      <c r="LE41" s="68" t="s">
        <v>48</v>
      </c>
      <c r="LF41" s="69"/>
      <c r="LG41" s="69" t="s">
        <v>32</v>
      </c>
      <c r="LH41" s="69" t="s">
        <v>33</v>
      </c>
      <c r="LI41" s="69" t="s">
        <v>34</v>
      </c>
      <c r="LJ41" s="69" t="s">
        <v>35</v>
      </c>
      <c r="LK41" s="69" t="s">
        <v>36</v>
      </c>
      <c r="LL41" s="69" t="s">
        <v>37</v>
      </c>
      <c r="LM41" s="69" t="s">
        <v>38</v>
      </c>
      <c r="LN41" s="69" t="s">
        <v>39</v>
      </c>
      <c r="LO41" s="69" t="s">
        <v>40</v>
      </c>
      <c r="LP41" s="69" t="s">
        <v>41</v>
      </c>
      <c r="LQ41" s="69" t="s">
        <v>42</v>
      </c>
      <c r="LR41" s="69" t="s">
        <v>43</v>
      </c>
      <c r="LS41" s="69" t="s">
        <v>44</v>
      </c>
      <c r="LT41" s="69" t="s">
        <v>45</v>
      </c>
      <c r="LU41" s="70" t="s">
        <v>46</v>
      </c>
      <c r="LV41" s="70" t="s">
        <v>165</v>
      </c>
      <c r="LW41" s="70" t="s">
        <v>166</v>
      </c>
      <c r="LX41" s="70" t="s">
        <v>167</v>
      </c>
      <c r="LY41" s="70" t="s">
        <v>168</v>
      </c>
      <c r="LZ41" s="70" t="s">
        <v>169</v>
      </c>
      <c r="MA41" s="70" t="s">
        <v>170</v>
      </c>
      <c r="MB41" s="70" t="s">
        <v>171</v>
      </c>
      <c r="MC41" s="70" t="s">
        <v>172</v>
      </c>
      <c r="ME41" s="68" t="s">
        <v>48</v>
      </c>
      <c r="MF41" s="69"/>
      <c r="MG41" s="69" t="s">
        <v>32</v>
      </c>
      <c r="MH41" s="69" t="s">
        <v>33</v>
      </c>
      <c r="MI41" s="69" t="s">
        <v>34</v>
      </c>
      <c r="MJ41" s="69" t="s">
        <v>35</v>
      </c>
      <c r="MK41" s="69" t="s">
        <v>36</v>
      </c>
      <c r="ML41" s="69" t="s">
        <v>37</v>
      </c>
      <c r="MM41" s="69" t="s">
        <v>38</v>
      </c>
      <c r="MN41" s="69" t="s">
        <v>39</v>
      </c>
      <c r="MO41" s="69" t="s">
        <v>40</v>
      </c>
      <c r="MP41" s="69" t="s">
        <v>41</v>
      </c>
      <c r="MQ41" s="69" t="s">
        <v>42</v>
      </c>
      <c r="MR41" s="69" t="s">
        <v>43</v>
      </c>
      <c r="MS41" s="69" t="s">
        <v>44</v>
      </c>
      <c r="MT41" s="69" t="s">
        <v>45</v>
      </c>
      <c r="MU41" s="70" t="s">
        <v>46</v>
      </c>
      <c r="MV41" s="70" t="s">
        <v>165</v>
      </c>
      <c r="MW41" s="70" t="s">
        <v>166</v>
      </c>
      <c r="MX41" s="70" t="s">
        <v>167</v>
      </c>
      <c r="MY41" s="70" t="s">
        <v>168</v>
      </c>
      <c r="MZ41" s="70" t="s">
        <v>169</v>
      </c>
      <c r="NA41" s="70" t="s">
        <v>170</v>
      </c>
      <c r="NB41" s="70" t="s">
        <v>171</v>
      </c>
      <c r="NC41" s="70" t="s">
        <v>172</v>
      </c>
      <c r="NE41" s="68" t="s">
        <v>48</v>
      </c>
      <c r="NF41" s="69"/>
      <c r="NG41" s="69" t="s">
        <v>32</v>
      </c>
      <c r="NH41" s="69" t="s">
        <v>33</v>
      </c>
      <c r="NI41" s="69" t="s">
        <v>34</v>
      </c>
      <c r="NJ41" s="69" t="s">
        <v>35</v>
      </c>
      <c r="NK41" s="69" t="s">
        <v>36</v>
      </c>
      <c r="NL41" s="69" t="s">
        <v>37</v>
      </c>
      <c r="NM41" s="69" t="s">
        <v>38</v>
      </c>
      <c r="NN41" s="69" t="s">
        <v>39</v>
      </c>
      <c r="NO41" s="69" t="s">
        <v>40</v>
      </c>
      <c r="NP41" s="69" t="s">
        <v>41</v>
      </c>
      <c r="NQ41" s="69" t="s">
        <v>42</v>
      </c>
      <c r="NR41" s="69" t="s">
        <v>43</v>
      </c>
      <c r="NS41" s="69" t="s">
        <v>44</v>
      </c>
      <c r="NT41" s="69" t="s">
        <v>45</v>
      </c>
      <c r="NU41" s="70" t="s">
        <v>46</v>
      </c>
      <c r="NV41" s="70" t="s">
        <v>165</v>
      </c>
      <c r="NW41" s="70" t="s">
        <v>166</v>
      </c>
      <c r="NX41" s="70" t="s">
        <v>167</v>
      </c>
      <c r="NY41" s="70" t="s">
        <v>168</v>
      </c>
      <c r="NZ41" s="70" t="s">
        <v>169</v>
      </c>
      <c r="OA41" s="70" t="s">
        <v>170</v>
      </c>
      <c r="OB41" s="70" t="s">
        <v>171</v>
      </c>
      <c r="OC41" s="70" t="s">
        <v>172</v>
      </c>
      <c r="OE41" s="68" t="s">
        <v>48</v>
      </c>
      <c r="OF41" s="69"/>
      <c r="OG41" s="69" t="s">
        <v>32</v>
      </c>
      <c r="OH41" s="69" t="s">
        <v>33</v>
      </c>
      <c r="OI41" s="69" t="s">
        <v>34</v>
      </c>
      <c r="OJ41" s="69" t="s">
        <v>35</v>
      </c>
      <c r="OK41" s="69" t="s">
        <v>36</v>
      </c>
      <c r="OL41" s="69" t="s">
        <v>37</v>
      </c>
      <c r="OM41" s="69" t="s">
        <v>38</v>
      </c>
      <c r="ON41" s="69" t="s">
        <v>39</v>
      </c>
      <c r="OO41" s="69" t="s">
        <v>40</v>
      </c>
      <c r="OP41" s="69" t="s">
        <v>41</v>
      </c>
      <c r="OQ41" s="69" t="s">
        <v>42</v>
      </c>
      <c r="OR41" s="69" t="s">
        <v>43</v>
      </c>
      <c r="OS41" s="69" t="s">
        <v>44</v>
      </c>
      <c r="OT41" s="69" t="s">
        <v>45</v>
      </c>
      <c r="OU41" s="70" t="s">
        <v>46</v>
      </c>
      <c r="OV41" s="70" t="s">
        <v>165</v>
      </c>
      <c r="OW41" s="70" t="s">
        <v>166</v>
      </c>
      <c r="OX41" s="70" t="s">
        <v>167</v>
      </c>
      <c r="OY41" s="70" t="s">
        <v>168</v>
      </c>
      <c r="OZ41" s="70" t="s">
        <v>169</v>
      </c>
      <c r="PA41" s="70" t="s">
        <v>170</v>
      </c>
      <c r="PB41" s="70" t="s">
        <v>171</v>
      </c>
      <c r="PC41" s="70" t="s">
        <v>172</v>
      </c>
    </row>
    <row r="42" spans="3:419" x14ac:dyDescent="0.3">
      <c r="C42" s="5"/>
      <c r="D42" s="5"/>
      <c r="E42" s="31" t="s">
        <v>0</v>
      </c>
      <c r="F42" s="32">
        <f t="shared" ref="F42:AB42" si="562">_xlfn.STDEV.P(F5:F7)</f>
        <v>1.4585012935288213</v>
      </c>
      <c r="G42" s="32">
        <f t="shared" si="562"/>
        <v>0.43087363625522834</v>
      </c>
      <c r="H42" s="32">
        <f t="shared" si="562"/>
        <v>0.45377202704822461</v>
      </c>
      <c r="I42" s="32">
        <f t="shared" si="562"/>
        <v>0.31228239095379251</v>
      </c>
      <c r="J42" s="32">
        <f t="shared" si="562"/>
        <v>2.4353842094016853</v>
      </c>
      <c r="K42" s="32">
        <f t="shared" si="562"/>
        <v>1.752228564523034</v>
      </c>
      <c r="L42" s="32">
        <f t="shared" si="562"/>
        <v>5.1254802203715102E-2</v>
      </c>
      <c r="M42" s="32">
        <f t="shared" si="562"/>
        <v>0.78521452019106996</v>
      </c>
      <c r="N42" s="32">
        <f t="shared" si="562"/>
        <v>2.4754892555128962</v>
      </c>
      <c r="O42" s="32">
        <f t="shared" si="562"/>
        <v>3.2999682932741781</v>
      </c>
      <c r="P42" s="32">
        <f t="shared" si="562"/>
        <v>3.725186989486617</v>
      </c>
      <c r="Q42" s="32">
        <f t="shared" si="562"/>
        <v>2.3826574599366799</v>
      </c>
      <c r="R42" s="32">
        <f t="shared" si="562"/>
        <v>3.9444225221649933</v>
      </c>
      <c r="S42" s="32">
        <f t="shared" si="562"/>
        <v>2.6432919232712582</v>
      </c>
      <c r="T42" s="39">
        <f t="shared" si="562"/>
        <v>130.72743786135823</v>
      </c>
      <c r="U42" s="39">
        <f t="shared" si="562"/>
        <v>2.3684024717435275</v>
      </c>
      <c r="V42" s="39">
        <f t="shared" si="562"/>
        <v>8.2229160529666707</v>
      </c>
      <c r="W42" s="39">
        <f t="shared" si="562"/>
        <v>6.5589898594997322</v>
      </c>
      <c r="X42" s="39">
        <f t="shared" si="562"/>
        <v>1.3064038915938225E-2</v>
      </c>
      <c r="Y42" s="39">
        <f t="shared" si="562"/>
        <v>1.2294007673483545</v>
      </c>
      <c r="Z42" s="39">
        <f t="shared" si="562"/>
        <v>0.10783530866426798</v>
      </c>
      <c r="AA42" s="39">
        <f t="shared" si="562"/>
        <v>1.2104281278720486</v>
      </c>
      <c r="AB42" s="39">
        <f t="shared" si="562"/>
        <v>5.6278002969967078</v>
      </c>
      <c r="AE42" s="71"/>
      <c r="AF42" s="72" t="s">
        <v>0</v>
      </c>
      <c r="AG42" s="73">
        <f t="shared" ref="AG42:BC42" si="563">_xlfn.STDEV.P(AG5:AG7)</f>
        <v>0</v>
      </c>
      <c r="AH42" s="73">
        <f t="shared" si="563"/>
        <v>1.3990192126262102E-2</v>
      </c>
      <c r="AI42" s="73">
        <f t="shared" si="563"/>
        <v>1.8853098085293979E-2</v>
      </c>
      <c r="AJ42" s="73">
        <f t="shared" si="563"/>
        <v>2.0107148620732037E-2</v>
      </c>
      <c r="AK42" s="73">
        <f t="shared" si="563"/>
        <v>7.8717871559594407E-2</v>
      </c>
      <c r="AL42" s="73">
        <f t="shared" si="563"/>
        <v>9.404237354031153E-2</v>
      </c>
      <c r="AM42" s="73">
        <f t="shared" si="563"/>
        <v>3.2152795356660331E-2</v>
      </c>
      <c r="AN42" s="73">
        <f t="shared" si="563"/>
        <v>2.7185721942215767E-2</v>
      </c>
      <c r="AO42" s="73">
        <f t="shared" si="563"/>
        <v>4.1689315042964532E-2</v>
      </c>
      <c r="AP42" s="73">
        <f t="shared" si="563"/>
        <v>0.17882620221810391</v>
      </c>
      <c r="AQ42" s="73">
        <f t="shared" si="563"/>
        <v>0.1344731891917198</v>
      </c>
      <c r="AR42" s="73">
        <f t="shared" si="563"/>
        <v>8.9548140123611869E-2</v>
      </c>
      <c r="AS42" s="73">
        <f t="shared" si="563"/>
        <v>0.17455108261327024</v>
      </c>
      <c r="AT42" s="73">
        <f t="shared" si="563"/>
        <v>0.55734447313664282</v>
      </c>
      <c r="AU42" s="173">
        <f t="shared" si="563"/>
        <v>4.8870416346541212</v>
      </c>
      <c r="AV42" s="173">
        <f t="shared" si="563"/>
        <v>6.5290923074147508E-2</v>
      </c>
      <c r="AW42" s="173">
        <f t="shared" si="563"/>
        <v>0.21958138428969781</v>
      </c>
      <c r="AX42" s="74">
        <f t="shared" si="563"/>
        <v>0.27840377133345467</v>
      </c>
      <c r="AY42" s="74">
        <f t="shared" si="563"/>
        <v>2.1334951583624542E-3</v>
      </c>
      <c r="AZ42" s="74">
        <f t="shared" si="563"/>
        <v>3.6497584788230508E-2</v>
      </c>
      <c r="BA42" s="74">
        <f t="shared" si="563"/>
        <v>3.2317040659570425E-3</v>
      </c>
      <c r="BB42" s="74">
        <f t="shared" si="563"/>
        <v>3.7756459964496392E-2</v>
      </c>
      <c r="BC42" s="74">
        <f t="shared" si="563"/>
        <v>0.27771883789948776</v>
      </c>
      <c r="BE42" s="71"/>
      <c r="BF42" s="72" t="s">
        <v>0</v>
      </c>
      <c r="BG42" s="73">
        <f t="shared" ref="BG42:CC42" si="564">_xlfn.STDEV.P(BG5:BG7)</f>
        <v>0.33419616204957103</v>
      </c>
      <c r="BH42" s="73">
        <f t="shared" si="564"/>
        <v>0</v>
      </c>
      <c r="BI42" s="73">
        <f t="shared" si="564"/>
        <v>5.8543861297334847E-2</v>
      </c>
      <c r="BJ42" s="73">
        <f t="shared" si="564"/>
        <v>0.17969291555386582</v>
      </c>
      <c r="BK42" s="73">
        <f t="shared" si="564"/>
        <v>0.23274216680671472</v>
      </c>
      <c r="BL42" s="73">
        <f t="shared" si="564"/>
        <v>0.38139671083885218</v>
      </c>
      <c r="BM42" s="73">
        <f t="shared" si="564"/>
        <v>0.23128780579138086</v>
      </c>
      <c r="BN42" s="73">
        <f t="shared" si="564"/>
        <v>0.37477810974729675</v>
      </c>
      <c r="BO42" s="73">
        <f t="shared" si="564"/>
        <v>0.35030271255002349</v>
      </c>
      <c r="BP42" s="73">
        <f t="shared" si="564"/>
        <v>1.0584203975068001</v>
      </c>
      <c r="BQ42" s="73">
        <f t="shared" si="564"/>
        <v>0.12401259432202656</v>
      </c>
      <c r="BR42" s="73">
        <f t="shared" si="564"/>
        <v>0.11506176149093229</v>
      </c>
      <c r="BS42" s="73">
        <f t="shared" si="564"/>
        <v>1.0553368695287231</v>
      </c>
      <c r="BT42" s="73">
        <f t="shared" si="564"/>
        <v>2.9260033326201498</v>
      </c>
      <c r="BU42" s="74">
        <f t="shared" si="564"/>
        <v>21.796334222530678</v>
      </c>
      <c r="BV42" s="74">
        <f t="shared" si="564"/>
        <v>0.36364794535214212</v>
      </c>
      <c r="BW42" s="74">
        <f t="shared" si="564"/>
        <v>1.2785724782876682</v>
      </c>
      <c r="BX42" s="74">
        <f t="shared" si="564"/>
        <v>1.6278097050538811</v>
      </c>
      <c r="BY42" s="74">
        <f t="shared" si="564"/>
        <v>1.0804260307531004E-2</v>
      </c>
      <c r="BZ42" s="74">
        <f t="shared" si="564"/>
        <v>0.15942055065174426</v>
      </c>
      <c r="CA42" s="74">
        <f t="shared" si="564"/>
        <v>1.9902459157088593E-2</v>
      </c>
      <c r="CB42" s="74">
        <f t="shared" si="564"/>
        <v>0.17621702900541916</v>
      </c>
      <c r="CC42" s="74">
        <f t="shared" si="564"/>
        <v>0.88077043698149304</v>
      </c>
      <c r="CE42" s="71"/>
      <c r="CF42" s="72" t="s">
        <v>0</v>
      </c>
      <c r="CG42" s="73">
        <f t="shared" ref="CG42:DC42" si="565">_xlfn.STDEV.P(CG5:CG7)</f>
        <v>1.3989428123581824</v>
      </c>
      <c r="CH42" s="73">
        <f t="shared" si="565"/>
        <v>0.18259260408399783</v>
      </c>
      <c r="CI42" s="73">
        <f t="shared" si="565"/>
        <v>0</v>
      </c>
      <c r="CJ42" s="73">
        <f t="shared" si="565"/>
        <v>0.4776228616786734</v>
      </c>
      <c r="CK42" s="73">
        <f t="shared" si="565"/>
        <v>0.69517274461757039</v>
      </c>
      <c r="CL42" s="73">
        <f t="shared" si="565"/>
        <v>0.46645343154589469</v>
      </c>
      <c r="CM42" s="73">
        <f t="shared" si="565"/>
        <v>0.63668349403862556</v>
      </c>
      <c r="CN42" s="73">
        <f t="shared" si="565"/>
        <v>1.2693460168628961</v>
      </c>
      <c r="CO42" s="73">
        <f t="shared" si="565"/>
        <v>1.537649089638488</v>
      </c>
      <c r="CP42" s="73">
        <f t="shared" si="565"/>
        <v>1.7881726775439053</v>
      </c>
      <c r="CQ42" s="73">
        <f t="shared" si="565"/>
        <v>1.2616893384273873</v>
      </c>
      <c r="CR42" s="73">
        <f t="shared" si="565"/>
        <v>0.71236914587403577</v>
      </c>
      <c r="CS42" s="73">
        <f t="shared" si="565"/>
        <v>1.9462393044059747</v>
      </c>
      <c r="CT42" s="73">
        <f t="shared" si="565"/>
        <v>5.4152884839537618</v>
      </c>
      <c r="CU42" s="74">
        <f t="shared" si="565"/>
        <v>33.183255055444505</v>
      </c>
      <c r="CV42" s="74">
        <f t="shared" si="565"/>
        <v>1.0525879789481045</v>
      </c>
      <c r="CW42" s="74">
        <f t="shared" si="565"/>
        <v>3.8019005708616516</v>
      </c>
      <c r="CX42" s="74">
        <f t="shared" si="565"/>
        <v>2.9457272277462341</v>
      </c>
      <c r="CY42" s="74">
        <f t="shared" si="565"/>
        <v>2.0664329875832423E-2</v>
      </c>
      <c r="CZ42" s="74">
        <f t="shared" si="565"/>
        <v>0.4606809647133146</v>
      </c>
      <c r="DA42" s="74">
        <f t="shared" si="565"/>
        <v>4.9460160343868485E-2</v>
      </c>
      <c r="DB42" s="74">
        <f t="shared" si="565"/>
        <v>0.44112349037521997</v>
      </c>
      <c r="DC42" s="74">
        <f t="shared" si="565"/>
        <v>3.5260657674749525</v>
      </c>
      <c r="DE42" s="71"/>
      <c r="DF42" s="72" t="s">
        <v>0</v>
      </c>
      <c r="DG42" s="73">
        <f t="shared" ref="DG42:EC42" si="566">_xlfn.STDEV.P(DG5:DG7)</f>
        <v>0.17339823821872788</v>
      </c>
      <c r="DH42" s="73">
        <f t="shared" si="566"/>
        <v>6.6614725699598892E-2</v>
      </c>
      <c r="DI42" s="73">
        <f t="shared" si="566"/>
        <v>6.4488850811615303E-2</v>
      </c>
      <c r="DJ42" s="73">
        <f t="shared" si="566"/>
        <v>0</v>
      </c>
      <c r="DK42" s="73">
        <f t="shared" si="566"/>
        <v>0.32116871078560627</v>
      </c>
      <c r="DL42" s="73">
        <f t="shared" si="566"/>
        <v>0.27324518670554965</v>
      </c>
      <c r="DM42" s="73">
        <f t="shared" si="566"/>
        <v>6.3964263686245401E-2</v>
      </c>
      <c r="DN42" s="73">
        <f t="shared" si="566"/>
        <v>8.9094989315174192E-2</v>
      </c>
      <c r="DO42" s="73">
        <f t="shared" si="566"/>
        <v>0.28905980345898818</v>
      </c>
      <c r="DP42" s="73">
        <f t="shared" si="566"/>
        <v>0.33872451287508604</v>
      </c>
      <c r="DQ42" s="73">
        <f t="shared" si="566"/>
        <v>0.5825677009190966</v>
      </c>
      <c r="DR42" s="73">
        <f t="shared" si="566"/>
        <v>0.37312143010075227</v>
      </c>
      <c r="DS42" s="73">
        <f t="shared" si="566"/>
        <v>0.38164768540734156</v>
      </c>
      <c r="DT42" s="73">
        <f t="shared" si="566"/>
        <v>1.6496700183910651</v>
      </c>
      <c r="DU42" s="74">
        <f t="shared" si="566"/>
        <v>15.487038156494346</v>
      </c>
      <c r="DV42" s="74">
        <f t="shared" si="566"/>
        <v>0.26175264140176746</v>
      </c>
      <c r="DW42" s="74">
        <f t="shared" si="566"/>
        <v>0.89851084985674445</v>
      </c>
      <c r="DX42" s="74">
        <f t="shared" si="566"/>
        <v>0.65759324498392147</v>
      </c>
      <c r="DY42" s="74">
        <f t="shared" si="566"/>
        <v>6.6561464679924702E-3</v>
      </c>
      <c r="DZ42" s="74">
        <f t="shared" si="566"/>
        <v>0.14748709714397551</v>
      </c>
      <c r="EA42" s="74">
        <f t="shared" si="566"/>
        <v>1.0971103164100543E-2</v>
      </c>
      <c r="EB42" s="74">
        <f t="shared" si="566"/>
        <v>0.14111741462482524</v>
      </c>
      <c r="EC42" s="74">
        <f t="shared" si="566"/>
        <v>1.0862369829603054</v>
      </c>
      <c r="EE42" s="71"/>
      <c r="EF42" s="72" t="s">
        <v>0</v>
      </c>
      <c r="EG42" s="73">
        <f t="shared" ref="EG42:FC42" si="567">_xlfn.STDEV.P(EG5:EG7)</f>
        <v>0.23297007590980617</v>
      </c>
      <c r="EH42" s="73">
        <f t="shared" si="567"/>
        <v>2.9814020923315983E-2</v>
      </c>
      <c r="EI42" s="73">
        <f t="shared" si="567"/>
        <v>2.8008872238161047E-2</v>
      </c>
      <c r="EJ42" s="73">
        <f t="shared" si="567"/>
        <v>0.11164469952569166</v>
      </c>
      <c r="EK42" s="73">
        <f t="shared" si="567"/>
        <v>0</v>
      </c>
      <c r="EL42" s="73">
        <f t="shared" si="567"/>
        <v>0.24095245615469488</v>
      </c>
      <c r="EM42" s="73">
        <f t="shared" si="567"/>
        <v>0.16789799470863354</v>
      </c>
      <c r="EN42" s="73">
        <f t="shared" si="567"/>
        <v>0.26127151728574066</v>
      </c>
      <c r="EO42" s="73">
        <f t="shared" si="567"/>
        <v>0.17942665215543577</v>
      </c>
      <c r="EP42" s="73">
        <f t="shared" si="567"/>
        <v>0.55049719027667854</v>
      </c>
      <c r="EQ42" s="73">
        <f t="shared" si="567"/>
        <v>0.25226904658857779</v>
      </c>
      <c r="ER42" s="73">
        <f t="shared" si="567"/>
        <v>0.16210619502777321</v>
      </c>
      <c r="ES42" s="73">
        <f t="shared" si="567"/>
        <v>0.49469862048659369</v>
      </c>
      <c r="ET42" s="73">
        <f t="shared" si="567"/>
        <v>1.0671445508589581</v>
      </c>
      <c r="EU42" s="74">
        <f t="shared" si="567"/>
        <v>6.9095891392365809</v>
      </c>
      <c r="EV42" s="74">
        <f t="shared" si="567"/>
        <v>0.10212874737121423</v>
      </c>
      <c r="EW42" s="74">
        <f t="shared" si="567"/>
        <v>0.37553592296624189</v>
      </c>
      <c r="EX42" s="74">
        <f t="shared" si="567"/>
        <v>0.73040329623232736</v>
      </c>
      <c r="EY42" s="74">
        <f t="shared" si="567"/>
        <v>3.6083088433865279E-3</v>
      </c>
      <c r="EZ42" s="74">
        <f t="shared" si="567"/>
        <v>3.2202327559846082E-2</v>
      </c>
      <c r="FA42" s="74">
        <f t="shared" si="567"/>
        <v>6.7087691268876357E-3</v>
      </c>
      <c r="FB42" s="74">
        <f t="shared" si="567"/>
        <v>4.2608401125801228E-2</v>
      </c>
      <c r="FC42" s="74">
        <f t="shared" si="567"/>
        <v>0.95777823589724564</v>
      </c>
      <c r="FE42" s="71"/>
      <c r="FF42" s="72" t="s">
        <v>0</v>
      </c>
      <c r="FG42" s="73">
        <f t="shared" ref="FG42:GC42" si="568">_xlfn.STDEV.P(FG5:FG7)</f>
        <v>0.17463810673815336</v>
      </c>
      <c r="FH42" s="73">
        <f t="shared" si="568"/>
        <v>2.6006892533798235E-2</v>
      </c>
      <c r="FI42" s="73">
        <f t="shared" si="568"/>
        <v>1.1073417292410943E-2</v>
      </c>
      <c r="FJ42" s="73">
        <f t="shared" si="568"/>
        <v>5.1583928593535451E-2</v>
      </c>
      <c r="FK42" s="73">
        <f t="shared" si="568"/>
        <v>0.12144869919722695</v>
      </c>
      <c r="FL42" s="73">
        <f t="shared" si="568"/>
        <v>0</v>
      </c>
      <c r="FM42" s="73">
        <f t="shared" si="568"/>
        <v>6.1573501798226876E-2</v>
      </c>
      <c r="FN42" s="73">
        <f t="shared" si="568"/>
        <v>0.14520358510881745</v>
      </c>
      <c r="FO42" s="73">
        <f t="shared" si="568"/>
        <v>0.21105608058984188</v>
      </c>
      <c r="FP42" s="73">
        <f t="shared" si="568"/>
        <v>0.17712321136384954</v>
      </c>
      <c r="FQ42" s="73">
        <f t="shared" si="568"/>
        <v>0.18693730677279333</v>
      </c>
      <c r="FR42" s="73">
        <f t="shared" si="568"/>
        <v>0.1082766111592265</v>
      </c>
      <c r="FS42" s="73">
        <f t="shared" si="568"/>
        <v>0.23316052143188934</v>
      </c>
      <c r="FT42" s="73">
        <f t="shared" si="568"/>
        <v>0.79551993383161979</v>
      </c>
      <c r="FU42" s="74">
        <f t="shared" si="568"/>
        <v>5.6732177187969874</v>
      </c>
      <c r="FV42" s="74">
        <f t="shared" si="568"/>
        <v>0.15575211713708792</v>
      </c>
      <c r="FW42" s="74">
        <f t="shared" si="568"/>
        <v>0.55704022557314259</v>
      </c>
      <c r="FX42" s="74">
        <f t="shared" si="568"/>
        <v>0.36842300631840547</v>
      </c>
      <c r="FY42" s="74">
        <f t="shared" si="568"/>
        <v>3.113939650949301E-3</v>
      </c>
      <c r="FZ42" s="74">
        <f t="shared" si="568"/>
        <v>7.21639753397256E-2</v>
      </c>
      <c r="GA42" s="74">
        <f t="shared" si="568"/>
        <v>7.1032682455281285E-3</v>
      </c>
      <c r="GB42" s="74">
        <f t="shared" si="568"/>
        <v>6.8930973382807625E-2</v>
      </c>
      <c r="GC42" s="74">
        <f t="shared" si="568"/>
        <v>0.3767955382601077</v>
      </c>
      <c r="GE42" s="71"/>
      <c r="GF42" s="72" t="s">
        <v>0</v>
      </c>
      <c r="GG42" s="73">
        <f t="shared" ref="GG42:HC42" si="569">_xlfn.STDEV.P(GG5:GG7)</f>
        <v>0.10232396451451875</v>
      </c>
      <c r="GH42" s="73">
        <f t="shared" si="569"/>
        <v>2.8611261303661151E-2</v>
      </c>
      <c r="GI42" s="73">
        <f t="shared" si="569"/>
        <v>2.9627771489470715E-2</v>
      </c>
      <c r="GJ42" s="73">
        <f t="shared" si="569"/>
        <v>2.2044526166258939E-2</v>
      </c>
      <c r="GK42" s="73">
        <f t="shared" si="569"/>
        <v>0.16175753932993422</v>
      </c>
      <c r="GL42" s="73">
        <f t="shared" si="569"/>
        <v>0.11216046874198132</v>
      </c>
      <c r="GM42" s="73">
        <f t="shared" si="569"/>
        <v>0</v>
      </c>
      <c r="GN42" s="73">
        <f t="shared" si="569"/>
        <v>5.7918108922482996E-2</v>
      </c>
      <c r="GO42" s="73">
        <f t="shared" si="569"/>
        <v>0.16912795800312933</v>
      </c>
      <c r="GP42" s="73">
        <f t="shared" si="569"/>
        <v>0.21548669746053187</v>
      </c>
      <c r="GQ42" s="73">
        <f t="shared" si="569"/>
        <v>0.24551854990681349</v>
      </c>
      <c r="GR42" s="73">
        <f t="shared" si="569"/>
        <v>0.15655720978142307</v>
      </c>
      <c r="GS42" s="73">
        <f t="shared" si="569"/>
        <v>0.26149189280512808</v>
      </c>
      <c r="GT42" s="73">
        <f t="shared" si="569"/>
        <v>1.0074584307666012</v>
      </c>
      <c r="GU42" s="74">
        <f t="shared" si="569"/>
        <v>8.6473434800711857</v>
      </c>
      <c r="GV42" s="74">
        <f t="shared" si="569"/>
        <v>0.159426311459438</v>
      </c>
      <c r="GW42" s="74">
        <f t="shared" si="569"/>
        <v>0.55443932349919034</v>
      </c>
      <c r="GX42" s="74">
        <f t="shared" si="569"/>
        <v>0.43490554608436466</v>
      </c>
      <c r="GY42" s="74">
        <f t="shared" si="569"/>
        <v>3.9761625964807087E-3</v>
      </c>
      <c r="GZ42" s="74">
        <f t="shared" si="569"/>
        <v>8.226060504258402E-2</v>
      </c>
      <c r="HA42" s="74">
        <f t="shared" si="569"/>
        <v>7.2568717635796429E-3</v>
      </c>
      <c r="HB42" s="74">
        <f t="shared" si="569"/>
        <v>8.0887097072066746E-2</v>
      </c>
      <c r="HC42" s="74">
        <f t="shared" si="569"/>
        <v>0.36522773735865377</v>
      </c>
      <c r="HE42" s="71"/>
      <c r="HF42" s="72" t="s">
        <v>0</v>
      </c>
      <c r="HG42" s="73">
        <f t="shared" ref="HG42:IC42" si="570">_xlfn.STDEV.P(HG5:HG7)</f>
        <v>2.9818820706484565E-2</v>
      </c>
      <c r="HH42" s="73">
        <f t="shared" si="570"/>
        <v>1.7509685699671339E-2</v>
      </c>
      <c r="HI42" s="73">
        <f t="shared" si="570"/>
        <v>2.0258967755706653E-2</v>
      </c>
      <c r="HJ42" s="73">
        <f t="shared" si="570"/>
        <v>1.126328990984758E-2</v>
      </c>
      <c r="HK42" s="73">
        <f t="shared" si="570"/>
        <v>9.5150507830948416E-2</v>
      </c>
      <c r="HL42" s="73">
        <f t="shared" si="570"/>
        <v>9.0199901776853747E-2</v>
      </c>
      <c r="HM42" s="73">
        <f t="shared" si="570"/>
        <v>2.0012242485542717E-2</v>
      </c>
      <c r="HN42" s="73">
        <f t="shared" si="570"/>
        <v>0</v>
      </c>
      <c r="HO42" s="73">
        <f t="shared" si="570"/>
        <v>7.2633564052594343E-2</v>
      </c>
      <c r="HP42" s="73">
        <f t="shared" si="570"/>
        <v>0.15391828508450855</v>
      </c>
      <c r="HQ42" s="73">
        <f t="shared" si="570"/>
        <v>0.15935311726448448</v>
      </c>
      <c r="HR42" s="73">
        <f t="shared" si="570"/>
        <v>0.10390228210471325</v>
      </c>
      <c r="HS42" s="73">
        <f t="shared" si="570"/>
        <v>0.16141594821452454</v>
      </c>
      <c r="HT42" s="73">
        <f t="shared" si="570"/>
        <v>0.58711621885442777</v>
      </c>
      <c r="HU42" s="74">
        <f t="shared" si="570"/>
        <v>5.2630979847711092</v>
      </c>
      <c r="HV42" s="74">
        <f t="shared" si="570"/>
        <v>8.1139975580739945E-2</v>
      </c>
      <c r="HW42" s="74">
        <f t="shared" si="570"/>
        <v>0.27675849522586277</v>
      </c>
      <c r="HX42" s="74">
        <f t="shared" si="570"/>
        <v>0.26548275834119794</v>
      </c>
      <c r="HY42" s="74">
        <f t="shared" si="570"/>
        <v>2.303749131765816E-3</v>
      </c>
      <c r="HZ42" s="74">
        <f t="shared" si="570"/>
        <v>4.4806265765765241E-2</v>
      </c>
      <c r="IA42" s="74">
        <f t="shared" si="570"/>
        <v>3.7090935937690458E-3</v>
      </c>
      <c r="IB42" s="74">
        <f t="shared" si="570"/>
        <v>4.4595643145985728E-2</v>
      </c>
      <c r="IC42" s="74">
        <f t="shared" si="570"/>
        <v>0.28642548989184746</v>
      </c>
      <c r="IE42" s="71"/>
      <c r="IF42" s="72" t="s">
        <v>0</v>
      </c>
      <c r="IG42" s="73">
        <f t="shared" ref="IG42:JC42" si="571">_xlfn.STDEV.P(IG5:IG7)</f>
        <v>4.4330115912886783E-2</v>
      </c>
      <c r="IH42" s="73">
        <f t="shared" si="571"/>
        <v>1.4049894352739619E-2</v>
      </c>
      <c r="II42" s="73">
        <f t="shared" si="571"/>
        <v>1.9765068486388822E-2</v>
      </c>
      <c r="IJ42" s="73">
        <f t="shared" si="571"/>
        <v>3.5747339229783751E-2</v>
      </c>
      <c r="IK42" s="73">
        <f t="shared" si="571"/>
        <v>6.5190917536003062E-2</v>
      </c>
      <c r="IL42" s="73">
        <f t="shared" si="571"/>
        <v>0.11681109202214619</v>
      </c>
      <c r="IM42" s="73">
        <f t="shared" si="571"/>
        <v>5.6855022063497539E-2</v>
      </c>
      <c r="IN42" s="73">
        <f t="shared" si="571"/>
        <v>7.0414170133447571E-2</v>
      </c>
      <c r="IO42" s="73">
        <f t="shared" si="571"/>
        <v>0</v>
      </c>
      <c r="IP42" s="73">
        <f t="shared" si="571"/>
        <v>0.23438524323869711</v>
      </c>
      <c r="IQ42" s="73">
        <f t="shared" si="571"/>
        <v>0.13893502909650948</v>
      </c>
      <c r="IR42" s="73">
        <f t="shared" si="571"/>
        <v>9.3583813547002723E-2</v>
      </c>
      <c r="IS42" s="73">
        <f t="shared" si="571"/>
        <v>0.21396241221403747</v>
      </c>
      <c r="IT42" s="73">
        <f t="shared" si="571"/>
        <v>0.57417655683558977</v>
      </c>
      <c r="IU42" s="74">
        <f t="shared" si="571"/>
        <v>4.8303091562531684</v>
      </c>
      <c r="IV42" s="74">
        <f t="shared" si="571"/>
        <v>4.8596139395235993E-2</v>
      </c>
      <c r="IW42" s="74">
        <f t="shared" si="571"/>
        <v>0.15830266256764489</v>
      </c>
      <c r="IX42" s="74">
        <f t="shared" si="571"/>
        <v>0.3291453473576903</v>
      </c>
      <c r="IY42" s="74">
        <f t="shared" si="571"/>
        <v>2.1011894630219396E-3</v>
      </c>
      <c r="IZ42" s="74">
        <f t="shared" si="571"/>
        <v>2.8101028409067523E-2</v>
      </c>
      <c r="JA42" s="74">
        <f t="shared" si="571"/>
        <v>2.9164839692222395E-3</v>
      </c>
      <c r="JB42" s="74">
        <f t="shared" si="571"/>
        <v>3.1531176343207422E-2</v>
      </c>
      <c r="JC42" s="74">
        <f t="shared" si="571"/>
        <v>0.37941433987199658</v>
      </c>
      <c r="JE42" s="71"/>
      <c r="JF42" s="72" t="s">
        <v>0</v>
      </c>
      <c r="JG42" s="73">
        <f t="shared" ref="JG42:KC42" si="572">_xlfn.STDEV.P(JG5:JG7)</f>
        <v>0.14648276917835207</v>
      </c>
      <c r="JH42" s="73">
        <f t="shared" si="572"/>
        <v>3.4133087785760879E-2</v>
      </c>
      <c r="JI42" s="73">
        <f t="shared" si="572"/>
        <v>2.3678569733013854E-2</v>
      </c>
      <c r="JJ42" s="73">
        <f t="shared" si="572"/>
        <v>3.2646291094240776E-2</v>
      </c>
      <c r="JK42" s="73">
        <f t="shared" si="572"/>
        <v>0.13862791283169698</v>
      </c>
      <c r="JL42" s="73">
        <f t="shared" si="572"/>
        <v>9.8821856781679276E-2</v>
      </c>
      <c r="JM42" s="73">
        <f t="shared" si="572"/>
        <v>5.6978531175372243E-2</v>
      </c>
      <c r="JN42" s="73">
        <f t="shared" si="572"/>
        <v>0.1149643708641212</v>
      </c>
      <c r="JO42" s="73">
        <f t="shared" si="572"/>
        <v>0.18053799808515517</v>
      </c>
      <c r="JP42" s="73">
        <f t="shared" si="572"/>
        <v>0</v>
      </c>
      <c r="JQ42" s="73">
        <f t="shared" si="572"/>
        <v>0.27978442873847026</v>
      </c>
      <c r="JR42" s="73">
        <f t="shared" si="572"/>
        <v>0.173878745637846</v>
      </c>
      <c r="JS42" s="73">
        <f t="shared" si="572"/>
        <v>9.0703872583128536E-2</v>
      </c>
      <c r="JT42" s="73">
        <f t="shared" si="572"/>
        <v>0.550051132046391</v>
      </c>
      <c r="JU42" s="74">
        <f t="shared" si="572"/>
        <v>5.0895287944345791</v>
      </c>
      <c r="JV42" s="74">
        <f t="shared" si="572"/>
        <v>0.12326413660066506</v>
      </c>
      <c r="JW42" s="74">
        <f t="shared" si="572"/>
        <v>0.43552205326162891</v>
      </c>
      <c r="JX42" s="74">
        <f t="shared" si="572"/>
        <v>0.16726257315578014</v>
      </c>
      <c r="JY42" s="74">
        <f t="shared" si="572"/>
        <v>2.2952058300764501E-3</v>
      </c>
      <c r="JZ42" s="74">
        <f t="shared" si="572"/>
        <v>6.5702112690543948E-2</v>
      </c>
      <c r="KA42" s="74">
        <f t="shared" si="572"/>
        <v>4.8407121590297898E-3</v>
      </c>
      <c r="KB42" s="74">
        <f t="shared" si="572"/>
        <v>5.9235011732137001E-2</v>
      </c>
      <c r="KC42" s="74">
        <f t="shared" si="572"/>
        <v>0.58493897284772178</v>
      </c>
      <c r="KE42" s="71"/>
      <c r="KF42" s="72" t="s">
        <v>0</v>
      </c>
      <c r="KG42" s="73">
        <f t="shared" ref="KG42:LC42" si="573">_xlfn.STDEV.P(KG5:KG7)</f>
        <v>4.8470106399101598E-2</v>
      </c>
      <c r="KH42" s="73">
        <f t="shared" si="573"/>
        <v>1.8823273210913745E-3</v>
      </c>
      <c r="KI42" s="73">
        <f t="shared" si="573"/>
        <v>6.1401279145165116E-3</v>
      </c>
      <c r="KJ42" s="73">
        <f t="shared" si="573"/>
        <v>2.3034439574896811E-2</v>
      </c>
      <c r="KK42" s="73">
        <f t="shared" si="573"/>
        <v>2.9271172169310689E-2</v>
      </c>
      <c r="KL42" s="73">
        <f t="shared" si="573"/>
        <v>4.2183968456515432E-2</v>
      </c>
      <c r="KM42" s="73">
        <f t="shared" si="573"/>
        <v>2.8964968599668017E-2</v>
      </c>
      <c r="KN42" s="73">
        <f t="shared" si="573"/>
        <v>5.0463924500489941E-2</v>
      </c>
      <c r="KO42" s="73">
        <f t="shared" si="573"/>
        <v>5.2584192920304161E-2</v>
      </c>
      <c r="KP42" s="73">
        <f t="shared" si="573"/>
        <v>0.12792791546407772</v>
      </c>
      <c r="KQ42" s="73">
        <f t="shared" si="573"/>
        <v>0</v>
      </c>
      <c r="KR42" s="73">
        <f t="shared" si="573"/>
        <v>4.7415560028423306E-3</v>
      </c>
      <c r="KS42" s="73">
        <f t="shared" si="573"/>
        <v>0.12993702271497676</v>
      </c>
      <c r="KT42" s="73">
        <f t="shared" si="573"/>
        <v>0.36231987168046575</v>
      </c>
      <c r="KU42" s="74">
        <f t="shared" si="573"/>
        <v>2.627268170651706</v>
      </c>
      <c r="KV42" s="74">
        <f t="shared" si="573"/>
        <v>4.8787886687207654E-2</v>
      </c>
      <c r="KW42" s="74">
        <f t="shared" si="573"/>
        <v>0.17279134724700104</v>
      </c>
      <c r="KX42" s="74">
        <f t="shared" si="573"/>
        <v>0.20026217316998302</v>
      </c>
      <c r="KY42" s="74">
        <f t="shared" si="573"/>
        <v>1.3435355301239346E-3</v>
      </c>
      <c r="KZ42" s="74">
        <f t="shared" si="573"/>
        <v>2.1080442404069387E-2</v>
      </c>
      <c r="LA42" s="74">
        <f t="shared" si="573"/>
        <v>2.5973027992742125E-3</v>
      </c>
      <c r="LB42" s="74">
        <f t="shared" si="573"/>
        <v>2.2758185767623281E-2</v>
      </c>
      <c r="LC42" s="74">
        <f t="shared" si="573"/>
        <v>0.10145425168060457</v>
      </c>
      <c r="LE42" s="71"/>
      <c r="LF42" s="72" t="s">
        <v>0</v>
      </c>
      <c r="LG42" s="73">
        <f t="shared" ref="LG42:MC42" si="574">_xlfn.STDEV.P(LG5:LG7)</f>
        <v>8.4277702790408138E-2</v>
      </c>
      <c r="LH42" s="73">
        <f t="shared" si="574"/>
        <v>4.5650690722591281E-3</v>
      </c>
      <c r="LI42" s="73">
        <f t="shared" si="574"/>
        <v>9.0619674702628831E-3</v>
      </c>
      <c r="LJ42" s="73">
        <f t="shared" si="574"/>
        <v>3.7938630615712017E-2</v>
      </c>
      <c r="LK42" s="73">
        <f t="shared" si="574"/>
        <v>4.8834130287709804E-2</v>
      </c>
      <c r="LL42" s="73">
        <f t="shared" si="574"/>
        <v>6.412092143283149E-2</v>
      </c>
      <c r="LM42" s="73">
        <f t="shared" si="574"/>
        <v>4.7292354783572466E-2</v>
      </c>
      <c r="LN42" s="73">
        <f t="shared" si="574"/>
        <v>8.5145027461744779E-2</v>
      </c>
      <c r="LO42" s="73">
        <f t="shared" si="574"/>
        <v>9.2605925999686381E-2</v>
      </c>
      <c r="LP42" s="73">
        <f t="shared" si="574"/>
        <v>0.20416793919797535</v>
      </c>
      <c r="LQ42" s="73">
        <f t="shared" si="574"/>
        <v>1.2392295345194686E-2</v>
      </c>
      <c r="LR42" s="73">
        <f t="shared" si="574"/>
        <v>0</v>
      </c>
      <c r="LS42" s="73">
        <f t="shared" si="574"/>
        <v>0.20951345147581063</v>
      </c>
      <c r="LT42" s="73">
        <f t="shared" si="574"/>
        <v>0.58696473697779483</v>
      </c>
      <c r="LU42" s="74">
        <f t="shared" si="574"/>
        <v>4.2034688072369315</v>
      </c>
      <c r="LV42" s="74">
        <f t="shared" si="574"/>
        <v>8.2264659316322292E-2</v>
      </c>
      <c r="LW42" s="74">
        <f t="shared" si="574"/>
        <v>0.2921749232361216</v>
      </c>
      <c r="LX42" s="74">
        <f t="shared" si="574"/>
        <v>0.32284446118781218</v>
      </c>
      <c r="LY42" s="74">
        <f t="shared" si="574"/>
        <v>2.1827621039062248E-3</v>
      </c>
      <c r="LZ42" s="74">
        <f t="shared" si="574"/>
        <v>3.5463796081208976E-2</v>
      </c>
      <c r="MA42" s="74">
        <f t="shared" si="574"/>
        <v>4.316441376107814E-3</v>
      </c>
      <c r="MB42" s="74">
        <f t="shared" si="574"/>
        <v>3.7788880905872006E-2</v>
      </c>
      <c r="MC42" s="74">
        <f t="shared" si="574"/>
        <v>0.16383422897159985</v>
      </c>
      <c r="ME42" s="71"/>
      <c r="MF42" s="72" t="s">
        <v>0</v>
      </c>
      <c r="MG42" s="73">
        <f t="shared" ref="MG42:NC42" si="575">_xlfn.STDEV.P(MG5:MG7)</f>
        <v>0.2817280777894744</v>
      </c>
      <c r="MH42" s="73">
        <f t="shared" si="575"/>
        <v>7.4174755542292137E-2</v>
      </c>
      <c r="MI42" s="73">
        <f t="shared" si="575"/>
        <v>5.4675567298130098E-2</v>
      </c>
      <c r="MJ42" s="73">
        <f t="shared" si="575"/>
        <v>7.2356284134962992E-2</v>
      </c>
      <c r="MK42" s="73">
        <f t="shared" si="575"/>
        <v>0.26981228621917885</v>
      </c>
      <c r="ML42" s="73">
        <f t="shared" si="575"/>
        <v>0.27358121592858081</v>
      </c>
      <c r="MM42" s="73">
        <f t="shared" si="575"/>
        <v>0.14835399267924401</v>
      </c>
      <c r="MN42" s="73">
        <f t="shared" si="575"/>
        <v>0.24171298091123147</v>
      </c>
      <c r="MO42" s="73">
        <f t="shared" si="575"/>
        <v>0.31721729681059158</v>
      </c>
      <c r="MP42" s="73">
        <f t="shared" si="575"/>
        <v>0.18118688180768439</v>
      </c>
      <c r="MQ42" s="73">
        <f t="shared" si="575"/>
        <v>0.62504365028192355</v>
      </c>
      <c r="MR42" s="73">
        <f t="shared" si="575"/>
        <v>0.39328747803001102</v>
      </c>
      <c r="MS42" s="73">
        <f t="shared" si="575"/>
        <v>0</v>
      </c>
      <c r="MT42" s="73">
        <f t="shared" si="575"/>
        <v>0.67144873798360916</v>
      </c>
      <c r="MU42" s="74">
        <f t="shared" si="575"/>
        <v>8.473835681271245</v>
      </c>
      <c r="MV42" s="74">
        <f t="shared" si="575"/>
        <v>0.1826365473778446</v>
      </c>
      <c r="MW42" s="74">
        <f t="shared" si="575"/>
        <v>0.63841637834178933</v>
      </c>
      <c r="MX42" s="74">
        <f t="shared" si="575"/>
        <v>8.0907282865620281E-2</v>
      </c>
      <c r="MY42" s="74">
        <f t="shared" si="575"/>
        <v>3.1591831196299026E-3</v>
      </c>
      <c r="MZ42" s="74">
        <f t="shared" si="575"/>
        <v>0.11182982994858807</v>
      </c>
      <c r="NA42" s="74">
        <f t="shared" si="575"/>
        <v>5.2838115992499945E-3</v>
      </c>
      <c r="NB42" s="74">
        <f t="shared" si="575"/>
        <v>9.5222056074604169E-2</v>
      </c>
      <c r="NC42" s="74">
        <f t="shared" si="575"/>
        <v>1.4231342665137299</v>
      </c>
      <c r="NE42" s="71"/>
      <c r="NF42" s="72" t="s">
        <v>0</v>
      </c>
      <c r="NG42" s="73">
        <f t="shared" ref="NG42:OC42" si="576">_xlfn.STDEV.P(NG5:NG7)</f>
        <v>1.4245079744624967E-2</v>
      </c>
      <c r="NH42" s="73">
        <f t="shared" si="576"/>
        <v>4.2765278961179043E-3</v>
      </c>
      <c r="NI42" s="73">
        <f t="shared" si="576"/>
        <v>1.0742085607876024E-2</v>
      </c>
      <c r="NJ42" s="73">
        <f t="shared" si="576"/>
        <v>2.215287116057893E-2</v>
      </c>
      <c r="NK42" s="73">
        <f t="shared" si="576"/>
        <v>2.1905103629998951E-2</v>
      </c>
      <c r="NL42" s="73">
        <f t="shared" si="576"/>
        <v>9.188391340035075E-2</v>
      </c>
      <c r="NM42" s="73">
        <f t="shared" si="576"/>
        <v>4.1319948693785469E-2</v>
      </c>
      <c r="NN42" s="73">
        <f t="shared" si="576"/>
        <v>3.957684602784689E-2</v>
      </c>
      <c r="NO42" s="73">
        <f t="shared" si="576"/>
        <v>2.6160415085634492E-2</v>
      </c>
      <c r="NP42" s="73">
        <f t="shared" si="576"/>
        <v>0.18848959595197406</v>
      </c>
      <c r="NQ42" s="73">
        <f t="shared" si="576"/>
        <v>5.2383892905449647E-2</v>
      </c>
      <c r="NR42" s="73">
        <f t="shared" si="576"/>
        <v>3.8400154613803139E-2</v>
      </c>
      <c r="NS42" s="73">
        <f t="shared" si="576"/>
        <v>0.12654342454702885</v>
      </c>
      <c r="NT42" s="73">
        <f t="shared" si="576"/>
        <v>0</v>
      </c>
      <c r="NU42" s="74">
        <f t="shared" si="576"/>
        <v>0.24170284447076812</v>
      </c>
      <c r="NV42" s="74">
        <f t="shared" si="576"/>
        <v>6.0038506741121954E-2</v>
      </c>
      <c r="NW42" s="74">
        <f t="shared" si="576"/>
        <v>0.20269255110572584</v>
      </c>
      <c r="NX42" s="74">
        <f t="shared" si="576"/>
        <v>0.18037873037986327</v>
      </c>
      <c r="NY42" s="74">
        <f t="shared" si="576"/>
        <v>2.0002628431826171E-3</v>
      </c>
      <c r="NZ42" s="74">
        <f t="shared" si="576"/>
        <v>2.5854516454967932E-2</v>
      </c>
      <c r="OA42" s="74">
        <f t="shared" si="576"/>
        <v>2.531531176224169E-3</v>
      </c>
      <c r="OB42" s="74">
        <f t="shared" si="576"/>
        <v>3.0208960806537608E-2</v>
      </c>
      <c r="OC42" s="74">
        <f t="shared" si="576"/>
        <v>0.246820309839346</v>
      </c>
      <c r="OE42" s="71"/>
      <c r="OF42" s="72" t="s">
        <v>0</v>
      </c>
      <c r="OG42" s="73">
        <f t="shared" ref="OG42:PC42" si="577">_xlfn.STDEV.P(OG5:OG7)</f>
        <v>0.38391547203094611</v>
      </c>
      <c r="OH42" s="73">
        <f t="shared" si="577"/>
        <v>7.1463996262422974E-2</v>
      </c>
      <c r="OI42" s="73">
        <f t="shared" si="577"/>
        <v>3.6324272820587693E-2</v>
      </c>
      <c r="OJ42" s="73">
        <f t="shared" si="577"/>
        <v>0.12602404965884501</v>
      </c>
      <c r="OK42" s="73">
        <f t="shared" si="577"/>
        <v>0.20898589425258457</v>
      </c>
      <c r="OL42" s="73">
        <f t="shared" si="577"/>
        <v>0.25261691095863947</v>
      </c>
      <c r="OM42" s="73">
        <f t="shared" si="577"/>
        <v>0.20398143686020254</v>
      </c>
      <c r="ON42" s="73">
        <f t="shared" si="577"/>
        <v>0.35714876435285581</v>
      </c>
      <c r="OO42" s="73">
        <f t="shared" si="577"/>
        <v>0.38943781840899194</v>
      </c>
      <c r="OP42" s="73">
        <f t="shared" si="577"/>
        <v>0.38429507903421284</v>
      </c>
      <c r="OQ42" s="73">
        <f t="shared" si="577"/>
        <v>0.5699579646773939</v>
      </c>
      <c r="OR42" s="73">
        <f t="shared" si="577"/>
        <v>0.34969115234096193</v>
      </c>
      <c r="OS42" s="73">
        <f t="shared" si="577"/>
        <v>0.31757823848427841</v>
      </c>
      <c r="OT42" s="73">
        <f t="shared" si="577"/>
        <v>0.50489579165683718</v>
      </c>
      <c r="OU42" s="74">
        <f t="shared" si="577"/>
        <v>0</v>
      </c>
      <c r="OV42" s="74">
        <f t="shared" si="577"/>
        <v>0.19866070078329376</v>
      </c>
      <c r="OW42" s="74">
        <f t="shared" si="577"/>
        <v>0.7271876836480704</v>
      </c>
      <c r="OX42" s="74">
        <f t="shared" si="577"/>
        <v>0.42555810688278911</v>
      </c>
      <c r="OY42" s="74">
        <f t="shared" si="577"/>
        <v>2.2270884938500493E-3</v>
      </c>
      <c r="OZ42" s="74">
        <f t="shared" si="577"/>
        <v>9.9111419021204739E-2</v>
      </c>
      <c r="PA42" s="74">
        <f t="shared" si="577"/>
        <v>7.412523897383159E-3</v>
      </c>
      <c r="PB42" s="74">
        <f t="shared" si="577"/>
        <v>8.0857310591217924E-2</v>
      </c>
      <c r="PC42" s="74">
        <f t="shared" si="577"/>
        <v>1.4981954344017567</v>
      </c>
    </row>
    <row r="43" spans="3:419" x14ac:dyDescent="0.3">
      <c r="C43" s="5"/>
      <c r="D43" s="5"/>
      <c r="E43" s="31" t="s">
        <v>4</v>
      </c>
      <c r="F43" s="32">
        <f t="shared" ref="F43:AB43" si="578">_xlfn.STDEV.P(F8:F10)</f>
        <v>1.6235378068057054</v>
      </c>
      <c r="G43" s="32">
        <f t="shared" si="578"/>
        <v>4.7844662970051548</v>
      </c>
      <c r="H43" s="32">
        <f t="shared" si="578"/>
        <v>2.0216686531628834</v>
      </c>
      <c r="I43" s="32">
        <f t="shared" si="578"/>
        <v>0.69696473597608755</v>
      </c>
      <c r="J43" s="32">
        <f t="shared" si="578"/>
        <v>0.49721465871606191</v>
      </c>
      <c r="K43" s="32">
        <f t="shared" si="578"/>
        <v>0.24142316536663544</v>
      </c>
      <c r="L43" s="32">
        <f t="shared" si="578"/>
        <v>0.32641305423436567</v>
      </c>
      <c r="M43" s="32">
        <f t="shared" si="578"/>
        <v>1.517479388932407</v>
      </c>
      <c r="N43" s="32">
        <f t="shared" si="578"/>
        <v>1.8575376776982491</v>
      </c>
      <c r="O43" s="32">
        <f t="shared" si="578"/>
        <v>0.68966820921677552</v>
      </c>
      <c r="P43" s="32">
        <f t="shared" si="578"/>
        <v>1.8904601470095266</v>
      </c>
      <c r="Q43" s="32">
        <f t="shared" si="578"/>
        <v>2.7292268136103126</v>
      </c>
      <c r="R43" s="32">
        <f t="shared" si="578"/>
        <v>0.84765947913142947</v>
      </c>
      <c r="S43" s="32">
        <f t="shared" si="578"/>
        <v>0.59642218406896408</v>
      </c>
      <c r="T43" s="39">
        <f t="shared" si="578"/>
        <v>6.0048395960155947</v>
      </c>
      <c r="U43" s="39">
        <f t="shared" si="578"/>
        <v>3.2444703023272949</v>
      </c>
      <c r="V43" s="39">
        <f t="shared" si="578"/>
        <v>7.4862418751613058</v>
      </c>
      <c r="W43" s="39">
        <f t="shared" si="578"/>
        <v>6.4675622227082101</v>
      </c>
      <c r="X43" s="39">
        <f t="shared" si="578"/>
        <v>4.3153925327650194E-2</v>
      </c>
      <c r="Y43" s="39">
        <f t="shared" si="578"/>
        <v>0.66967566399039347</v>
      </c>
      <c r="Z43" s="39">
        <f t="shared" si="578"/>
        <v>3.7055080866443053E-2</v>
      </c>
      <c r="AA43" s="39">
        <f t="shared" si="578"/>
        <v>0.67387744064991872</v>
      </c>
      <c r="AB43" s="39">
        <f t="shared" si="578"/>
        <v>26.786801828634793</v>
      </c>
      <c r="AE43" s="71"/>
      <c r="AF43" s="72" t="s">
        <v>4</v>
      </c>
      <c r="AG43" s="73">
        <f t="shared" ref="AG43:BC43" si="579">_xlfn.STDEV.P(AG8:AG10)</f>
        <v>0</v>
      </c>
      <c r="AH43" s="73">
        <f t="shared" si="579"/>
        <v>0.2189007179641895</v>
      </c>
      <c r="AI43" s="73">
        <f t="shared" si="579"/>
        <v>0.11371871598354029</v>
      </c>
      <c r="AJ43" s="73">
        <f t="shared" si="579"/>
        <v>1.4061375718620229E-2</v>
      </c>
      <c r="AK43" s="73">
        <f t="shared" si="579"/>
        <v>5.2395744820255573E-2</v>
      </c>
      <c r="AL43" s="73">
        <f t="shared" si="579"/>
        <v>3.5378287784483993E-2</v>
      </c>
      <c r="AM43" s="73">
        <f t="shared" si="579"/>
        <v>2.8382736798475604E-2</v>
      </c>
      <c r="AN43" s="73">
        <f t="shared" si="579"/>
        <v>0.11328439917623767</v>
      </c>
      <c r="AO43" s="73">
        <f t="shared" si="579"/>
        <v>9.3003728534171534E-2</v>
      </c>
      <c r="AP43" s="73">
        <f t="shared" si="579"/>
        <v>2.6117860146647649E-2</v>
      </c>
      <c r="AQ43" s="73">
        <f t="shared" si="579"/>
        <v>2.9378845417192385E-2</v>
      </c>
      <c r="AR43" s="73">
        <f t="shared" si="579"/>
        <v>0.14346538324577368</v>
      </c>
      <c r="AS43" s="73">
        <f t="shared" si="579"/>
        <v>5.9229418612080302E-2</v>
      </c>
      <c r="AT43" s="73">
        <f t="shared" si="579"/>
        <v>5.3488528467288562E-2</v>
      </c>
      <c r="AU43" s="173">
        <f t="shared" si="579"/>
        <v>0.17179526087019281</v>
      </c>
      <c r="AV43" s="173">
        <f t="shared" si="579"/>
        <v>0.27128465669337637</v>
      </c>
      <c r="AW43" s="173">
        <f t="shared" si="579"/>
        <v>0.34519710933820907</v>
      </c>
      <c r="AX43" s="74">
        <f t="shared" si="579"/>
        <v>0.29572064551247912</v>
      </c>
      <c r="AY43" s="74">
        <f t="shared" si="579"/>
        <v>1.9893920196448513E-3</v>
      </c>
      <c r="AZ43" s="74">
        <f t="shared" si="579"/>
        <v>3.5116402810721654E-2</v>
      </c>
      <c r="BA43" s="74">
        <f t="shared" si="579"/>
        <v>2.1943825235170031E-3</v>
      </c>
      <c r="BB43" s="74">
        <f t="shared" si="579"/>
        <v>3.7635259832198335E-2</v>
      </c>
      <c r="BC43" s="74">
        <f t="shared" si="579"/>
        <v>1.2679275738174955</v>
      </c>
      <c r="BE43" s="71"/>
      <c r="BF43" s="72" t="s">
        <v>4</v>
      </c>
      <c r="BG43" s="73">
        <f t="shared" ref="BG43:CC43" si="580">_xlfn.STDEV.P(BG8:BG10)</f>
        <v>0.21362568661414341</v>
      </c>
      <c r="BH43" s="73">
        <f t="shared" si="580"/>
        <v>0</v>
      </c>
      <c r="BI43" s="73">
        <f t="shared" si="580"/>
        <v>9.3737706695587314E-2</v>
      </c>
      <c r="BJ43" s="73">
        <f t="shared" si="580"/>
        <v>0.11739436752479972</v>
      </c>
      <c r="BK43" s="73">
        <f t="shared" si="580"/>
        <v>0.12166090088298848</v>
      </c>
      <c r="BL43" s="73">
        <f t="shared" si="580"/>
        <v>0.12354333934051302</v>
      </c>
      <c r="BM43" s="73">
        <f t="shared" si="580"/>
        <v>0.11888157902579558</v>
      </c>
      <c r="BN43" s="73">
        <f t="shared" si="580"/>
        <v>0.18622320386031241</v>
      </c>
      <c r="BO43" s="73">
        <f t="shared" si="580"/>
        <v>0.23341554053194954</v>
      </c>
      <c r="BP43" s="73">
        <f t="shared" si="580"/>
        <v>0.15898260156362437</v>
      </c>
      <c r="BQ43" s="73">
        <f t="shared" si="580"/>
        <v>0.31188823012957795</v>
      </c>
      <c r="BR43" s="73">
        <f t="shared" si="580"/>
        <v>0.10585873747898526</v>
      </c>
      <c r="BS43" s="73">
        <f t="shared" si="580"/>
        <v>0.1456958814827671</v>
      </c>
      <c r="BT43" s="73">
        <f t="shared" si="580"/>
        <v>0.21152041142899619</v>
      </c>
      <c r="BU43" s="74">
        <f t="shared" si="580"/>
        <v>0.42787043202534331</v>
      </c>
      <c r="BV43" s="74">
        <f t="shared" si="580"/>
        <v>0.32566173955752642</v>
      </c>
      <c r="BW43" s="74">
        <f t="shared" si="580"/>
        <v>0.41926102765314249</v>
      </c>
      <c r="BX43" s="74">
        <f t="shared" si="580"/>
        <v>0.19758628134501419</v>
      </c>
      <c r="BY43" s="74">
        <f t="shared" si="580"/>
        <v>8.8614596074864467E-4</v>
      </c>
      <c r="BZ43" s="74">
        <f t="shared" si="580"/>
        <v>2.031503027079095E-2</v>
      </c>
      <c r="CA43" s="74">
        <f t="shared" si="580"/>
        <v>1.3468132808426867E-3</v>
      </c>
      <c r="CB43" s="74">
        <f t="shared" si="580"/>
        <v>1.6499493447830596E-2</v>
      </c>
      <c r="CC43" s="74">
        <f t="shared" si="580"/>
        <v>0.82378621696883492</v>
      </c>
      <c r="CE43" s="71"/>
      <c r="CF43" s="72" t="s">
        <v>4</v>
      </c>
      <c r="CG43" s="73">
        <f t="shared" ref="CG43:DC43" si="581">_xlfn.STDEV.P(CG8:CG10)</f>
        <v>0.2519516771603017</v>
      </c>
      <c r="CH43" s="73">
        <f t="shared" si="581"/>
        <v>0.29961448386463685</v>
      </c>
      <c r="CI43" s="73">
        <f t="shared" si="581"/>
        <v>0</v>
      </c>
      <c r="CJ43" s="73">
        <f t="shared" si="581"/>
        <v>0.12638762106495383</v>
      </c>
      <c r="CK43" s="73">
        <f t="shared" si="581"/>
        <v>0.10389382282422867</v>
      </c>
      <c r="CL43" s="73">
        <f t="shared" si="581"/>
        <v>0.13563229119369385</v>
      </c>
      <c r="CM43" s="73">
        <f t="shared" si="581"/>
        <v>0.12744393630394699</v>
      </c>
      <c r="CN43" s="73">
        <f t="shared" si="581"/>
        <v>0.1232898540575337</v>
      </c>
      <c r="CO43" s="73">
        <f t="shared" si="581"/>
        <v>0.19548824993174571</v>
      </c>
      <c r="CP43" s="73">
        <f t="shared" si="581"/>
        <v>0.1800046647646564</v>
      </c>
      <c r="CQ43" s="73">
        <f t="shared" si="581"/>
        <v>0.36986494698546551</v>
      </c>
      <c r="CR43" s="73">
        <f t="shared" si="581"/>
        <v>0.25630226503470782</v>
      </c>
      <c r="CS43" s="73">
        <f t="shared" si="581"/>
        <v>0.12077474084741169</v>
      </c>
      <c r="CT43" s="73">
        <f t="shared" si="581"/>
        <v>0.23871634361344782</v>
      </c>
      <c r="CU43" s="74">
        <f t="shared" si="581"/>
        <v>0.48390162460446451</v>
      </c>
      <c r="CV43" s="74">
        <f t="shared" si="581"/>
        <v>0.26354850966828908</v>
      </c>
      <c r="CW43" s="74">
        <f t="shared" si="581"/>
        <v>0.31077003268138936</v>
      </c>
      <c r="CX43" s="74">
        <f t="shared" si="581"/>
        <v>0.20150439583999813</v>
      </c>
      <c r="CY43" s="74">
        <f t="shared" si="581"/>
        <v>1.7548637818312243E-3</v>
      </c>
      <c r="CZ43" s="74">
        <f t="shared" si="581"/>
        <v>1.3727128564536537E-2</v>
      </c>
      <c r="DA43" s="74">
        <f t="shared" si="581"/>
        <v>2.7952119734852079E-3</v>
      </c>
      <c r="DB43" s="74">
        <f t="shared" si="581"/>
        <v>3.1821065906872011E-2</v>
      </c>
      <c r="DC43" s="74">
        <f t="shared" si="581"/>
        <v>0.71619208404861556</v>
      </c>
      <c r="DE43" s="71"/>
      <c r="DF43" s="72" t="s">
        <v>4</v>
      </c>
      <c r="DG43" s="73">
        <f t="shared" ref="DG43:EC43" si="582">_xlfn.STDEV.P(DG8:DG10)</f>
        <v>4.282152695434574E-2</v>
      </c>
      <c r="DH43" s="73">
        <f t="shared" si="582"/>
        <v>0.38147990168763224</v>
      </c>
      <c r="DI43" s="73">
        <f t="shared" si="582"/>
        <v>0.17141324623824683</v>
      </c>
      <c r="DJ43" s="73">
        <f t="shared" si="582"/>
        <v>0</v>
      </c>
      <c r="DK43" s="73">
        <f t="shared" si="582"/>
        <v>6.3158480793375257E-2</v>
      </c>
      <c r="DL43" s="73">
        <f t="shared" si="582"/>
        <v>4.5927031905850797E-2</v>
      </c>
      <c r="DM43" s="73">
        <f t="shared" si="582"/>
        <v>3.1895425146850648E-2</v>
      </c>
      <c r="DN43" s="73">
        <f t="shared" si="582"/>
        <v>0.15078058922784934</v>
      </c>
      <c r="DO43" s="73">
        <f t="shared" si="582"/>
        <v>0.11399027925924929</v>
      </c>
      <c r="DP43" s="73">
        <f t="shared" si="582"/>
        <v>3.3584085215063578E-2</v>
      </c>
      <c r="DQ43" s="73">
        <f t="shared" si="582"/>
        <v>6.7840965418776461E-2</v>
      </c>
      <c r="DR43" s="73">
        <f t="shared" si="582"/>
        <v>0.25165045550786935</v>
      </c>
      <c r="DS43" s="73">
        <f t="shared" si="582"/>
        <v>6.9485921859561275E-2</v>
      </c>
      <c r="DT43" s="73">
        <f t="shared" si="582"/>
        <v>7.2339062299062187E-2</v>
      </c>
      <c r="DU43" s="74">
        <f t="shared" si="582"/>
        <v>0.29604429467109555</v>
      </c>
      <c r="DV43" s="74">
        <f t="shared" si="582"/>
        <v>0.39312337418524002</v>
      </c>
      <c r="DW43" s="74">
        <f t="shared" si="582"/>
        <v>0.52535281345126017</v>
      </c>
      <c r="DX43" s="74">
        <f t="shared" si="582"/>
        <v>0.4756713277638101</v>
      </c>
      <c r="DY43" s="74">
        <f t="shared" si="582"/>
        <v>3.2834135055633479E-3</v>
      </c>
      <c r="DZ43" s="74">
        <f t="shared" si="582"/>
        <v>5.5036643037806837E-2</v>
      </c>
      <c r="EA43" s="74">
        <f t="shared" si="582"/>
        <v>3.6126374734794246E-3</v>
      </c>
      <c r="EB43" s="74">
        <f t="shared" si="582"/>
        <v>6.0585289983331764E-2</v>
      </c>
      <c r="EC43" s="74">
        <f t="shared" si="582"/>
        <v>2.0189181832595571</v>
      </c>
      <c r="EE43" s="71"/>
      <c r="EF43" s="72" t="s">
        <v>4</v>
      </c>
      <c r="EG43" s="73">
        <f t="shared" ref="EG43:FC43" si="583">_xlfn.STDEV.P(EG8:EG10)</f>
        <v>9.9945975935983478E-2</v>
      </c>
      <c r="EH43" s="73">
        <f t="shared" si="583"/>
        <v>0.27615307126489075</v>
      </c>
      <c r="EI43" s="73">
        <f t="shared" si="583"/>
        <v>8.9348425579547752E-2</v>
      </c>
      <c r="EJ43" s="73">
        <f t="shared" si="583"/>
        <v>4.0050638283672745E-2</v>
      </c>
      <c r="EK43" s="73">
        <f t="shared" si="583"/>
        <v>0</v>
      </c>
      <c r="EL43" s="73">
        <f t="shared" si="583"/>
        <v>3.5714959072197565E-2</v>
      </c>
      <c r="EM43" s="73">
        <f t="shared" si="583"/>
        <v>3.1551082194497974E-2</v>
      </c>
      <c r="EN43" s="73">
        <f t="shared" si="583"/>
        <v>4.2603931058665168E-2</v>
      </c>
      <c r="EO43" s="73">
        <f t="shared" si="583"/>
        <v>6.3415060194743064E-2</v>
      </c>
      <c r="EP43" s="73">
        <f t="shared" si="583"/>
        <v>5.5432260519914719E-2</v>
      </c>
      <c r="EQ43" s="73">
        <f t="shared" si="583"/>
        <v>0.13428757044729908</v>
      </c>
      <c r="ER43" s="73">
        <f t="shared" si="583"/>
        <v>0.18072611076345707</v>
      </c>
      <c r="ES43" s="73">
        <f t="shared" si="583"/>
        <v>1.8720995196702866E-2</v>
      </c>
      <c r="ET43" s="73">
        <f t="shared" si="583"/>
        <v>6.8943348766840204E-2</v>
      </c>
      <c r="EU43" s="74">
        <f t="shared" si="583"/>
        <v>0.29586314227884747</v>
      </c>
      <c r="EV43" s="74">
        <f t="shared" si="583"/>
        <v>0.15851903935847492</v>
      </c>
      <c r="EW43" s="74">
        <f t="shared" si="583"/>
        <v>0.32949917403947737</v>
      </c>
      <c r="EX43" s="74">
        <f t="shared" si="583"/>
        <v>0.3117507677812853</v>
      </c>
      <c r="EY43" s="74">
        <f t="shared" si="583"/>
        <v>2.2149004983957896E-3</v>
      </c>
      <c r="EZ43" s="74">
        <f t="shared" si="583"/>
        <v>3.2150526218478387E-2</v>
      </c>
      <c r="FA43" s="74">
        <f t="shared" si="583"/>
        <v>2.2667986413358789E-3</v>
      </c>
      <c r="FB43" s="74">
        <f t="shared" si="583"/>
        <v>3.6502234478155357E-2</v>
      </c>
      <c r="FC43" s="74">
        <f t="shared" si="583"/>
        <v>1.2792219962095197</v>
      </c>
      <c r="FE43" s="71"/>
      <c r="FF43" s="72" t="s">
        <v>4</v>
      </c>
      <c r="FG43" s="73">
        <f t="shared" ref="FG43:GC43" si="584">_xlfn.STDEV.P(FG8:FG10)</f>
        <v>6.6498161223850383E-2</v>
      </c>
      <c r="FH43" s="73">
        <f t="shared" si="584"/>
        <v>0.2478609961756118</v>
      </c>
      <c r="FI43" s="73">
        <f t="shared" si="584"/>
        <v>0.11375089630140044</v>
      </c>
      <c r="FJ43" s="73">
        <f t="shared" si="584"/>
        <v>2.8318101080161601E-2</v>
      </c>
      <c r="FK43" s="73">
        <f t="shared" si="584"/>
        <v>3.3632809097653669E-2</v>
      </c>
      <c r="FL43" s="73">
        <f t="shared" si="584"/>
        <v>0</v>
      </c>
      <c r="FM43" s="73">
        <f t="shared" si="584"/>
        <v>8.2462114791204029E-3</v>
      </c>
      <c r="FN43" s="73">
        <f t="shared" si="584"/>
        <v>9.3246060924567317E-2</v>
      </c>
      <c r="FO43" s="73">
        <f t="shared" si="584"/>
        <v>9.8876454690890736E-2</v>
      </c>
      <c r="FP43" s="73">
        <f t="shared" si="584"/>
        <v>2.1203248962795886E-2</v>
      </c>
      <c r="FQ43" s="73">
        <f t="shared" si="584"/>
        <v>6.9421748054055557E-2</v>
      </c>
      <c r="FR43" s="73">
        <f t="shared" si="584"/>
        <v>0.14113181457908835</v>
      </c>
      <c r="FS43" s="73">
        <f t="shared" si="584"/>
        <v>4.8991748678436323E-2</v>
      </c>
      <c r="FT43" s="73">
        <f t="shared" si="584"/>
        <v>9.7548215138541974E-3</v>
      </c>
      <c r="FU43" s="74">
        <f t="shared" si="584"/>
        <v>0.29219267792515563</v>
      </c>
      <c r="FV43" s="74">
        <f t="shared" si="584"/>
        <v>0.20572992011033306</v>
      </c>
      <c r="FW43" s="74">
        <f t="shared" si="584"/>
        <v>0.39993059650718044</v>
      </c>
      <c r="FX43" s="74">
        <f t="shared" si="584"/>
        <v>0.34390686727338271</v>
      </c>
      <c r="FY43" s="74">
        <f t="shared" si="584"/>
        <v>2.2825059016202322E-3</v>
      </c>
      <c r="FZ43" s="74">
        <f t="shared" si="584"/>
        <v>3.6784225420126576E-2</v>
      </c>
      <c r="GA43" s="74">
        <f t="shared" si="584"/>
        <v>2.0267545960529305E-3</v>
      </c>
      <c r="GB43" s="74">
        <f t="shared" si="584"/>
        <v>3.7072710248693616E-2</v>
      </c>
      <c r="GC43" s="74">
        <f t="shared" si="584"/>
        <v>1.4366548324554973</v>
      </c>
      <c r="GE43" s="71"/>
      <c r="GF43" s="72" t="s">
        <v>4</v>
      </c>
      <c r="GG43" s="73">
        <f t="shared" ref="GG43:HC43" si="585">_xlfn.STDEV.P(GG8:GG10)</f>
        <v>6.3154462403589337E-2</v>
      </c>
      <c r="GH43" s="73">
        <f t="shared" si="585"/>
        <v>0.28536268541526705</v>
      </c>
      <c r="GI43" s="73">
        <f t="shared" si="585"/>
        <v>0.12749366346440974</v>
      </c>
      <c r="GJ43" s="73">
        <f t="shared" si="585"/>
        <v>2.3493063666071689E-2</v>
      </c>
      <c r="GK43" s="73">
        <f t="shared" si="585"/>
        <v>3.6174452458363857E-2</v>
      </c>
      <c r="GL43" s="73">
        <f t="shared" si="585"/>
        <v>9.8673965255201574E-3</v>
      </c>
      <c r="GM43" s="73">
        <f t="shared" si="585"/>
        <v>0</v>
      </c>
      <c r="GN43" s="73">
        <f t="shared" si="585"/>
        <v>0.10277242485608726</v>
      </c>
      <c r="GO43" s="73">
        <f t="shared" si="585"/>
        <v>9.921460492604614E-2</v>
      </c>
      <c r="GP43" s="73">
        <f t="shared" si="585"/>
        <v>1.6639424920298348E-2</v>
      </c>
      <c r="GQ43" s="73">
        <f t="shared" si="585"/>
        <v>6.5393813092309225E-2</v>
      </c>
      <c r="GR43" s="73">
        <f t="shared" si="585"/>
        <v>0.17058766885105864</v>
      </c>
      <c r="GS43" s="73">
        <f t="shared" si="585"/>
        <v>4.9620850060258723E-2</v>
      </c>
      <c r="GT43" s="73">
        <f t="shared" si="585"/>
        <v>1.725315545057424E-2</v>
      </c>
      <c r="GU43" s="74">
        <f t="shared" si="585"/>
        <v>0.30230094375387601</v>
      </c>
      <c r="GV43" s="74">
        <f t="shared" si="585"/>
        <v>0.24540392067550443</v>
      </c>
      <c r="GW43" s="74">
        <f t="shared" si="585"/>
        <v>0.4328558260407655</v>
      </c>
      <c r="GX43" s="74">
        <f t="shared" si="585"/>
        <v>0.38046084512235084</v>
      </c>
      <c r="GY43" s="74">
        <f t="shared" si="585"/>
        <v>2.5604304037611264E-3</v>
      </c>
      <c r="GZ43" s="74">
        <f t="shared" si="585"/>
        <v>4.1430592949266674E-2</v>
      </c>
      <c r="HA43" s="74">
        <f t="shared" si="585"/>
        <v>2.4296136836930125E-3</v>
      </c>
      <c r="HB43" s="74">
        <f t="shared" si="585"/>
        <v>4.304554105505988E-2</v>
      </c>
      <c r="HC43" s="74">
        <f t="shared" si="585"/>
        <v>1.5940377873281115</v>
      </c>
      <c r="HE43" s="71"/>
      <c r="HF43" s="72" t="s">
        <v>4</v>
      </c>
      <c r="HG43" s="73">
        <f t="shared" ref="HG43:IC43" si="586">_xlfn.STDEV.P(HG8:HG10)</f>
        <v>8.6113329550415216E-2</v>
      </c>
      <c r="HH43" s="73">
        <f t="shared" si="586"/>
        <v>0.18218757482454795</v>
      </c>
      <c r="HI43" s="73">
        <f t="shared" si="586"/>
        <v>4.195697554784758E-2</v>
      </c>
      <c r="HJ43" s="73">
        <f t="shared" si="586"/>
        <v>3.7941035747206038E-2</v>
      </c>
      <c r="HK43" s="73">
        <f t="shared" si="586"/>
        <v>1.7036714176289051E-2</v>
      </c>
      <c r="HL43" s="73">
        <f t="shared" si="586"/>
        <v>3.9435797518732267E-2</v>
      </c>
      <c r="HM43" s="73">
        <f t="shared" si="586"/>
        <v>3.5830325995566563E-2</v>
      </c>
      <c r="HN43" s="73">
        <f t="shared" si="586"/>
        <v>0</v>
      </c>
      <c r="HO43" s="73">
        <f t="shared" si="586"/>
        <v>4.442835331011262E-2</v>
      </c>
      <c r="HP43" s="73">
        <f t="shared" si="586"/>
        <v>5.5445603197267636E-2</v>
      </c>
      <c r="HQ43" s="73">
        <f t="shared" si="586"/>
        <v>0.12283042710607206</v>
      </c>
      <c r="HR43" s="73">
        <f t="shared" si="586"/>
        <v>0.12968932515894896</v>
      </c>
      <c r="HS43" s="73">
        <f t="shared" si="586"/>
        <v>1.9868965136243272E-2</v>
      </c>
      <c r="HT43" s="73">
        <f t="shared" si="586"/>
        <v>7.2254171435226403E-2</v>
      </c>
      <c r="HU43" s="74">
        <f t="shared" si="586"/>
        <v>0.20162444215121567</v>
      </c>
      <c r="HV43" s="74">
        <f t="shared" si="586"/>
        <v>9.3923106839132478E-2</v>
      </c>
      <c r="HW43" s="74">
        <f t="shared" si="586"/>
        <v>0.17598779500204814</v>
      </c>
      <c r="HX43" s="74">
        <f t="shared" si="586"/>
        <v>0.17533821988198431</v>
      </c>
      <c r="HY43" s="74">
        <f t="shared" si="586"/>
        <v>1.3255471437806795E-3</v>
      </c>
      <c r="HZ43" s="74">
        <f t="shared" si="586"/>
        <v>1.731368787073111E-2</v>
      </c>
      <c r="IA43" s="74">
        <f t="shared" si="586"/>
        <v>1.5312997852627629E-3</v>
      </c>
      <c r="IB43" s="74">
        <f t="shared" si="586"/>
        <v>2.2321017112016981E-2</v>
      </c>
      <c r="IC43" s="74">
        <f t="shared" si="586"/>
        <v>0.70441202231686451</v>
      </c>
      <c r="IE43" s="71"/>
      <c r="IF43" s="72" t="s">
        <v>4</v>
      </c>
      <c r="IG43" s="73">
        <f t="shared" ref="IG43:JC43" si="587">_xlfn.STDEV.P(IG8:IG10)</f>
        <v>7.1695853087262576E-2</v>
      </c>
      <c r="IH43" s="73">
        <f t="shared" si="587"/>
        <v>0.21508159107305569</v>
      </c>
      <c r="II43" s="73">
        <f t="shared" si="587"/>
        <v>6.2380467807150418E-2</v>
      </c>
      <c r="IJ43" s="73">
        <f t="shared" si="587"/>
        <v>2.8892125690629277E-2</v>
      </c>
      <c r="IK43" s="73">
        <f t="shared" si="587"/>
        <v>2.57418140852212E-2</v>
      </c>
      <c r="IL43" s="73">
        <f t="shared" si="587"/>
        <v>4.4316511769377412E-2</v>
      </c>
      <c r="IM43" s="73">
        <f t="shared" si="587"/>
        <v>3.6668940662541838E-2</v>
      </c>
      <c r="IN43" s="73">
        <f t="shared" si="587"/>
        <v>4.23593114629289E-2</v>
      </c>
      <c r="IO43" s="73">
        <f t="shared" si="587"/>
        <v>0</v>
      </c>
      <c r="IP43" s="73">
        <f t="shared" si="587"/>
        <v>5.3208602577419856E-2</v>
      </c>
      <c r="IQ43" s="73">
        <f t="shared" si="587"/>
        <v>0.112935735855551</v>
      </c>
      <c r="IR43" s="73">
        <f t="shared" si="587"/>
        <v>0.1606908486009532</v>
      </c>
      <c r="IS43" s="73">
        <f t="shared" si="587"/>
        <v>1.6272519738940752E-2</v>
      </c>
      <c r="IT43" s="73">
        <f t="shared" si="587"/>
        <v>7.81295372719054E-2</v>
      </c>
      <c r="IU43" s="74">
        <f t="shared" si="587"/>
        <v>0.14605533298137036</v>
      </c>
      <c r="IV43" s="74">
        <f t="shared" si="587"/>
        <v>0.17886221514940348</v>
      </c>
      <c r="IW43" s="74">
        <f t="shared" si="587"/>
        <v>0.17316287575926173</v>
      </c>
      <c r="IX43" s="74">
        <f t="shared" si="587"/>
        <v>0.19665812017859352</v>
      </c>
      <c r="IY43" s="74">
        <f t="shared" si="587"/>
        <v>1.5404243941956226E-3</v>
      </c>
      <c r="IZ43" s="74">
        <f t="shared" si="587"/>
        <v>2.2833609214997882E-2</v>
      </c>
      <c r="JA43" s="74">
        <f t="shared" si="587"/>
        <v>2.0458073643657357E-3</v>
      </c>
      <c r="JB43" s="74">
        <f t="shared" si="587"/>
        <v>3.0107356034563864E-2</v>
      </c>
      <c r="JC43" s="74">
        <f t="shared" si="587"/>
        <v>0.81962709052593574</v>
      </c>
      <c r="JE43" s="71"/>
      <c r="JF43" s="72" t="s">
        <v>4</v>
      </c>
      <c r="JG43" s="73">
        <f t="shared" ref="JG43:KC43" si="588">_xlfn.STDEV.P(JG8:JG10)</f>
        <v>3.549891560401288E-2</v>
      </c>
      <c r="JH43" s="73">
        <f t="shared" si="588"/>
        <v>0.22666098837267848</v>
      </c>
      <c r="JI43" s="73">
        <f t="shared" si="588"/>
        <v>0.10979727082088379</v>
      </c>
      <c r="JJ43" s="73">
        <f t="shared" si="588"/>
        <v>1.4681488687693922E-2</v>
      </c>
      <c r="JK43" s="73">
        <f t="shared" si="588"/>
        <v>3.883097142272509E-2</v>
      </c>
      <c r="JL43" s="73">
        <f t="shared" si="588"/>
        <v>1.5332253833834422E-2</v>
      </c>
      <c r="JM43" s="73">
        <f t="shared" si="588"/>
        <v>1.0144366556101471E-2</v>
      </c>
      <c r="JN43" s="73">
        <f t="shared" si="588"/>
        <v>9.713025163694658E-2</v>
      </c>
      <c r="JO43" s="73">
        <f t="shared" si="588"/>
        <v>8.809652570245663E-2</v>
      </c>
      <c r="JP43" s="73">
        <f t="shared" si="588"/>
        <v>0</v>
      </c>
      <c r="JQ43" s="73">
        <f t="shared" si="588"/>
        <v>2.6906531953129659E-2</v>
      </c>
      <c r="JR43" s="73">
        <f t="shared" si="588"/>
        <v>0.13597176380029136</v>
      </c>
      <c r="JS43" s="73">
        <f t="shared" si="588"/>
        <v>4.8723059783176002E-2</v>
      </c>
      <c r="JT43" s="73">
        <f t="shared" si="588"/>
        <v>1.9171753100249617E-2</v>
      </c>
      <c r="JU43" s="74">
        <f t="shared" si="588"/>
        <v>0.22846692584630207</v>
      </c>
      <c r="JV43" s="74">
        <f t="shared" si="588"/>
        <v>0.22721357373444473</v>
      </c>
      <c r="JW43" s="74">
        <f t="shared" si="588"/>
        <v>0.36029865404083999</v>
      </c>
      <c r="JX43" s="74">
        <f t="shared" si="588"/>
        <v>0.31163007757893629</v>
      </c>
      <c r="JY43" s="74">
        <f t="shared" si="588"/>
        <v>2.0804503364354352E-3</v>
      </c>
      <c r="JZ43" s="74">
        <f t="shared" si="588"/>
        <v>3.4848105152601679E-2</v>
      </c>
      <c r="KA43" s="74">
        <f t="shared" si="588"/>
        <v>2.0253858017291156E-3</v>
      </c>
      <c r="KB43" s="74">
        <f t="shared" si="588"/>
        <v>3.6080340363605141E-2</v>
      </c>
      <c r="KC43" s="74">
        <f t="shared" si="588"/>
        <v>1.3158347859984012</v>
      </c>
      <c r="KE43" s="71"/>
      <c r="KF43" s="72" t="s">
        <v>4</v>
      </c>
      <c r="KG43" s="73">
        <f t="shared" ref="KG43:LC43" si="589">_xlfn.STDEV.P(KG8:KG10)</f>
        <v>1.1505214245214631E-2</v>
      </c>
      <c r="KH43" s="73">
        <f t="shared" si="589"/>
        <v>0.12536687366889884</v>
      </c>
      <c r="KI43" s="73">
        <f t="shared" si="589"/>
        <v>6.5172554930810159E-2</v>
      </c>
      <c r="KJ43" s="73">
        <f t="shared" si="589"/>
        <v>8.3499414109843954E-3</v>
      </c>
      <c r="KK43" s="73">
        <f t="shared" si="589"/>
        <v>2.7236005510036285E-2</v>
      </c>
      <c r="KL43" s="73">
        <f t="shared" si="589"/>
        <v>1.4520538715712622E-2</v>
      </c>
      <c r="KM43" s="73">
        <f t="shared" si="589"/>
        <v>1.1517980047228068E-2</v>
      </c>
      <c r="KN43" s="73">
        <f t="shared" si="589"/>
        <v>6.2304647748161024E-2</v>
      </c>
      <c r="KO43" s="73">
        <f t="shared" si="589"/>
        <v>5.4598840130614001E-2</v>
      </c>
      <c r="KP43" s="73">
        <f t="shared" si="589"/>
        <v>7.7729070948981882E-3</v>
      </c>
      <c r="KQ43" s="73">
        <f t="shared" si="589"/>
        <v>0</v>
      </c>
      <c r="KR43" s="73">
        <f t="shared" si="589"/>
        <v>7.6777618005326523E-2</v>
      </c>
      <c r="KS43" s="73">
        <f t="shared" si="589"/>
        <v>3.249597680838693E-2</v>
      </c>
      <c r="KT43" s="73">
        <f t="shared" si="589"/>
        <v>2.0265724998196993E-2</v>
      </c>
      <c r="KU43" s="74">
        <f t="shared" si="589"/>
        <v>0.11868294563003325</v>
      </c>
      <c r="KV43" s="74">
        <f t="shared" si="589"/>
        <v>0.1442831922314913</v>
      </c>
      <c r="KW43" s="74">
        <f t="shared" si="589"/>
        <v>0.20724601895178307</v>
      </c>
      <c r="KX43" s="74">
        <f t="shared" si="589"/>
        <v>0.17626847436581497</v>
      </c>
      <c r="KY43" s="74">
        <f t="shared" si="589"/>
        <v>1.1702750480789342E-3</v>
      </c>
      <c r="KZ43" s="74">
        <f t="shared" si="589"/>
        <v>2.0261207072222037E-2</v>
      </c>
      <c r="LA43" s="74">
        <f t="shared" si="589"/>
        <v>1.1858933987040007E-3</v>
      </c>
      <c r="LB43" s="74">
        <f t="shared" si="589"/>
        <v>2.1040645524545074E-2</v>
      </c>
      <c r="LC43" s="74">
        <f t="shared" si="589"/>
        <v>0.75016600845557002</v>
      </c>
      <c r="LE43" s="71"/>
      <c r="LF43" s="72" t="s">
        <v>4</v>
      </c>
      <c r="LG43" s="73">
        <f t="shared" ref="LG43:MC43" si="590">_xlfn.STDEV.P(LG8:LG10)</f>
        <v>0.10567498119905148</v>
      </c>
      <c r="LH43" s="73">
        <f t="shared" si="590"/>
        <v>8.0047023290118938E-2</v>
      </c>
      <c r="LI43" s="73">
        <f t="shared" si="590"/>
        <v>7.2340770326080522E-2</v>
      </c>
      <c r="LJ43" s="73">
        <f t="shared" si="590"/>
        <v>5.786987834405085E-2</v>
      </c>
      <c r="LK43" s="73">
        <f t="shared" si="590"/>
        <v>5.885370069939664E-2</v>
      </c>
      <c r="LL43" s="73">
        <f t="shared" si="590"/>
        <v>5.2343511559292136E-2</v>
      </c>
      <c r="LM43" s="73">
        <f t="shared" si="590"/>
        <v>5.2879055363079151E-2</v>
      </c>
      <c r="LN43" s="73">
        <f t="shared" si="590"/>
        <v>0.10055009700058176</v>
      </c>
      <c r="LO43" s="73">
        <f t="shared" si="590"/>
        <v>0.12887737910276725</v>
      </c>
      <c r="LP43" s="73">
        <f t="shared" si="590"/>
        <v>7.1474366988375768E-2</v>
      </c>
      <c r="LQ43" s="73">
        <f t="shared" si="590"/>
        <v>0.14399608151123638</v>
      </c>
      <c r="LR43" s="73">
        <f t="shared" si="590"/>
        <v>0</v>
      </c>
      <c r="LS43" s="73">
        <f t="shared" si="590"/>
        <v>7.5251716855466735E-2</v>
      </c>
      <c r="LT43" s="73">
        <f t="shared" si="590"/>
        <v>8.9778851130406845E-2</v>
      </c>
      <c r="LU43" s="74">
        <f t="shared" si="590"/>
        <v>0.27157949148456084</v>
      </c>
      <c r="LV43" s="74">
        <f t="shared" si="590"/>
        <v>0.15530838045246806</v>
      </c>
      <c r="LW43" s="74">
        <f t="shared" si="590"/>
        <v>0.30449296704547429</v>
      </c>
      <c r="LX43" s="74">
        <f t="shared" si="590"/>
        <v>0.20264454319562772</v>
      </c>
      <c r="LY43" s="74">
        <f t="shared" si="590"/>
        <v>1.1532072290204149E-3</v>
      </c>
      <c r="LZ43" s="74">
        <f t="shared" si="590"/>
        <v>2.003584811629705E-2</v>
      </c>
      <c r="MA43" s="74">
        <f t="shared" si="590"/>
        <v>4.8397646951372906E-4</v>
      </c>
      <c r="MB43" s="74">
        <f t="shared" si="590"/>
        <v>1.4501546091977015E-2</v>
      </c>
      <c r="MC43" s="74">
        <f t="shared" si="590"/>
        <v>0.84039236826858288</v>
      </c>
      <c r="ME43" s="71"/>
      <c r="MF43" s="72" t="s">
        <v>4</v>
      </c>
      <c r="MG43" s="73">
        <f t="shared" ref="MG43:NC43" si="591">_xlfn.STDEV.P(MG8:MG10)</f>
        <v>9.2599650409856432E-2</v>
      </c>
      <c r="MH43" s="73">
        <f t="shared" si="591"/>
        <v>0.2754526339918944</v>
      </c>
      <c r="MI43" s="73">
        <f t="shared" si="591"/>
        <v>8.3260399133464849E-2</v>
      </c>
      <c r="MJ43" s="73">
        <f t="shared" si="591"/>
        <v>3.5745052992736517E-2</v>
      </c>
      <c r="MK43" s="73">
        <f t="shared" si="591"/>
        <v>1.5592680840231684E-2</v>
      </c>
      <c r="ML43" s="73">
        <f t="shared" si="591"/>
        <v>4.4211028930038115E-2</v>
      </c>
      <c r="MM43" s="73">
        <f t="shared" si="591"/>
        <v>3.6662641335427411E-2</v>
      </c>
      <c r="MN43" s="73">
        <f t="shared" si="591"/>
        <v>4.0248569316647026E-2</v>
      </c>
      <c r="MO43" s="73">
        <f t="shared" si="591"/>
        <v>3.3389131761216363E-2</v>
      </c>
      <c r="MP43" s="73">
        <f t="shared" si="591"/>
        <v>5.8579729480931653E-2</v>
      </c>
      <c r="MQ43" s="73">
        <f t="shared" si="591"/>
        <v>0.13403382460825922</v>
      </c>
      <c r="MR43" s="73">
        <f t="shared" si="591"/>
        <v>0.19248336505143118</v>
      </c>
      <c r="MS43" s="73">
        <f t="shared" si="591"/>
        <v>0</v>
      </c>
      <c r="MT43" s="73">
        <f t="shared" si="591"/>
        <v>8.0927072151657245E-2</v>
      </c>
      <c r="MU43" s="74">
        <f t="shared" si="591"/>
        <v>0.24395604076175914</v>
      </c>
      <c r="MV43" s="74">
        <f t="shared" si="591"/>
        <v>0.18872178114944774</v>
      </c>
      <c r="MW43" s="74">
        <f t="shared" si="591"/>
        <v>0.27604430120060502</v>
      </c>
      <c r="MX43" s="74">
        <f t="shared" si="591"/>
        <v>0.28228895605942256</v>
      </c>
      <c r="MY43" s="74">
        <f t="shared" si="591"/>
        <v>2.0926889490720827E-3</v>
      </c>
      <c r="MZ43" s="74">
        <f t="shared" si="591"/>
        <v>3.0489384916798676E-2</v>
      </c>
      <c r="NA43" s="74">
        <f t="shared" si="591"/>
        <v>2.4291149927346887E-3</v>
      </c>
      <c r="NB43" s="74">
        <f t="shared" si="591"/>
        <v>3.7279240120308671E-2</v>
      </c>
      <c r="NC43" s="74">
        <f t="shared" si="591"/>
        <v>1.1642849351075906</v>
      </c>
      <c r="NE43" s="71"/>
      <c r="NF43" s="72" t="s">
        <v>4</v>
      </c>
      <c r="NG43" s="73">
        <f t="shared" ref="NG43:OC43" si="592">_xlfn.STDEV.P(NG8:NG10)</f>
        <v>3.5613939567393928E-2</v>
      </c>
      <c r="NH43" s="73">
        <f t="shared" si="592"/>
        <v>0.14838731624302379</v>
      </c>
      <c r="NI43" s="73">
        <f t="shared" si="592"/>
        <v>7.0863240715193176E-2</v>
      </c>
      <c r="NJ43" s="73">
        <f t="shared" si="592"/>
        <v>1.561705340369015E-2</v>
      </c>
      <c r="NK43" s="73">
        <f t="shared" si="592"/>
        <v>2.3037352524649456E-2</v>
      </c>
      <c r="NL43" s="73">
        <f t="shared" si="592"/>
        <v>3.4526241355835813E-3</v>
      </c>
      <c r="NM43" s="73">
        <f t="shared" si="592"/>
        <v>5.0327768896747792E-3</v>
      </c>
      <c r="NN43" s="73">
        <f t="shared" si="592"/>
        <v>6.0562353824134177E-2</v>
      </c>
      <c r="NO43" s="73">
        <f t="shared" si="592"/>
        <v>6.1564770355236144E-2</v>
      </c>
      <c r="NP43" s="73">
        <f t="shared" si="592"/>
        <v>9.3847598533972412E-3</v>
      </c>
      <c r="NQ43" s="73">
        <f t="shared" si="592"/>
        <v>3.4335380579815195E-2</v>
      </c>
      <c r="NR43" s="73">
        <f t="shared" si="592"/>
        <v>8.4343861693044656E-2</v>
      </c>
      <c r="NS43" s="73">
        <f t="shared" si="592"/>
        <v>3.1808880043019475E-2</v>
      </c>
      <c r="NT43" s="73">
        <f t="shared" si="592"/>
        <v>0</v>
      </c>
      <c r="NU43" s="74">
        <f t="shared" si="592"/>
        <v>0.17152779328762105</v>
      </c>
      <c r="NV43" s="74">
        <f t="shared" si="592"/>
        <v>0.13368504523003399</v>
      </c>
      <c r="NW43" s="74">
        <f t="shared" si="592"/>
        <v>0.24464899258613018</v>
      </c>
      <c r="NX43" s="74">
        <f t="shared" si="592"/>
        <v>0.20911708690944797</v>
      </c>
      <c r="NY43" s="74">
        <f t="shared" si="592"/>
        <v>1.3827283814148183E-3</v>
      </c>
      <c r="NZ43" s="74">
        <f t="shared" si="592"/>
        <v>2.2661288788897841E-2</v>
      </c>
      <c r="OA43" s="74">
        <f t="shared" si="592"/>
        <v>1.242788554283922E-3</v>
      </c>
      <c r="OB43" s="74">
        <f t="shared" si="592"/>
        <v>2.2809160684922655E-2</v>
      </c>
      <c r="OC43" s="74">
        <f t="shared" si="592"/>
        <v>0.87680970492334553</v>
      </c>
      <c r="OE43" s="71"/>
      <c r="OF43" s="72" t="s">
        <v>4</v>
      </c>
      <c r="OG43" s="73">
        <f t="shared" ref="OG43:PC43" si="593">_xlfn.STDEV.P(OG8:OG10)</f>
        <v>0.11675129998534278</v>
      </c>
      <c r="OH43" s="73">
        <f t="shared" si="593"/>
        <v>0.28826846931233674</v>
      </c>
      <c r="OI43" s="73">
        <f t="shared" si="593"/>
        <v>0.11215342455342846</v>
      </c>
      <c r="OJ43" s="73">
        <f t="shared" si="593"/>
        <v>6.1945855341167998E-2</v>
      </c>
      <c r="OK43" s="73">
        <f t="shared" si="593"/>
        <v>8.8176080544798724E-2</v>
      </c>
      <c r="OL43" s="73">
        <f t="shared" si="593"/>
        <v>9.8478491827358627E-2</v>
      </c>
      <c r="OM43" s="73">
        <f t="shared" si="593"/>
        <v>8.5151484965391128E-2</v>
      </c>
      <c r="ON43" s="73">
        <f t="shared" si="593"/>
        <v>0.14341545330791294</v>
      </c>
      <c r="OO43" s="73">
        <f t="shared" si="593"/>
        <v>0.10897877338992155</v>
      </c>
      <c r="OP43" s="73">
        <f t="shared" si="593"/>
        <v>0.10935659542604084</v>
      </c>
      <c r="OQ43" s="73">
        <f t="shared" si="593"/>
        <v>0.20432907183696661</v>
      </c>
      <c r="OR43" s="73">
        <f t="shared" si="593"/>
        <v>0.24686068460872013</v>
      </c>
      <c r="OS43" s="73">
        <f t="shared" si="593"/>
        <v>8.7751947756783785E-2</v>
      </c>
      <c r="OT43" s="73">
        <f t="shared" si="593"/>
        <v>0.16595187067680742</v>
      </c>
      <c r="OU43" s="74">
        <f t="shared" si="593"/>
        <v>0</v>
      </c>
      <c r="OV43" s="74">
        <f t="shared" si="593"/>
        <v>0.39300771370802845</v>
      </c>
      <c r="OW43" s="74">
        <f t="shared" si="593"/>
        <v>0.24279675839801287</v>
      </c>
      <c r="OX43" s="74">
        <f t="shared" si="593"/>
        <v>0.23850606470489624</v>
      </c>
      <c r="OY43" s="74">
        <f t="shared" si="593"/>
        <v>1.9619024474465735E-3</v>
      </c>
      <c r="OZ43" s="74">
        <f t="shared" si="593"/>
        <v>3.4983472289425471E-2</v>
      </c>
      <c r="PA43" s="74">
        <f t="shared" si="593"/>
        <v>3.3363671065064367E-3</v>
      </c>
      <c r="PB43" s="74">
        <f t="shared" si="593"/>
        <v>4.7749787076269687E-2</v>
      </c>
      <c r="PC43" s="74">
        <f t="shared" si="593"/>
        <v>1.0640321267696853</v>
      </c>
    </row>
    <row r="44" spans="3:419" x14ac:dyDescent="0.3">
      <c r="C44" s="5"/>
      <c r="D44" s="5"/>
      <c r="E44" s="31" t="s">
        <v>8</v>
      </c>
      <c r="F44" s="32">
        <f t="shared" ref="F44:AB44" si="594">_xlfn.STDEV.P(F11:F13)</f>
        <v>2.0173962350234551</v>
      </c>
      <c r="G44" s="32">
        <f t="shared" si="594"/>
        <v>13.00461315148579</v>
      </c>
      <c r="H44" s="32">
        <f t="shared" si="594"/>
        <v>4.6073099798140236</v>
      </c>
      <c r="I44" s="32">
        <f t="shared" si="594"/>
        <v>2.6799178219651565</v>
      </c>
      <c r="J44" s="32">
        <f t="shared" si="594"/>
        <v>1.9736259736166879</v>
      </c>
      <c r="K44" s="32">
        <f t="shared" si="594"/>
        <v>4.1602225539268547</v>
      </c>
      <c r="L44" s="32">
        <f t="shared" si="594"/>
        <v>5.0867597279436154</v>
      </c>
      <c r="M44" s="32">
        <f t="shared" si="594"/>
        <v>4.326120773440036</v>
      </c>
      <c r="N44" s="32">
        <f t="shared" si="594"/>
        <v>11.383156347990631</v>
      </c>
      <c r="O44" s="32">
        <f t="shared" si="594"/>
        <v>3.8446017601405411</v>
      </c>
      <c r="P44" s="32">
        <f t="shared" si="594"/>
        <v>1.2368006465327301</v>
      </c>
      <c r="Q44" s="32">
        <f t="shared" si="594"/>
        <v>2.9208544922161646</v>
      </c>
      <c r="R44" s="32">
        <f t="shared" si="594"/>
        <v>1.7472949203640193</v>
      </c>
      <c r="S44" s="32">
        <f t="shared" si="594"/>
        <v>13.268498261929025</v>
      </c>
      <c r="T44" s="39">
        <f t="shared" si="594"/>
        <v>3.4845654374688388</v>
      </c>
      <c r="U44" s="39">
        <f t="shared" si="594"/>
        <v>13.840118971072828</v>
      </c>
      <c r="V44" s="39">
        <f t="shared" si="594"/>
        <v>2.1027921485735805</v>
      </c>
      <c r="W44" s="39">
        <f t="shared" si="594"/>
        <v>1.8662213923829132</v>
      </c>
      <c r="X44" s="39">
        <f t="shared" si="594"/>
        <v>2.9928405844014658E-2</v>
      </c>
      <c r="Y44" s="39">
        <f t="shared" si="594"/>
        <v>0.1144993263467184</v>
      </c>
      <c r="Z44" s="39">
        <f t="shared" si="594"/>
        <v>9.7020577334959487E-2</v>
      </c>
      <c r="AA44" s="39">
        <f t="shared" si="594"/>
        <v>1.1444714165623247</v>
      </c>
      <c r="AB44" s="39">
        <f t="shared" si="594"/>
        <v>33.108844731500675</v>
      </c>
      <c r="AE44" s="71"/>
      <c r="AF44" s="72" t="s">
        <v>8</v>
      </c>
      <c r="AG44" s="73">
        <f t="shared" ref="AG44:BC44" si="595">_xlfn.STDEV.P(AG11:AG13)</f>
        <v>0</v>
      </c>
      <c r="AH44" s="73">
        <f t="shared" si="595"/>
        <v>0.81438468369183992</v>
      </c>
      <c r="AI44" s="73">
        <f t="shared" si="595"/>
        <v>0.29102982463823818</v>
      </c>
      <c r="AJ44" s="73">
        <f t="shared" si="595"/>
        <v>0.20871837228635451</v>
      </c>
      <c r="AK44" s="73">
        <f t="shared" si="595"/>
        <v>3.5035460299403964E-2</v>
      </c>
      <c r="AL44" s="73">
        <f t="shared" si="595"/>
        <v>0.29633914066301775</v>
      </c>
      <c r="AM44" s="73">
        <f t="shared" si="595"/>
        <v>0.3317899530791828</v>
      </c>
      <c r="AN44" s="73">
        <f t="shared" si="595"/>
        <v>0.32313665106403699</v>
      </c>
      <c r="AO44" s="73">
        <f t="shared" si="595"/>
        <v>0.70093213823580947</v>
      </c>
      <c r="AP44" s="73">
        <f t="shared" si="595"/>
        <v>0.28607106863074194</v>
      </c>
      <c r="AQ44" s="73">
        <f t="shared" si="595"/>
        <v>0.13349306615750381</v>
      </c>
      <c r="AR44" s="73">
        <f t="shared" si="595"/>
        <v>1.0118670806578871E-2</v>
      </c>
      <c r="AS44" s="73">
        <f t="shared" si="595"/>
        <v>0.15756522580479679</v>
      </c>
      <c r="AT44" s="73">
        <f t="shared" si="595"/>
        <v>0.79116941866801416</v>
      </c>
      <c r="AU44" s="173">
        <f t="shared" si="595"/>
        <v>8.379244687678164E-2</v>
      </c>
      <c r="AV44" s="173">
        <f t="shared" si="595"/>
        <v>0.8820517690725469</v>
      </c>
      <c r="AW44" s="173">
        <f t="shared" si="595"/>
        <v>0.26058709863268764</v>
      </c>
      <c r="AX44" s="74">
        <f t="shared" si="595"/>
        <v>8.2518500232527138E-3</v>
      </c>
      <c r="AY44" s="74">
        <f t="shared" si="595"/>
        <v>4.9793498170655915E-4</v>
      </c>
      <c r="AZ44" s="74">
        <f t="shared" si="595"/>
        <v>1.5938031480602941E-2</v>
      </c>
      <c r="BA44" s="74">
        <f t="shared" si="595"/>
        <v>2.174735683813865E-3</v>
      </c>
      <c r="BB44" s="74">
        <f t="shared" si="595"/>
        <v>5.1495722948353279E-2</v>
      </c>
      <c r="BC44" s="74">
        <f t="shared" si="595"/>
        <v>1.9822081055075282</v>
      </c>
      <c r="BE44" s="71"/>
      <c r="BF44" s="72" t="s">
        <v>8</v>
      </c>
      <c r="BG44" s="73">
        <f t="shared" ref="BG44:CC44" si="596">_xlfn.STDEV.P(BG11:BG13)</f>
        <v>0.15486549919563863</v>
      </c>
      <c r="BH44" s="73">
        <f t="shared" si="596"/>
        <v>0</v>
      </c>
      <c r="BI44" s="73">
        <f t="shared" si="596"/>
        <v>0.10699633689439958</v>
      </c>
      <c r="BJ44" s="73">
        <f t="shared" si="596"/>
        <v>6.8852927987540585E-2</v>
      </c>
      <c r="BK44" s="73">
        <f t="shared" si="596"/>
        <v>0.16141059893874371</v>
      </c>
      <c r="BL44" s="73">
        <f t="shared" si="596"/>
        <v>6.3440932536695221E-2</v>
      </c>
      <c r="BM44" s="73">
        <f t="shared" si="596"/>
        <v>9.6770782141948591E-2</v>
      </c>
      <c r="BN44" s="73">
        <f t="shared" si="596"/>
        <v>0.14181346588119181</v>
      </c>
      <c r="BO44" s="73">
        <f t="shared" si="596"/>
        <v>0.10448707958134695</v>
      </c>
      <c r="BP44" s="73">
        <f t="shared" si="596"/>
        <v>6.5229483180141754E-2</v>
      </c>
      <c r="BQ44" s="73">
        <f t="shared" si="596"/>
        <v>0.22410436911633627</v>
      </c>
      <c r="BR44" s="73">
        <f t="shared" si="596"/>
        <v>0.21699702669943635</v>
      </c>
      <c r="BS44" s="73">
        <f t="shared" si="596"/>
        <v>0.10496966389558275</v>
      </c>
      <c r="BT44" s="73">
        <f t="shared" si="596"/>
        <v>0.13055802467422142</v>
      </c>
      <c r="BU44" s="74">
        <f t="shared" si="596"/>
        <v>0.22169852092840348</v>
      </c>
      <c r="BV44" s="74">
        <f t="shared" si="596"/>
        <v>0.69965189266306183</v>
      </c>
      <c r="BW44" s="74">
        <f t="shared" si="596"/>
        <v>0.23248853971946265</v>
      </c>
      <c r="BX44" s="74">
        <f t="shared" si="596"/>
        <v>0.14840490715045951</v>
      </c>
      <c r="BY44" s="74">
        <f t="shared" si="596"/>
        <v>1.7020157233166003E-3</v>
      </c>
      <c r="BZ44" s="74">
        <f t="shared" si="596"/>
        <v>2.6260608242705093E-2</v>
      </c>
      <c r="CA44" s="74">
        <f t="shared" si="596"/>
        <v>4.7796312435024217E-3</v>
      </c>
      <c r="CB44" s="74">
        <f t="shared" si="596"/>
        <v>5.4687690559140766E-2</v>
      </c>
      <c r="CC44" s="74">
        <f t="shared" si="596"/>
        <v>0.65812271753889928</v>
      </c>
      <c r="CE44" s="71"/>
      <c r="CF44" s="72" t="s">
        <v>8</v>
      </c>
      <c r="CG44" s="73">
        <f t="shared" ref="CG44:DC44" si="597">_xlfn.STDEV.P(CG11:CG13)</f>
        <v>0.24543500939187238</v>
      </c>
      <c r="CH44" s="73">
        <f t="shared" si="597"/>
        <v>0.36711342600132979</v>
      </c>
      <c r="CI44" s="73">
        <f t="shared" si="597"/>
        <v>0</v>
      </c>
      <c r="CJ44" s="73">
        <f t="shared" si="597"/>
        <v>0.1489265598603374</v>
      </c>
      <c r="CK44" s="73">
        <f t="shared" si="597"/>
        <v>0.24181456329835604</v>
      </c>
      <c r="CL44" s="73">
        <f t="shared" si="597"/>
        <v>0.176063267139144</v>
      </c>
      <c r="CM44" s="73">
        <f t="shared" si="597"/>
        <v>0.24709895743659047</v>
      </c>
      <c r="CN44" s="73">
        <f t="shared" si="597"/>
        <v>0.29362410787188048</v>
      </c>
      <c r="CO44" s="73">
        <f t="shared" si="597"/>
        <v>0.41272913605125844</v>
      </c>
      <c r="CP44" s="73">
        <f t="shared" si="597"/>
        <v>0.1626697980230434</v>
      </c>
      <c r="CQ44" s="73">
        <f t="shared" si="597"/>
        <v>0.3538224568153317</v>
      </c>
      <c r="CR44" s="73">
        <f t="shared" si="597"/>
        <v>0.34761562397842027</v>
      </c>
      <c r="CS44" s="73">
        <f t="shared" si="597"/>
        <v>0.18863274992461951</v>
      </c>
      <c r="CT44" s="73">
        <f t="shared" si="597"/>
        <v>0.47896265161314461</v>
      </c>
      <c r="CU44" s="74">
        <f t="shared" si="597"/>
        <v>0.37764477854741207</v>
      </c>
      <c r="CV44" s="74">
        <f t="shared" si="597"/>
        <v>1.3054915916571865</v>
      </c>
      <c r="CW44" s="74">
        <f t="shared" si="597"/>
        <v>0.38440987265243415</v>
      </c>
      <c r="CX44" s="74">
        <f t="shared" si="597"/>
        <v>0.23664651432486752</v>
      </c>
      <c r="CY44" s="74">
        <f t="shared" si="597"/>
        <v>2.8274490388186459E-3</v>
      </c>
      <c r="CZ44" s="74">
        <f t="shared" si="597"/>
        <v>4.0713253910048403E-2</v>
      </c>
      <c r="DA44" s="74">
        <f t="shared" si="597"/>
        <v>8.0259633752334351E-3</v>
      </c>
      <c r="DB44" s="74">
        <f t="shared" si="597"/>
        <v>0.10013699420384906</v>
      </c>
      <c r="DC44" s="74">
        <f t="shared" si="597"/>
        <v>1.5990931282952883</v>
      </c>
      <c r="DE44" s="71"/>
      <c r="DF44" s="72" t="s">
        <v>8</v>
      </c>
      <c r="DG44" s="73">
        <f t="shared" ref="DG44:EC44" si="598">_xlfn.STDEV.P(DG11:DG13)</f>
        <v>0.19807255981434252</v>
      </c>
      <c r="DH44" s="73">
        <f t="shared" si="598"/>
        <v>0.33827902184793529</v>
      </c>
      <c r="DI44" s="73">
        <f t="shared" si="598"/>
        <v>0.25206988425607996</v>
      </c>
      <c r="DJ44" s="73">
        <f t="shared" si="598"/>
        <v>0</v>
      </c>
      <c r="DK44" s="73">
        <f t="shared" si="598"/>
        <v>0.21574919911571169</v>
      </c>
      <c r="DL44" s="73">
        <f t="shared" si="598"/>
        <v>4.4574050490107521E-2</v>
      </c>
      <c r="DM44" s="73">
        <f t="shared" si="598"/>
        <v>9.6568472372205449E-2</v>
      </c>
      <c r="DN44" s="73">
        <f t="shared" si="598"/>
        <v>6.6182700912224501E-2</v>
      </c>
      <c r="DO44" s="73">
        <f t="shared" si="598"/>
        <v>0.26712752845223514</v>
      </c>
      <c r="DP44" s="73">
        <f t="shared" si="598"/>
        <v>4.0588055587445673E-2</v>
      </c>
      <c r="DQ44" s="73">
        <f t="shared" si="598"/>
        <v>0.23446005982549745</v>
      </c>
      <c r="DR44" s="73">
        <f t="shared" si="598"/>
        <v>0.27630144964285991</v>
      </c>
      <c r="DS44" s="73">
        <f t="shared" si="598"/>
        <v>6.7067904089493507E-2</v>
      </c>
      <c r="DT44" s="73">
        <f t="shared" si="598"/>
        <v>0.34939761928358659</v>
      </c>
      <c r="DU44" s="74">
        <f t="shared" si="598"/>
        <v>0.26764258545055536</v>
      </c>
      <c r="DV44" s="74">
        <f t="shared" si="598"/>
        <v>0.61624247173929914</v>
      </c>
      <c r="DW44" s="74">
        <f t="shared" si="598"/>
        <v>0.19026543444694785</v>
      </c>
      <c r="DX44" s="74">
        <f t="shared" si="598"/>
        <v>0.18613095685907652</v>
      </c>
      <c r="DY44" s="74">
        <f t="shared" si="598"/>
        <v>2.2807291092847054E-3</v>
      </c>
      <c r="DZ44" s="74">
        <f t="shared" si="598"/>
        <v>2.7943985003394928E-2</v>
      </c>
      <c r="EA44" s="74">
        <f t="shared" si="598"/>
        <v>6.7565415526832096E-3</v>
      </c>
      <c r="EB44" s="74">
        <f t="shared" si="598"/>
        <v>6.2294714713409048E-2</v>
      </c>
      <c r="EC44" s="74">
        <f t="shared" si="598"/>
        <v>0.903363068395999</v>
      </c>
      <c r="EE44" s="71"/>
      <c r="EF44" s="72" t="s">
        <v>8</v>
      </c>
      <c r="EG44" s="73">
        <f t="shared" ref="EG44:FC44" si="599">_xlfn.STDEV.P(EG11:EG13)</f>
        <v>2.8892742054614555E-2</v>
      </c>
      <c r="EH44" s="73">
        <f t="shared" si="599"/>
        <v>0.74654881042807664</v>
      </c>
      <c r="EI44" s="73">
        <f t="shared" si="599"/>
        <v>0.24571127065466231</v>
      </c>
      <c r="EJ44" s="73">
        <f t="shared" si="599"/>
        <v>0.19364686045356469</v>
      </c>
      <c r="EK44" s="73">
        <f t="shared" si="599"/>
        <v>0</v>
      </c>
      <c r="EL44" s="73">
        <f t="shared" si="599"/>
        <v>0.27409275748654466</v>
      </c>
      <c r="EM44" s="73">
        <f t="shared" si="599"/>
        <v>0.311580316169911</v>
      </c>
      <c r="EN44" s="73">
        <f t="shared" si="599"/>
        <v>0.30528001233928481</v>
      </c>
      <c r="EO44" s="73">
        <f t="shared" si="599"/>
        <v>0.65085059117807087</v>
      </c>
      <c r="EP44" s="73">
        <f t="shared" si="599"/>
        <v>0.26304997647460771</v>
      </c>
      <c r="EQ44" s="73">
        <f t="shared" si="599"/>
        <v>0.12819415282176025</v>
      </c>
      <c r="ER44" s="73">
        <f t="shared" si="599"/>
        <v>4.9029206772414902E-2</v>
      </c>
      <c r="ES44" s="73">
        <f t="shared" si="599"/>
        <v>0.14978486175625078</v>
      </c>
      <c r="ET44" s="73">
        <f t="shared" si="599"/>
        <v>0.73488478050566286</v>
      </c>
      <c r="EU44" s="74">
        <f t="shared" si="599"/>
        <v>0.11217696399528852</v>
      </c>
      <c r="EV44" s="74">
        <f t="shared" si="599"/>
        <v>0.87574292978342139</v>
      </c>
      <c r="EW44" s="74">
        <f t="shared" si="599"/>
        <v>0.24548275401891337</v>
      </c>
      <c r="EX44" s="74">
        <f t="shared" si="599"/>
        <v>3.2215465090397841E-2</v>
      </c>
      <c r="EY44" s="74">
        <f t="shared" si="599"/>
        <v>6.8775582316914067E-4</v>
      </c>
      <c r="EZ44" s="74">
        <f t="shared" si="599"/>
        <v>1.4729860486379547E-2</v>
      </c>
      <c r="FA44" s="74">
        <f t="shared" si="599"/>
        <v>2.4829527227081334E-3</v>
      </c>
      <c r="FB44" s="74">
        <f t="shared" si="599"/>
        <v>5.3856926695845561E-2</v>
      </c>
      <c r="FC44" s="74">
        <f t="shared" si="599"/>
        <v>1.8693692440116052</v>
      </c>
      <c r="FE44" s="71"/>
      <c r="FF44" s="72" t="s">
        <v>8</v>
      </c>
      <c r="FG44" s="73">
        <f t="shared" ref="FG44:GC44" si="600">_xlfn.STDEV.P(FG11:FG13)</f>
        <v>0.19722263938259732</v>
      </c>
      <c r="FH44" s="73">
        <f t="shared" si="600"/>
        <v>0.2194073194615119</v>
      </c>
      <c r="FI44" s="73">
        <f t="shared" si="600"/>
        <v>0.21984625229411955</v>
      </c>
      <c r="FJ44" s="73">
        <f t="shared" si="600"/>
        <v>3.1280043862256766E-2</v>
      </c>
      <c r="FK44" s="73">
        <f t="shared" si="600"/>
        <v>0.21307183398938515</v>
      </c>
      <c r="FL44" s="73">
        <f t="shared" si="600"/>
        <v>0</v>
      </c>
      <c r="FM44" s="73">
        <f t="shared" si="600"/>
        <v>7.477717353540915E-2</v>
      </c>
      <c r="FN44" s="73">
        <f t="shared" si="600"/>
        <v>9.5082887657443604E-2</v>
      </c>
      <c r="FO44" s="73">
        <f t="shared" si="600"/>
        <v>0.16899903717661821</v>
      </c>
      <c r="FP44" s="73">
        <f t="shared" si="600"/>
        <v>2.3528952144427188E-2</v>
      </c>
      <c r="FQ44" s="73">
        <f t="shared" si="600"/>
        <v>0.25289967939600888</v>
      </c>
      <c r="FR44" s="73">
        <f t="shared" si="600"/>
        <v>0.2751012730063786</v>
      </c>
      <c r="FS44" s="73">
        <f t="shared" si="600"/>
        <v>8.969016617683119E-2</v>
      </c>
      <c r="FT44" s="73">
        <f t="shared" si="600"/>
        <v>0.23946857868527224</v>
      </c>
      <c r="FU44" s="74">
        <f t="shared" si="600"/>
        <v>0.26852832391402587</v>
      </c>
      <c r="FV44" s="74">
        <f t="shared" si="600"/>
        <v>0.68108316738985764</v>
      </c>
      <c r="FW44" s="74">
        <f t="shared" si="600"/>
        <v>0.22824789349032903</v>
      </c>
      <c r="FX44" s="74">
        <f t="shared" si="600"/>
        <v>0.18647329701150878</v>
      </c>
      <c r="FY44" s="74">
        <f t="shared" si="600"/>
        <v>2.2176862134480487E-3</v>
      </c>
      <c r="FZ44" s="74">
        <f t="shared" si="600"/>
        <v>3.0011524652690618E-2</v>
      </c>
      <c r="GA44" s="74">
        <f t="shared" si="600"/>
        <v>6.4458155411852526E-3</v>
      </c>
      <c r="GB44" s="74">
        <f t="shared" si="600"/>
        <v>6.2454084154940831E-2</v>
      </c>
      <c r="GC44" s="74">
        <f t="shared" si="600"/>
        <v>0.73968934540467923</v>
      </c>
      <c r="GE44" s="71"/>
      <c r="GF44" s="72" t="s">
        <v>8</v>
      </c>
      <c r="GG44" s="73">
        <f t="shared" ref="GG44:HC44" si="601">_xlfn.STDEV.P(GG11:GG13)</f>
        <v>0.19632152103469031</v>
      </c>
      <c r="GH44" s="73">
        <f t="shared" si="601"/>
        <v>0.29225983011477541</v>
      </c>
      <c r="GI44" s="73">
        <f t="shared" si="601"/>
        <v>0.29605718680608534</v>
      </c>
      <c r="GJ44" s="73">
        <f t="shared" si="601"/>
        <v>6.6408946220611872E-2</v>
      </c>
      <c r="GK44" s="73">
        <f t="shared" si="601"/>
        <v>0.22631313840564221</v>
      </c>
      <c r="GL44" s="73">
        <f t="shared" si="601"/>
        <v>7.1206694722280583E-2</v>
      </c>
      <c r="GM44" s="73">
        <f t="shared" si="601"/>
        <v>0</v>
      </c>
      <c r="GN44" s="73">
        <f t="shared" si="601"/>
        <v>8.6809525897750317E-2</v>
      </c>
      <c r="GO44" s="73">
        <f t="shared" si="601"/>
        <v>0.13070446098774538</v>
      </c>
      <c r="GP44" s="73">
        <f t="shared" si="601"/>
        <v>9.5013374432096648E-2</v>
      </c>
      <c r="GQ44" s="73">
        <f t="shared" si="601"/>
        <v>0.27097525711478626</v>
      </c>
      <c r="GR44" s="73">
        <f t="shared" si="601"/>
        <v>0.26956923804709926</v>
      </c>
      <c r="GS44" s="73">
        <f t="shared" si="601"/>
        <v>9.6450110760143787E-2</v>
      </c>
      <c r="GT44" s="73">
        <f t="shared" si="601"/>
        <v>0.17974635919343507</v>
      </c>
      <c r="GU44" s="74">
        <f t="shared" si="601"/>
        <v>0.23613785693321918</v>
      </c>
      <c r="GV44" s="74">
        <f t="shared" si="601"/>
        <v>0.51548469835112087</v>
      </c>
      <c r="GW44" s="74">
        <f t="shared" si="601"/>
        <v>0.25889974449620234</v>
      </c>
      <c r="GX44" s="74">
        <f t="shared" si="601"/>
        <v>0.18448098783547329</v>
      </c>
      <c r="GY44" s="74">
        <f t="shared" si="601"/>
        <v>2.0430079947049954E-3</v>
      </c>
      <c r="GZ44" s="74">
        <f t="shared" si="601"/>
        <v>3.2975260334611727E-2</v>
      </c>
      <c r="HA44" s="74">
        <f t="shared" si="601"/>
        <v>5.8635418659840812E-3</v>
      </c>
      <c r="HB44" s="74">
        <f t="shared" si="601"/>
        <v>4.6520712220137116E-2</v>
      </c>
      <c r="HC44" s="74">
        <f t="shared" si="601"/>
        <v>0.35072063812836196</v>
      </c>
      <c r="HE44" s="71"/>
      <c r="HF44" s="72" t="s">
        <v>8</v>
      </c>
      <c r="HG44" s="73">
        <f t="shared" ref="HG44:IC44" si="602">_xlfn.STDEV.P(HG11:HG13)</f>
        <v>0.11166463110591915</v>
      </c>
      <c r="HH44" s="73">
        <f t="shared" si="602"/>
        <v>0.24412348056384287</v>
      </c>
      <c r="HI44" s="73">
        <f t="shared" si="602"/>
        <v>0.18109103960784131</v>
      </c>
      <c r="HJ44" s="73">
        <f t="shared" si="602"/>
        <v>2.3976068519026842E-2</v>
      </c>
      <c r="HK44" s="73">
        <f t="shared" si="602"/>
        <v>0.1281910600563913</v>
      </c>
      <c r="HL44" s="73">
        <f t="shared" si="602"/>
        <v>4.7331293526260199E-2</v>
      </c>
      <c r="HM44" s="73">
        <f t="shared" si="602"/>
        <v>5.0072290354808903E-2</v>
      </c>
      <c r="HN44" s="73">
        <f t="shared" si="602"/>
        <v>0</v>
      </c>
      <c r="HO44" s="73">
        <f t="shared" si="602"/>
        <v>0.17195459353241052</v>
      </c>
      <c r="HP44" s="73">
        <f t="shared" si="602"/>
        <v>5.2184160751872585E-2</v>
      </c>
      <c r="HQ44" s="73">
        <f t="shared" si="602"/>
        <v>0.133012605348348</v>
      </c>
      <c r="HR44" s="73">
        <f t="shared" si="602"/>
        <v>0.15400497104511987</v>
      </c>
      <c r="HS44" s="73">
        <f t="shared" si="602"/>
        <v>3.0504433327457416E-2</v>
      </c>
      <c r="HT44" s="73">
        <f t="shared" si="602"/>
        <v>0.21795084442290866</v>
      </c>
      <c r="HU44" s="74">
        <f t="shared" si="602"/>
        <v>0.13722776809518183</v>
      </c>
      <c r="HV44" s="74">
        <f t="shared" si="602"/>
        <v>0.23622059553962807</v>
      </c>
      <c r="HW44" s="74">
        <f t="shared" si="602"/>
        <v>0.10698711827640751</v>
      </c>
      <c r="HX44" s="74">
        <f t="shared" si="602"/>
        <v>0.1039975961655849</v>
      </c>
      <c r="HY44" s="74">
        <f t="shared" si="602"/>
        <v>1.2418356515386494E-3</v>
      </c>
      <c r="HZ44" s="74">
        <f t="shared" si="602"/>
        <v>1.6288443404798743E-2</v>
      </c>
      <c r="IA44" s="74">
        <f t="shared" si="602"/>
        <v>3.7070676681413123E-3</v>
      </c>
      <c r="IB44" s="74">
        <f t="shared" si="602"/>
        <v>2.8707515209313583E-2</v>
      </c>
      <c r="IC44" s="74">
        <f t="shared" si="602"/>
        <v>0.47131880101744955</v>
      </c>
      <c r="IE44" s="71"/>
      <c r="IF44" s="72" t="s">
        <v>8</v>
      </c>
      <c r="IG44" s="73">
        <f t="shared" ref="IG44:JC44" si="603">_xlfn.STDEV.P(IG11:IG13)</f>
        <v>0.15926262271628505</v>
      </c>
      <c r="IH44" s="73">
        <f t="shared" si="603"/>
        <v>0.14674240213136416</v>
      </c>
      <c r="II44" s="73">
        <f t="shared" si="603"/>
        <v>0.19904934973161614</v>
      </c>
      <c r="IJ44" s="73">
        <f t="shared" si="603"/>
        <v>6.6332411484153114E-2</v>
      </c>
      <c r="IK44" s="73">
        <f t="shared" si="603"/>
        <v>0.17766609193788058</v>
      </c>
      <c r="IL44" s="73">
        <f t="shared" si="603"/>
        <v>6.1741513616232008E-2</v>
      </c>
      <c r="IM44" s="73">
        <f t="shared" si="603"/>
        <v>5.1998416868721482E-2</v>
      </c>
      <c r="IN44" s="73">
        <f t="shared" si="603"/>
        <v>0.11321334030617998</v>
      </c>
      <c r="IO44" s="73">
        <f t="shared" si="603"/>
        <v>0</v>
      </c>
      <c r="IP44" s="73">
        <f t="shared" si="603"/>
        <v>7.7552734084224945E-2</v>
      </c>
      <c r="IQ44" s="73">
        <f t="shared" si="603"/>
        <v>0.23165000989660303</v>
      </c>
      <c r="IR44" s="73">
        <f t="shared" si="603"/>
        <v>0.22005238756330628</v>
      </c>
      <c r="IS44" s="73">
        <f t="shared" si="603"/>
        <v>9.7250808048753509E-2</v>
      </c>
      <c r="IT44" s="73">
        <f t="shared" si="603"/>
        <v>4.3299999648612697E-2</v>
      </c>
      <c r="IU44" s="74">
        <f t="shared" si="603"/>
        <v>0.20464737803841687</v>
      </c>
      <c r="IV44" s="74">
        <f t="shared" si="603"/>
        <v>0.56660444167660029</v>
      </c>
      <c r="IW44" s="74">
        <f t="shared" si="603"/>
        <v>0.23480044239813655</v>
      </c>
      <c r="IX44" s="74">
        <f t="shared" si="603"/>
        <v>0.15111354960325299</v>
      </c>
      <c r="IY44" s="74">
        <f t="shared" si="603"/>
        <v>1.6597413347844221E-3</v>
      </c>
      <c r="IZ44" s="74">
        <f t="shared" si="603"/>
        <v>2.7786053064722618E-2</v>
      </c>
      <c r="JA44" s="74">
        <f t="shared" si="603"/>
        <v>4.6610316244143305E-3</v>
      </c>
      <c r="JB44" s="74">
        <f t="shared" si="603"/>
        <v>4.4798726815478716E-2</v>
      </c>
      <c r="JC44" s="74">
        <f t="shared" si="603"/>
        <v>0.36511828690385212</v>
      </c>
      <c r="JE44" s="71"/>
      <c r="JF44" s="72" t="s">
        <v>8</v>
      </c>
      <c r="JG44" s="73">
        <f t="shared" ref="JG44:KC44" si="604">_xlfn.STDEV.P(JG11:JG13)</f>
        <v>0.18529865339115945</v>
      </c>
      <c r="JH44" s="73">
        <f t="shared" si="604"/>
        <v>0.22111947912673371</v>
      </c>
      <c r="JI44" s="73">
        <f t="shared" si="604"/>
        <v>0.18773833938047857</v>
      </c>
      <c r="JJ44" s="73">
        <f t="shared" si="604"/>
        <v>2.7862716917790728E-2</v>
      </c>
      <c r="JK44" s="73">
        <f t="shared" si="604"/>
        <v>0.19659275770034548</v>
      </c>
      <c r="JL44" s="73">
        <f t="shared" si="604"/>
        <v>2.1877864511357953E-2</v>
      </c>
      <c r="JM44" s="73">
        <f t="shared" si="604"/>
        <v>9.159843477150513E-2</v>
      </c>
      <c r="JN44" s="73">
        <f t="shared" si="604"/>
        <v>9.9622462637650511E-2</v>
      </c>
      <c r="JO44" s="73">
        <f t="shared" si="604"/>
        <v>0.19723028366324352</v>
      </c>
      <c r="JP44" s="73">
        <f t="shared" si="604"/>
        <v>0</v>
      </c>
      <c r="JQ44" s="73">
        <f t="shared" si="604"/>
        <v>0.23212371506578527</v>
      </c>
      <c r="JR44" s="73">
        <f t="shared" si="604"/>
        <v>0.25953834875593018</v>
      </c>
      <c r="JS44" s="73">
        <f t="shared" si="604"/>
        <v>8.3884882395902305E-2</v>
      </c>
      <c r="JT44" s="73">
        <f t="shared" si="604"/>
        <v>0.26636307276842563</v>
      </c>
      <c r="JU44" s="74">
        <f t="shared" si="604"/>
        <v>0.2596388178795162</v>
      </c>
      <c r="JV44" s="74">
        <f t="shared" si="604"/>
        <v>0.68117259084883852</v>
      </c>
      <c r="JW44" s="74">
        <f t="shared" si="604"/>
        <v>0.20658575860043502</v>
      </c>
      <c r="JX44" s="74">
        <f t="shared" si="604"/>
        <v>0.17542379867735217</v>
      </c>
      <c r="JY44" s="74">
        <f t="shared" si="604"/>
        <v>2.127015421654711E-3</v>
      </c>
      <c r="JZ44" s="74">
        <f t="shared" si="604"/>
        <v>2.7321741012755602E-2</v>
      </c>
      <c r="KA44" s="74">
        <f t="shared" si="604"/>
        <v>6.2101527663126774E-3</v>
      </c>
      <c r="KB44" s="74">
        <f t="shared" si="604"/>
        <v>6.2313028931697587E-2</v>
      </c>
      <c r="KC44" s="74">
        <f t="shared" si="604"/>
        <v>0.81471410903714947</v>
      </c>
      <c r="KE44" s="71"/>
      <c r="KF44" s="72" t="s">
        <v>8</v>
      </c>
      <c r="KG44" s="73">
        <f t="shared" ref="KG44:LC44" si="605">_xlfn.STDEV.P(KG11:KG13)</f>
        <v>3.9079482919083676E-2</v>
      </c>
      <c r="KH44" s="73">
        <f t="shared" si="605"/>
        <v>0.34459363781189534</v>
      </c>
      <c r="KI44" s="73">
        <f t="shared" si="605"/>
        <v>0.13424782475090855</v>
      </c>
      <c r="KJ44" s="73">
        <f t="shared" si="605"/>
        <v>7.223186042937299E-2</v>
      </c>
      <c r="KK44" s="73">
        <f t="shared" si="605"/>
        <v>4.4584006619592734E-2</v>
      </c>
      <c r="KL44" s="73">
        <f t="shared" si="605"/>
        <v>0.11118857503603886</v>
      </c>
      <c r="KM44" s="73">
        <f t="shared" si="605"/>
        <v>0.12974645036175197</v>
      </c>
      <c r="KN44" s="73">
        <f t="shared" si="605"/>
        <v>0.11017902236349282</v>
      </c>
      <c r="KO44" s="73">
        <f t="shared" si="605"/>
        <v>0.29438281880577766</v>
      </c>
      <c r="KP44" s="73">
        <f t="shared" si="605"/>
        <v>0.10492899905306408</v>
      </c>
      <c r="KQ44" s="73">
        <f t="shared" si="605"/>
        <v>0</v>
      </c>
      <c r="KR44" s="73">
        <f t="shared" si="605"/>
        <v>5.5700707566173582E-2</v>
      </c>
      <c r="KS44" s="73">
        <f t="shared" si="605"/>
        <v>4.3483149539609522E-2</v>
      </c>
      <c r="KT44" s="73">
        <f t="shared" si="605"/>
        <v>0.34106792459816065</v>
      </c>
      <c r="KU44" s="74">
        <f t="shared" si="605"/>
        <v>6.3428596876895948E-2</v>
      </c>
      <c r="KV44" s="74">
        <f t="shared" si="605"/>
        <v>0.30082436100224691</v>
      </c>
      <c r="KW44" s="74">
        <f t="shared" si="605"/>
        <v>5.2990747458843496E-2</v>
      </c>
      <c r="KX44" s="74">
        <f t="shared" si="605"/>
        <v>3.4611232314121547E-2</v>
      </c>
      <c r="KY44" s="74">
        <f t="shared" si="605"/>
        <v>6.094050310618376E-4</v>
      </c>
      <c r="KZ44" s="74">
        <f t="shared" si="605"/>
        <v>9.4915566898343313E-4</v>
      </c>
      <c r="LA44" s="74">
        <f t="shared" si="605"/>
        <v>2.0778734621908334E-3</v>
      </c>
      <c r="LB44" s="74">
        <f t="shared" si="605"/>
        <v>2.3729552291279658E-2</v>
      </c>
      <c r="LC44" s="74">
        <f t="shared" si="605"/>
        <v>0.82818677673210994</v>
      </c>
      <c r="LE44" s="71"/>
      <c r="LF44" s="72" t="s">
        <v>8</v>
      </c>
      <c r="LG44" s="73">
        <f t="shared" ref="LG44:MC44" si="606">_xlfn.STDEV.P(LG11:LG13)</f>
        <v>5.3137307567280015E-3</v>
      </c>
      <c r="LH44" s="73">
        <f t="shared" si="606"/>
        <v>0.59113884513208526</v>
      </c>
      <c r="LI44" s="73">
        <f t="shared" si="606"/>
        <v>0.21514423057379656</v>
      </c>
      <c r="LJ44" s="73">
        <f t="shared" si="606"/>
        <v>0.15152203732212385</v>
      </c>
      <c r="LK44" s="73">
        <f t="shared" si="606"/>
        <v>3.1222977031482468E-2</v>
      </c>
      <c r="LL44" s="73">
        <f t="shared" si="606"/>
        <v>0.21501298807576372</v>
      </c>
      <c r="LM44" s="73">
        <f t="shared" si="606"/>
        <v>0.23974521969080081</v>
      </c>
      <c r="LN44" s="73">
        <f t="shared" si="606"/>
        <v>0.23367190200177398</v>
      </c>
      <c r="LO44" s="73">
        <f t="shared" si="606"/>
        <v>0.50725593982306205</v>
      </c>
      <c r="LP44" s="73">
        <f t="shared" si="606"/>
        <v>0.20793170026973676</v>
      </c>
      <c r="LQ44" s="73">
        <f t="shared" si="606"/>
        <v>9.8728109680098097E-2</v>
      </c>
      <c r="LR44" s="73">
        <f t="shared" si="606"/>
        <v>0</v>
      </c>
      <c r="LS44" s="73">
        <f t="shared" si="606"/>
        <v>0.11417722940810603</v>
      </c>
      <c r="LT44" s="73">
        <f t="shared" si="606"/>
        <v>0.57231879106573624</v>
      </c>
      <c r="LU44" s="74">
        <f t="shared" si="606"/>
        <v>5.469739700700281E-2</v>
      </c>
      <c r="LV44" s="74">
        <f t="shared" si="606"/>
        <v>0.63129028722702107</v>
      </c>
      <c r="LW44" s="74">
        <f t="shared" si="606"/>
        <v>0.19011480576131914</v>
      </c>
      <c r="LX44" s="74">
        <f t="shared" si="606"/>
        <v>6.0824058561499408E-3</v>
      </c>
      <c r="LY44" s="74">
        <f t="shared" si="606"/>
        <v>3.20594482183623E-4</v>
      </c>
      <c r="LZ44" s="74">
        <f t="shared" si="606"/>
        <v>1.1889720075541023E-2</v>
      </c>
      <c r="MA44" s="74">
        <f t="shared" si="606"/>
        <v>1.4901911806012966E-3</v>
      </c>
      <c r="MB44" s="74">
        <f t="shared" si="606"/>
        <v>3.6262823899826054E-2</v>
      </c>
      <c r="MC44" s="74">
        <f t="shared" si="606"/>
        <v>1.4297315604695024</v>
      </c>
      <c r="ME44" s="71"/>
      <c r="MF44" s="72" t="s">
        <v>8</v>
      </c>
      <c r="MG44" s="73">
        <f t="shared" ref="MG44:NC44" si="607">_xlfn.STDEV.P(MG11:MG13)</f>
        <v>0.13081163408260058</v>
      </c>
      <c r="MH44" s="73">
        <f t="shared" si="607"/>
        <v>0.44418839483443978</v>
      </c>
      <c r="MI44" s="73">
        <f t="shared" si="607"/>
        <v>0.24644070568969106</v>
      </c>
      <c r="MJ44" s="73">
        <f t="shared" si="607"/>
        <v>5.7805729636783827E-2</v>
      </c>
      <c r="MK44" s="73">
        <f t="shared" si="607"/>
        <v>0.14999701791571671</v>
      </c>
      <c r="ML44" s="73">
        <f t="shared" si="607"/>
        <v>0.11024123977143135</v>
      </c>
      <c r="MM44" s="73">
        <f t="shared" si="607"/>
        <v>0.13271322756489634</v>
      </c>
      <c r="MN44" s="73">
        <f t="shared" si="607"/>
        <v>7.2727494985859509E-2</v>
      </c>
      <c r="MO44" s="73">
        <f t="shared" si="607"/>
        <v>0.35500593997806928</v>
      </c>
      <c r="MP44" s="73">
        <f t="shared" si="607"/>
        <v>0.10470121524269259</v>
      </c>
      <c r="MQ44" s="73">
        <f t="shared" si="607"/>
        <v>0.12521575816411754</v>
      </c>
      <c r="MR44" s="73">
        <f t="shared" si="607"/>
        <v>0.18134596480963366</v>
      </c>
      <c r="MS44" s="73">
        <f t="shared" si="607"/>
        <v>0</v>
      </c>
      <c r="MT44" s="73">
        <f t="shared" si="607"/>
        <v>0.42987998435328556</v>
      </c>
      <c r="MU44" s="74">
        <f t="shared" si="607"/>
        <v>0.16623117891219399</v>
      </c>
      <c r="MV44" s="74">
        <f t="shared" si="607"/>
        <v>0.30453807274652428</v>
      </c>
      <c r="MW44" s="74">
        <f t="shared" si="607"/>
        <v>6.785603971283144E-2</v>
      </c>
      <c r="MX44" s="74">
        <f t="shared" si="607"/>
        <v>0.12046348642450903</v>
      </c>
      <c r="MY44" s="74">
        <f t="shared" si="607"/>
        <v>1.5678343917208981E-3</v>
      </c>
      <c r="MZ44" s="74">
        <f t="shared" si="607"/>
        <v>1.5558011646313557E-2</v>
      </c>
      <c r="NA44" s="74">
        <f t="shared" si="607"/>
        <v>4.8663899987353779E-3</v>
      </c>
      <c r="NB44" s="74">
        <f t="shared" si="607"/>
        <v>3.9470421361987432E-2</v>
      </c>
      <c r="NC44" s="74">
        <f t="shared" si="607"/>
        <v>0.98216401562284739</v>
      </c>
      <c r="NE44" s="71"/>
      <c r="NF44" s="72" t="s">
        <v>8</v>
      </c>
      <c r="NG44" s="73">
        <f t="shared" ref="NG44:OC44" si="608">_xlfn.STDEV.P(NG11:NG13)</f>
        <v>0.17274449416023391</v>
      </c>
      <c r="NH44" s="73">
        <f t="shared" si="608"/>
        <v>0.19110020081172802</v>
      </c>
      <c r="NI44" s="73">
        <f t="shared" si="608"/>
        <v>0.23060096978553493</v>
      </c>
      <c r="NJ44" s="73">
        <f t="shared" si="608"/>
        <v>8.5981247494950744E-2</v>
      </c>
      <c r="NK44" s="73">
        <f t="shared" si="608"/>
        <v>0.19540352010650569</v>
      </c>
      <c r="NL44" s="73">
        <f t="shared" si="608"/>
        <v>8.7252266941045098E-2</v>
      </c>
      <c r="NM44" s="73">
        <f t="shared" si="608"/>
        <v>6.6508234805575495E-2</v>
      </c>
      <c r="NN44" s="73">
        <f t="shared" si="608"/>
        <v>0.13804454948058237</v>
      </c>
      <c r="NO44" s="73">
        <f t="shared" si="608"/>
        <v>4.3172698507319564E-2</v>
      </c>
      <c r="NP44" s="73">
        <f t="shared" si="608"/>
        <v>0.10449894696414672</v>
      </c>
      <c r="NQ44" s="73">
        <f t="shared" si="608"/>
        <v>0.2607013381957986</v>
      </c>
      <c r="NR44" s="73">
        <f t="shared" si="608"/>
        <v>0.23774292064640626</v>
      </c>
      <c r="NS44" s="73">
        <f t="shared" si="608"/>
        <v>0.1140813607429791</v>
      </c>
      <c r="NT44" s="73">
        <f t="shared" si="608"/>
        <v>0</v>
      </c>
      <c r="NU44" s="74">
        <f t="shared" si="608"/>
        <v>0.21612072044474587</v>
      </c>
      <c r="NV44" s="74">
        <f t="shared" si="608"/>
        <v>0.61983811197132577</v>
      </c>
      <c r="NW44" s="74">
        <f t="shared" si="608"/>
        <v>0.2718689051353097</v>
      </c>
      <c r="NX44" s="74">
        <f t="shared" si="608"/>
        <v>0.16398598492279884</v>
      </c>
      <c r="NY44" s="74">
        <f t="shared" si="608"/>
        <v>1.7475998279950793E-3</v>
      </c>
      <c r="NZ44" s="74">
        <f t="shared" si="608"/>
        <v>3.1387014424839425E-2</v>
      </c>
      <c r="OA44" s="74">
        <f t="shared" si="608"/>
        <v>4.8448102620708327E-3</v>
      </c>
      <c r="OB44" s="74">
        <f t="shared" si="608"/>
        <v>4.6024788824785709E-2</v>
      </c>
      <c r="OC44" s="74">
        <f t="shared" si="608"/>
        <v>0.35104471456257608</v>
      </c>
      <c r="OE44" s="71"/>
      <c r="OF44" s="72" t="s">
        <v>8</v>
      </c>
      <c r="OG44" s="73">
        <f t="shared" ref="OG44:PC44" si="609">_xlfn.STDEV.P(OG11:OG13)</f>
        <v>4.8103580518503435E-2</v>
      </c>
      <c r="OH44" s="73">
        <f t="shared" si="609"/>
        <v>0.56187422675536647</v>
      </c>
      <c r="OI44" s="73">
        <f t="shared" si="609"/>
        <v>0.24401863625684242</v>
      </c>
      <c r="OJ44" s="73">
        <f t="shared" si="609"/>
        <v>0.13813320040336935</v>
      </c>
      <c r="OK44" s="73">
        <f t="shared" si="609"/>
        <v>7.8652712259822927E-2</v>
      </c>
      <c r="OL44" s="73">
        <f t="shared" si="609"/>
        <v>0.19767623130099427</v>
      </c>
      <c r="OM44" s="73">
        <f t="shared" si="609"/>
        <v>0.21246307808839188</v>
      </c>
      <c r="ON44" s="73">
        <f t="shared" si="609"/>
        <v>0.2033882315267061</v>
      </c>
      <c r="OO44" s="73">
        <f t="shared" si="609"/>
        <v>0.46573035862394302</v>
      </c>
      <c r="OP44" s="73">
        <f t="shared" si="609"/>
        <v>0.19402223693379483</v>
      </c>
      <c r="OQ44" s="73">
        <f t="shared" si="609"/>
        <v>0.10827394186788655</v>
      </c>
      <c r="OR44" s="73">
        <f t="shared" si="609"/>
        <v>5.952864891367389E-2</v>
      </c>
      <c r="OS44" s="73">
        <f t="shared" si="609"/>
        <v>9.954213858878122E-2</v>
      </c>
      <c r="OT44" s="73">
        <f t="shared" si="609"/>
        <v>0.5270025748920929</v>
      </c>
      <c r="OU44" s="74">
        <f t="shared" si="609"/>
        <v>0</v>
      </c>
      <c r="OV44" s="74">
        <f t="shared" si="609"/>
        <v>0.48506725511071008</v>
      </c>
      <c r="OW44" s="74">
        <f t="shared" si="609"/>
        <v>0.17688156150180973</v>
      </c>
      <c r="OX44" s="74">
        <f t="shared" si="609"/>
        <v>4.1811059922165876E-2</v>
      </c>
      <c r="OY44" s="74">
        <f t="shared" si="609"/>
        <v>4.2813553564947622E-4</v>
      </c>
      <c r="OZ44" s="74">
        <f t="shared" si="609"/>
        <v>1.3835481028967096E-2</v>
      </c>
      <c r="PA44" s="74">
        <f t="shared" si="609"/>
        <v>1.7005372627459895E-3</v>
      </c>
      <c r="PB44" s="74">
        <f t="shared" si="609"/>
        <v>2.4276534586567533E-2</v>
      </c>
      <c r="PC44" s="74">
        <f t="shared" si="609"/>
        <v>1.2638009318063774</v>
      </c>
    </row>
    <row r="45" spans="3:419" x14ac:dyDescent="0.3">
      <c r="C45" s="5"/>
      <c r="D45" s="5"/>
      <c r="E45" s="31" t="s">
        <v>12</v>
      </c>
      <c r="F45" s="32">
        <f t="shared" ref="F45:AB45" si="610">_xlfn.STDEV.P(F14:F16)</f>
        <v>2.6264721699965587</v>
      </c>
      <c r="G45" s="32">
        <f t="shared" si="610"/>
        <v>0.37330457445179016</v>
      </c>
      <c r="H45" s="32">
        <f t="shared" si="610"/>
        <v>0.71475148033993152</v>
      </c>
      <c r="I45" s="32">
        <f t="shared" si="610"/>
        <v>0.35902028449217699</v>
      </c>
      <c r="J45" s="32">
        <f t="shared" si="610"/>
        <v>0.27600453527733265</v>
      </c>
      <c r="K45" s="32">
        <f t="shared" si="610"/>
        <v>1.9251087520506349</v>
      </c>
      <c r="L45" s="32">
        <f t="shared" si="610"/>
        <v>1.5639927453004894</v>
      </c>
      <c r="M45" s="32">
        <f t="shared" si="610"/>
        <v>2.408093448022695</v>
      </c>
      <c r="N45" s="32">
        <f t="shared" si="610"/>
        <v>3.126520496371707</v>
      </c>
      <c r="O45" s="32">
        <f t="shared" si="610"/>
        <v>3.8586416410970612</v>
      </c>
      <c r="P45" s="32">
        <f t="shared" si="610"/>
        <v>4.7592049477541991</v>
      </c>
      <c r="Q45" s="32">
        <f t="shared" si="610"/>
        <v>0.68211566001216539</v>
      </c>
      <c r="R45" s="32">
        <f t="shared" si="610"/>
        <v>0.7053210534849399</v>
      </c>
      <c r="S45" s="32">
        <f t="shared" si="610"/>
        <v>3.1069495252253216</v>
      </c>
      <c r="T45" s="39">
        <f t="shared" si="610"/>
        <v>30.189025591565144</v>
      </c>
      <c r="U45" s="39">
        <f t="shared" si="610"/>
        <v>1.2760822338472719</v>
      </c>
      <c r="V45" s="39">
        <f t="shared" si="610"/>
        <v>2.6837877350664026</v>
      </c>
      <c r="W45" s="39">
        <f t="shared" si="610"/>
        <v>1.6391261891117659</v>
      </c>
      <c r="X45" s="39">
        <f t="shared" si="610"/>
        <v>1.4164184448247687E-2</v>
      </c>
      <c r="Y45" s="39">
        <f t="shared" si="610"/>
        <v>0.81294831042729931</v>
      </c>
      <c r="Z45" s="39">
        <f t="shared" si="610"/>
        <v>4.3464660991801095E-2</v>
      </c>
      <c r="AA45" s="39">
        <f t="shared" si="610"/>
        <v>7.3850128965191303E-2</v>
      </c>
      <c r="AB45" s="39">
        <f t="shared" si="610"/>
        <v>5.870595098870715</v>
      </c>
      <c r="AE45" s="71"/>
      <c r="AF45" s="72" t="s">
        <v>12</v>
      </c>
      <c r="AG45" s="73">
        <f t="shared" ref="AG45:BC45" si="611">_xlfn.STDEV.P(AG14:AG16)</f>
        <v>0</v>
      </c>
      <c r="AH45" s="73">
        <f t="shared" si="611"/>
        <v>1.131503082768414E-2</v>
      </c>
      <c r="AI45" s="73">
        <f t="shared" si="611"/>
        <v>1.9133462404085866E-2</v>
      </c>
      <c r="AJ45" s="73">
        <f t="shared" si="611"/>
        <v>4.1142459802708906E-2</v>
      </c>
      <c r="AK45" s="73">
        <f t="shared" si="611"/>
        <v>5.4738085575831333E-2</v>
      </c>
      <c r="AL45" s="73">
        <f t="shared" si="611"/>
        <v>3.4356455167443789E-2</v>
      </c>
      <c r="AM45" s="73">
        <f t="shared" si="611"/>
        <v>3.8337288348723204E-4</v>
      </c>
      <c r="AN45" s="73">
        <f t="shared" si="611"/>
        <v>1.5423984437484085E-2</v>
      </c>
      <c r="AO45" s="73">
        <f t="shared" si="611"/>
        <v>0.18190614037329417</v>
      </c>
      <c r="AP45" s="73">
        <f t="shared" si="611"/>
        <v>0.29621349814941872</v>
      </c>
      <c r="AQ45" s="73">
        <f t="shared" si="611"/>
        <v>6.3250140397903887E-2</v>
      </c>
      <c r="AR45" s="73">
        <f t="shared" si="611"/>
        <v>0.10389028619165264</v>
      </c>
      <c r="AS45" s="73">
        <f t="shared" si="611"/>
        <v>7.9422310806451193E-2</v>
      </c>
      <c r="AT45" s="73">
        <f t="shared" si="611"/>
        <v>0.12954784705268532</v>
      </c>
      <c r="AU45" s="173">
        <f t="shared" si="611"/>
        <v>1.1880716557036985</v>
      </c>
      <c r="AV45" s="173">
        <f t="shared" si="611"/>
        <v>9.8194267671509128E-2</v>
      </c>
      <c r="AW45" s="173">
        <f t="shared" si="611"/>
        <v>0.33888521218858692</v>
      </c>
      <c r="AX45" s="74">
        <f t="shared" si="611"/>
        <v>0.12330567700382143</v>
      </c>
      <c r="AY45" s="74">
        <f t="shared" si="611"/>
        <v>8.5081391453521152E-4</v>
      </c>
      <c r="AZ45" s="74">
        <f t="shared" si="611"/>
        <v>3.2117798107193188E-2</v>
      </c>
      <c r="BA45" s="74">
        <f t="shared" si="611"/>
        <v>4.5167714430559046E-3</v>
      </c>
      <c r="BB45" s="74">
        <f t="shared" si="611"/>
        <v>3.2110715806286043E-2</v>
      </c>
      <c r="BC45" s="74">
        <f t="shared" si="611"/>
        <v>0.4506348345577586</v>
      </c>
      <c r="BE45" s="71"/>
      <c r="BF45" s="72" t="s">
        <v>12</v>
      </c>
      <c r="BG45" s="73">
        <f t="shared" ref="BG45:CC45" si="612">_xlfn.STDEV.P(BG14:BG16)</f>
        <v>0.29846117809366596</v>
      </c>
      <c r="BH45" s="73">
        <f t="shared" si="612"/>
        <v>0</v>
      </c>
      <c r="BI45" s="73">
        <f t="shared" si="612"/>
        <v>0.13692309677796227</v>
      </c>
      <c r="BJ45" s="73">
        <f t="shared" si="612"/>
        <v>0.16602390939922737</v>
      </c>
      <c r="BK45" s="73">
        <f t="shared" si="612"/>
        <v>0.17172545493195893</v>
      </c>
      <c r="BL45" s="73">
        <f t="shared" si="612"/>
        <v>9.9915242978710059E-2</v>
      </c>
      <c r="BM45" s="73">
        <f t="shared" si="612"/>
        <v>0.17906716060900532</v>
      </c>
      <c r="BN45" s="73">
        <f t="shared" si="612"/>
        <v>0.30277793245582146</v>
      </c>
      <c r="BO45" s="73">
        <f t="shared" si="612"/>
        <v>0.92619305233063765</v>
      </c>
      <c r="BP45" s="73">
        <f t="shared" si="612"/>
        <v>1.2579204782838747</v>
      </c>
      <c r="BQ45" s="73">
        <f t="shared" si="612"/>
        <v>0.39466524759379834</v>
      </c>
      <c r="BR45" s="73">
        <f t="shared" si="612"/>
        <v>0.3644849179428587</v>
      </c>
      <c r="BS45" s="73">
        <f t="shared" si="612"/>
        <v>0.25690219477330634</v>
      </c>
      <c r="BT45" s="73">
        <f t="shared" si="612"/>
        <v>0.75381848521700523</v>
      </c>
      <c r="BU45" s="74">
        <f t="shared" si="612"/>
        <v>5.7660739561123986</v>
      </c>
      <c r="BV45" s="74">
        <f t="shared" si="612"/>
        <v>0.45517271971783008</v>
      </c>
      <c r="BW45" s="74">
        <f t="shared" si="612"/>
        <v>1.3161867077109104</v>
      </c>
      <c r="BX45" s="74">
        <f t="shared" si="612"/>
        <v>0.38412258511051189</v>
      </c>
      <c r="BY45" s="74">
        <f t="shared" si="612"/>
        <v>4.3340819508992266E-3</v>
      </c>
      <c r="BZ45" s="74">
        <f t="shared" si="612"/>
        <v>0.11007176995680794</v>
      </c>
      <c r="CA45" s="74">
        <f t="shared" si="612"/>
        <v>1.7562389307530787E-2</v>
      </c>
      <c r="CB45" s="74">
        <f t="shared" si="612"/>
        <v>0.11732828914133225</v>
      </c>
      <c r="CC45" s="74">
        <f t="shared" si="612"/>
        <v>0.98159230759012228</v>
      </c>
      <c r="CE45" s="71"/>
      <c r="CF45" s="72" t="s">
        <v>12</v>
      </c>
      <c r="CG45" s="73">
        <f t="shared" ref="CG45:DC45" si="613">_xlfn.STDEV.P(CG14:CG16)</f>
        <v>1.1741749755386368</v>
      </c>
      <c r="CH45" s="73">
        <f t="shared" si="613"/>
        <v>0.31778711646525842</v>
      </c>
      <c r="CI45" s="73">
        <f t="shared" si="613"/>
        <v>0</v>
      </c>
      <c r="CJ45" s="73">
        <f t="shared" si="613"/>
        <v>0.71576831335070812</v>
      </c>
      <c r="CK45" s="73">
        <f t="shared" si="613"/>
        <v>1.0099565840889464</v>
      </c>
      <c r="CL45" s="73">
        <f t="shared" si="613"/>
        <v>1.2049443859241877</v>
      </c>
      <c r="CM45" s="73">
        <f t="shared" si="613"/>
        <v>0.69376288052961044</v>
      </c>
      <c r="CN45" s="73">
        <f t="shared" si="613"/>
        <v>0.8462521597139111</v>
      </c>
      <c r="CO45" s="73">
        <f t="shared" si="613"/>
        <v>2.1078341838205628</v>
      </c>
      <c r="CP45" s="73">
        <f t="shared" si="613"/>
        <v>3.3672608439446998</v>
      </c>
      <c r="CQ45" s="73">
        <f t="shared" si="613"/>
        <v>2.3509511580702434</v>
      </c>
      <c r="CR45" s="73">
        <f t="shared" si="613"/>
        <v>1.9218350977110492</v>
      </c>
      <c r="CS45" s="73">
        <f t="shared" si="613"/>
        <v>1.5826401532156251</v>
      </c>
      <c r="CT45" s="73">
        <f t="shared" si="613"/>
        <v>2.2194156569776866</v>
      </c>
      <c r="CU45" s="74">
        <f t="shared" si="613"/>
        <v>11.234677208375805</v>
      </c>
      <c r="CV45" s="74">
        <f t="shared" si="613"/>
        <v>1.2014195083397046</v>
      </c>
      <c r="CW45" s="74">
        <f t="shared" si="613"/>
        <v>4.4845353008653674</v>
      </c>
      <c r="CX45" s="74">
        <f t="shared" si="613"/>
        <v>1.9469052500526596</v>
      </c>
      <c r="CY45" s="74">
        <f t="shared" si="613"/>
        <v>1.2333061882019051E-2</v>
      </c>
      <c r="CZ45" s="74">
        <f t="shared" si="613"/>
        <v>0.50943192601131437</v>
      </c>
      <c r="DA45" s="74">
        <f t="shared" si="613"/>
        <v>5.8374549102589143E-2</v>
      </c>
      <c r="DB45" s="74">
        <f t="shared" si="613"/>
        <v>0.51707872364695684</v>
      </c>
      <c r="DC45" s="74">
        <f t="shared" si="613"/>
        <v>9.2639000211770153</v>
      </c>
      <c r="DE45" s="71"/>
      <c r="DF45" s="72" t="s">
        <v>12</v>
      </c>
      <c r="DG45" s="73">
        <f t="shared" ref="DG45:EC45" si="614">_xlfn.STDEV.P(DG14:DG16)</f>
        <v>0.22341521192901412</v>
      </c>
      <c r="DH45" s="73">
        <f t="shared" si="614"/>
        <v>3.9202892456602738E-2</v>
      </c>
      <c r="DI45" s="73">
        <f t="shared" si="614"/>
        <v>6.2062090441586233E-2</v>
      </c>
      <c r="DJ45" s="73">
        <f t="shared" si="614"/>
        <v>0</v>
      </c>
      <c r="DK45" s="73">
        <f t="shared" si="614"/>
        <v>4.3987493674916313E-2</v>
      </c>
      <c r="DL45" s="73">
        <f t="shared" si="614"/>
        <v>0.19168658660527435</v>
      </c>
      <c r="DM45" s="73">
        <f t="shared" si="614"/>
        <v>0.13286115950907976</v>
      </c>
      <c r="DN45" s="73">
        <f t="shared" si="614"/>
        <v>0.20862528633826277</v>
      </c>
      <c r="DO45" s="73">
        <f t="shared" si="614"/>
        <v>0.25145404054106724</v>
      </c>
      <c r="DP45" s="73">
        <f t="shared" si="614"/>
        <v>0.4633845053350415</v>
      </c>
      <c r="DQ45" s="73">
        <f t="shared" si="614"/>
        <v>0.46219336431470226</v>
      </c>
      <c r="DR45" s="73">
        <f t="shared" si="614"/>
        <v>4.8471123343165501E-2</v>
      </c>
      <c r="DS45" s="73">
        <f t="shared" si="614"/>
        <v>6.1264418601358624E-2</v>
      </c>
      <c r="DT45" s="73">
        <f t="shared" si="614"/>
        <v>0.17398770560982521</v>
      </c>
      <c r="DU45" s="74">
        <f t="shared" si="614"/>
        <v>3.212731100880144</v>
      </c>
      <c r="DV45" s="74">
        <f t="shared" si="614"/>
        <v>0.11318256889070902</v>
      </c>
      <c r="DW45" s="74">
        <f t="shared" si="614"/>
        <v>0.4021742413626368</v>
      </c>
      <c r="DX45" s="74">
        <f t="shared" si="614"/>
        <v>0.22915053462819535</v>
      </c>
      <c r="DY45" s="74">
        <f t="shared" si="614"/>
        <v>8.2171244111413366E-4</v>
      </c>
      <c r="DZ45" s="74">
        <f t="shared" si="614"/>
        <v>9.4570722203853305E-2</v>
      </c>
      <c r="EA45" s="74">
        <f t="shared" si="614"/>
        <v>6.1472539860536815E-3</v>
      </c>
      <c r="EB45" s="74">
        <f t="shared" si="614"/>
        <v>1.7544832360419114E-2</v>
      </c>
      <c r="EC45" s="74">
        <f t="shared" si="614"/>
        <v>0.77172222321855011</v>
      </c>
      <c r="EE45" s="71"/>
      <c r="EF45" s="72" t="s">
        <v>12</v>
      </c>
      <c r="EG45" s="73">
        <f t="shared" ref="EG45:FC45" si="615">_xlfn.STDEV.P(EG14:EG16)</f>
        <v>0.16950030288032453</v>
      </c>
      <c r="EH45" s="73">
        <f t="shared" si="615"/>
        <v>2.1719438056189831E-2</v>
      </c>
      <c r="EI45" s="73">
        <f t="shared" si="615"/>
        <v>5.2537563099145444E-2</v>
      </c>
      <c r="EJ45" s="73">
        <f t="shared" si="615"/>
        <v>2.4866114848026845E-2</v>
      </c>
      <c r="EK45" s="73">
        <f t="shared" si="615"/>
        <v>0</v>
      </c>
      <c r="EL45" s="73">
        <f t="shared" si="615"/>
        <v>0.11953098159787057</v>
      </c>
      <c r="EM45" s="73">
        <f t="shared" si="615"/>
        <v>0.10104739156240569</v>
      </c>
      <c r="EN45" s="73">
        <f t="shared" si="615"/>
        <v>0.16027327250705992</v>
      </c>
      <c r="EO45" s="73">
        <f t="shared" si="615"/>
        <v>0.25163982378775651</v>
      </c>
      <c r="EP45" s="73">
        <f t="shared" si="615"/>
        <v>0.34007791723496489</v>
      </c>
      <c r="EQ45" s="73">
        <f t="shared" si="615"/>
        <v>0.30757718142178603</v>
      </c>
      <c r="ER45" s="73">
        <f t="shared" si="615"/>
        <v>3.0185073520436298E-2</v>
      </c>
      <c r="ES45" s="73">
        <f t="shared" si="615"/>
        <v>2.3573684823513817E-2</v>
      </c>
      <c r="ET45" s="73">
        <f t="shared" si="615"/>
        <v>0.21607247582082575</v>
      </c>
      <c r="EU45" s="74">
        <f t="shared" si="615"/>
        <v>2.282821080597794</v>
      </c>
      <c r="EV45" s="74">
        <f t="shared" si="615"/>
        <v>0.11037880596435343</v>
      </c>
      <c r="EW45" s="74">
        <f t="shared" si="615"/>
        <v>0.27783308473413848</v>
      </c>
      <c r="EX45" s="74">
        <f t="shared" si="615"/>
        <v>0.12178635487144536</v>
      </c>
      <c r="EY45" s="74">
        <f t="shared" si="615"/>
        <v>1.0778241526155498E-3</v>
      </c>
      <c r="EZ45" s="74">
        <f t="shared" si="615"/>
        <v>5.7123811358194866E-2</v>
      </c>
      <c r="FA45" s="74">
        <f t="shared" si="615"/>
        <v>4.1291689240647925E-3</v>
      </c>
      <c r="FB45" s="74">
        <f t="shared" si="615"/>
        <v>1.2487326171139514E-2</v>
      </c>
      <c r="FC45" s="74">
        <f t="shared" si="615"/>
        <v>0.29456401981293689</v>
      </c>
      <c r="FE45" s="71"/>
      <c r="FF45" s="72" t="s">
        <v>12</v>
      </c>
      <c r="FG45" s="73">
        <f t="shared" ref="FG45:GC45" si="616">_xlfn.STDEV.P(FG14:FG16)</f>
        <v>5.3500926322236082E-2</v>
      </c>
      <c r="FH45" s="73">
        <f t="shared" si="616"/>
        <v>6.0523791297558407E-3</v>
      </c>
      <c r="FI45" s="73">
        <f t="shared" si="616"/>
        <v>3.0739635172361199E-2</v>
      </c>
      <c r="FJ45" s="73">
        <f t="shared" si="616"/>
        <v>4.9768489494884112E-2</v>
      </c>
      <c r="FK45" s="73">
        <f t="shared" si="616"/>
        <v>5.7920885724893449E-2</v>
      </c>
      <c r="FL45" s="73">
        <f t="shared" si="616"/>
        <v>0</v>
      </c>
      <c r="FM45" s="73">
        <f t="shared" si="616"/>
        <v>3.2218763948284761E-2</v>
      </c>
      <c r="FN45" s="73">
        <f t="shared" si="616"/>
        <v>5.5311210665357734E-2</v>
      </c>
      <c r="FO45" s="73">
        <f t="shared" si="616"/>
        <v>0.24207115170053409</v>
      </c>
      <c r="FP45" s="73">
        <f t="shared" si="616"/>
        <v>0.3423242829704074</v>
      </c>
      <c r="FQ45" s="73">
        <f t="shared" si="616"/>
        <v>4.6171858532179276E-2</v>
      </c>
      <c r="FR45" s="73">
        <f t="shared" si="616"/>
        <v>0.11704379406278903</v>
      </c>
      <c r="FS45" s="73">
        <f t="shared" si="616"/>
        <v>8.6476522373041056E-2</v>
      </c>
      <c r="FT45" s="73">
        <f t="shared" si="616"/>
        <v>0.19549607982786799</v>
      </c>
      <c r="FU45" s="74">
        <f t="shared" si="616"/>
        <v>1.3807053894690748</v>
      </c>
      <c r="FV45" s="74">
        <f t="shared" si="616"/>
        <v>0.12339270360105128</v>
      </c>
      <c r="FW45" s="74">
        <f t="shared" si="616"/>
        <v>0.38049291129107332</v>
      </c>
      <c r="FX45" s="74">
        <f t="shared" si="616"/>
        <v>0.11844380758544781</v>
      </c>
      <c r="FY45" s="74">
        <f t="shared" si="616"/>
        <v>1.1616936723619243E-3</v>
      </c>
      <c r="FZ45" s="74">
        <f t="shared" si="616"/>
        <v>2.8079740981359243E-2</v>
      </c>
      <c r="GA45" s="74">
        <f t="shared" si="616"/>
        <v>5.0221735892141753E-3</v>
      </c>
      <c r="GB45" s="74">
        <f t="shared" si="616"/>
        <v>3.6228874558507734E-2</v>
      </c>
      <c r="GC45" s="74">
        <f t="shared" si="616"/>
        <v>0.3998376142963293</v>
      </c>
      <c r="GE45" s="71"/>
      <c r="GF45" s="72" t="s">
        <v>12</v>
      </c>
      <c r="GG45" s="73">
        <f t="shared" ref="GG45:HC45" si="617">_xlfn.STDEV.P(GG14:GG16)</f>
        <v>1.0885980700667216E-3</v>
      </c>
      <c r="GH45" s="73">
        <f t="shared" si="617"/>
        <v>1.9275626535603021E-2</v>
      </c>
      <c r="GI45" s="73">
        <f t="shared" si="617"/>
        <v>3.2100921485441219E-2</v>
      </c>
      <c r="GJ45" s="73">
        <f t="shared" si="617"/>
        <v>6.9551446791752139E-2</v>
      </c>
      <c r="GK45" s="73">
        <f t="shared" si="617"/>
        <v>9.2669857922233811E-2</v>
      </c>
      <c r="GL45" s="73">
        <f t="shared" si="617"/>
        <v>5.8744695246137971E-2</v>
      </c>
      <c r="GM45" s="73">
        <f t="shared" si="617"/>
        <v>0</v>
      </c>
      <c r="GN45" s="73">
        <f t="shared" si="617"/>
        <v>2.5401345224887552E-2</v>
      </c>
      <c r="GO45" s="73">
        <f t="shared" si="617"/>
        <v>0.3066377172612354</v>
      </c>
      <c r="GP45" s="73">
        <f t="shared" si="617"/>
        <v>0.50000206806805969</v>
      </c>
      <c r="GQ45" s="73">
        <f t="shared" si="617"/>
        <v>0.10793092524819467</v>
      </c>
      <c r="GR45" s="73">
        <f t="shared" si="617"/>
        <v>0.17580526758738824</v>
      </c>
      <c r="GS45" s="73">
        <f t="shared" si="617"/>
        <v>0.13450609024239227</v>
      </c>
      <c r="GT45" s="73">
        <f t="shared" si="617"/>
        <v>0.21835986535689281</v>
      </c>
      <c r="GU45" s="74">
        <f t="shared" si="617"/>
        <v>2.0037456707004546</v>
      </c>
      <c r="GV45" s="74">
        <f t="shared" si="617"/>
        <v>0.16566391921350507</v>
      </c>
      <c r="GW45" s="74">
        <f t="shared" si="617"/>
        <v>0.57248165602936385</v>
      </c>
      <c r="GX45" s="74">
        <f t="shared" si="617"/>
        <v>0.20865378427020598</v>
      </c>
      <c r="GY45" s="74">
        <f t="shared" si="617"/>
        <v>1.4349650759750553E-3</v>
      </c>
      <c r="GZ45" s="74">
        <f t="shared" si="617"/>
        <v>5.4355276029253712E-2</v>
      </c>
      <c r="HA45" s="74">
        <f t="shared" si="617"/>
        <v>7.6299590104692118E-3</v>
      </c>
      <c r="HB45" s="74">
        <f t="shared" si="617"/>
        <v>5.4292797522874907E-2</v>
      </c>
      <c r="HC45" s="74">
        <f t="shared" si="617"/>
        <v>0.76422574518558262</v>
      </c>
      <c r="HE45" s="71"/>
      <c r="HF45" s="72" t="s">
        <v>12</v>
      </c>
      <c r="HG45" s="73">
        <f t="shared" ref="HG45:IC45" si="618">_xlfn.STDEV.P(HG14:HG16)</f>
        <v>2.5078807722400936E-2</v>
      </c>
      <c r="HH45" s="73">
        <f t="shared" si="618"/>
        <v>1.8601803387871905E-2</v>
      </c>
      <c r="HI45" s="73">
        <f t="shared" si="618"/>
        <v>2.1958448575164314E-2</v>
      </c>
      <c r="HJ45" s="73">
        <f t="shared" si="618"/>
        <v>6.2857258278372394E-2</v>
      </c>
      <c r="HK45" s="73">
        <f t="shared" si="618"/>
        <v>8.4157426503136054E-2</v>
      </c>
      <c r="HL45" s="73">
        <f t="shared" si="618"/>
        <v>5.6424433796655661E-2</v>
      </c>
      <c r="HM45" s="73">
        <f t="shared" si="618"/>
        <v>1.4544006410190265E-2</v>
      </c>
      <c r="HN45" s="73">
        <f t="shared" si="618"/>
        <v>0</v>
      </c>
      <c r="HO45" s="73">
        <f t="shared" si="618"/>
        <v>0.25252054061180373</v>
      </c>
      <c r="HP45" s="73">
        <f t="shared" si="618"/>
        <v>0.40510839283861566</v>
      </c>
      <c r="HQ45" s="73">
        <f t="shared" si="618"/>
        <v>8.9634289219366614E-2</v>
      </c>
      <c r="HR45" s="73">
        <f t="shared" si="618"/>
        <v>0.16073824305609749</v>
      </c>
      <c r="HS45" s="73">
        <f t="shared" si="618"/>
        <v>0.12513418593522702</v>
      </c>
      <c r="HT45" s="73">
        <f t="shared" si="618"/>
        <v>0.19549821824270089</v>
      </c>
      <c r="HU45" s="74">
        <f t="shared" si="618"/>
        <v>1.4897973909522673</v>
      </c>
      <c r="HV45" s="74">
        <f t="shared" si="618"/>
        <v>0.13794338272888323</v>
      </c>
      <c r="HW45" s="74">
        <f t="shared" si="618"/>
        <v>0.47992204708342773</v>
      </c>
      <c r="HX45" s="74">
        <f t="shared" si="618"/>
        <v>0.17643823018762675</v>
      </c>
      <c r="HY45" s="74">
        <f t="shared" si="618"/>
        <v>1.2411148861011911E-3</v>
      </c>
      <c r="HZ45" s="74">
        <f t="shared" si="618"/>
        <v>4.3185856698868041E-2</v>
      </c>
      <c r="IA45" s="74">
        <f t="shared" si="618"/>
        <v>6.3375494663899272E-3</v>
      </c>
      <c r="IB45" s="74">
        <f t="shared" si="618"/>
        <v>4.7892290214613803E-2</v>
      </c>
      <c r="IC45" s="74">
        <f t="shared" si="618"/>
        <v>0.69940857295057701</v>
      </c>
      <c r="IE45" s="71"/>
      <c r="IF45" s="72" t="s">
        <v>12</v>
      </c>
      <c r="IG45" s="73">
        <f t="shared" ref="IG45:JC45" si="619">_xlfn.STDEV.P(IG14:IG16)</f>
        <v>0.15088300810446867</v>
      </c>
      <c r="IH45" s="73">
        <f t="shared" si="619"/>
        <v>3.2374520403835087E-2</v>
      </c>
      <c r="II45" s="73">
        <f t="shared" si="619"/>
        <v>2.122121519478197E-2</v>
      </c>
      <c r="IJ45" s="73">
        <f t="shared" si="619"/>
        <v>3.6444648576162891E-2</v>
      </c>
      <c r="IK45" s="73">
        <f t="shared" si="619"/>
        <v>6.4818638775304305E-2</v>
      </c>
      <c r="IL45" s="73">
        <f t="shared" si="619"/>
        <v>0.14121883475441571</v>
      </c>
      <c r="IM45" s="73">
        <f t="shared" si="619"/>
        <v>8.9419230836906768E-2</v>
      </c>
      <c r="IN45" s="73">
        <f t="shared" si="619"/>
        <v>0.1266816780406218</v>
      </c>
      <c r="IO45" s="73">
        <f t="shared" si="619"/>
        <v>0</v>
      </c>
      <c r="IP45" s="73">
        <f t="shared" si="619"/>
        <v>0.17505729264044217</v>
      </c>
      <c r="IQ45" s="73">
        <f t="shared" si="619"/>
        <v>0.31059302219512552</v>
      </c>
      <c r="IR45" s="73">
        <f t="shared" si="619"/>
        <v>0.114681257544944</v>
      </c>
      <c r="IS45" s="73">
        <f t="shared" si="619"/>
        <v>0.10511069232077389</v>
      </c>
      <c r="IT45" s="73">
        <f t="shared" si="619"/>
        <v>0.12007640783788175</v>
      </c>
      <c r="IU45" s="74">
        <f t="shared" si="619"/>
        <v>1.4191816147906637</v>
      </c>
      <c r="IV45" s="74">
        <f t="shared" si="619"/>
        <v>1.7932123608154986E-2</v>
      </c>
      <c r="IW45" s="74">
        <f t="shared" si="619"/>
        <v>0.21514478603712603</v>
      </c>
      <c r="IX45" s="74">
        <f t="shared" si="619"/>
        <v>0.15946455577731117</v>
      </c>
      <c r="IY45" s="74">
        <f t="shared" si="619"/>
        <v>3.9062074833639415E-4</v>
      </c>
      <c r="IZ45" s="74">
        <f t="shared" si="619"/>
        <v>5.781686191489744E-2</v>
      </c>
      <c r="JA45" s="74">
        <f t="shared" si="619"/>
        <v>3.161185427204549E-3</v>
      </c>
      <c r="JB45" s="74">
        <f t="shared" si="619"/>
        <v>2.6098038556678881E-2</v>
      </c>
      <c r="JC45" s="74">
        <f t="shared" si="619"/>
        <v>0.75299240245407073</v>
      </c>
      <c r="JE45" s="71"/>
      <c r="JF45" s="72" t="s">
        <v>12</v>
      </c>
      <c r="JG45" s="73">
        <f t="shared" ref="JG45:KC45" si="620">_xlfn.STDEV.P(JG14:JG16)</f>
        <v>0.27818250157170821</v>
      </c>
      <c r="JH45" s="73">
        <f t="shared" si="620"/>
        <v>4.6170301426389095E-2</v>
      </c>
      <c r="JI45" s="73">
        <f t="shared" si="620"/>
        <v>5.2493468143823732E-2</v>
      </c>
      <c r="JJ45" s="73">
        <f t="shared" si="620"/>
        <v>8.338590617129242E-2</v>
      </c>
      <c r="JK45" s="73">
        <f t="shared" si="620"/>
        <v>0.10308988613470911</v>
      </c>
      <c r="JL45" s="73">
        <f t="shared" si="620"/>
        <v>0.20735055076725303</v>
      </c>
      <c r="JM45" s="73">
        <f t="shared" si="620"/>
        <v>0.16534907748491168</v>
      </c>
      <c r="JN45" s="73">
        <f t="shared" si="620"/>
        <v>0.23401400842648012</v>
      </c>
      <c r="JO45" s="73">
        <f t="shared" si="620"/>
        <v>0.27651558358689343</v>
      </c>
      <c r="JP45" s="73">
        <f t="shared" si="620"/>
        <v>0</v>
      </c>
      <c r="JQ45" s="73">
        <f t="shared" si="620"/>
        <v>0.46696516545176153</v>
      </c>
      <c r="JR45" s="73">
        <f t="shared" si="620"/>
        <v>0.2129094718803157</v>
      </c>
      <c r="JS45" s="73">
        <f t="shared" si="620"/>
        <v>0.18442366520044171</v>
      </c>
      <c r="JT45" s="73">
        <f t="shared" si="620"/>
        <v>0.39474312962560437</v>
      </c>
      <c r="JU45" s="74">
        <f t="shared" si="620"/>
        <v>1.4852018496061345</v>
      </c>
      <c r="JV45" s="74">
        <f t="shared" si="620"/>
        <v>0.11408790309126567</v>
      </c>
      <c r="JW45" s="74">
        <f t="shared" si="620"/>
        <v>0.18352665874864338</v>
      </c>
      <c r="JX45" s="74">
        <f t="shared" si="620"/>
        <v>0.1501609022131335</v>
      </c>
      <c r="JY45" s="74">
        <f t="shared" si="620"/>
        <v>1.7734271905659816E-3</v>
      </c>
      <c r="JZ45" s="74">
        <f t="shared" si="620"/>
        <v>5.8799735840462664E-2</v>
      </c>
      <c r="KA45" s="74">
        <f t="shared" si="620"/>
        <v>1.8638111868451135E-3</v>
      </c>
      <c r="KB45" s="74">
        <f t="shared" si="620"/>
        <v>4.5979871654116711E-2</v>
      </c>
      <c r="KC45" s="74">
        <f t="shared" si="620"/>
        <v>1.0153186104419283</v>
      </c>
      <c r="KE45" s="71"/>
      <c r="KF45" s="72" t="s">
        <v>12</v>
      </c>
      <c r="KG45" s="73">
        <f t="shared" ref="KG45:LC45" si="621">_xlfn.STDEV.P(KG14:KG16)</f>
        <v>2.1698580800175619E-2</v>
      </c>
      <c r="KH45" s="73">
        <f t="shared" si="621"/>
        <v>5.5601398514043389E-3</v>
      </c>
      <c r="KI45" s="73">
        <f t="shared" si="621"/>
        <v>1.3546256859369452E-2</v>
      </c>
      <c r="KJ45" s="73">
        <f t="shared" si="621"/>
        <v>2.8422169853847424E-2</v>
      </c>
      <c r="KK45" s="73">
        <f t="shared" si="621"/>
        <v>3.4994264017952297E-2</v>
      </c>
      <c r="KL45" s="73">
        <f t="shared" si="621"/>
        <v>1.0736903663679716E-2</v>
      </c>
      <c r="KM45" s="73">
        <f t="shared" si="621"/>
        <v>1.3040908113739237E-2</v>
      </c>
      <c r="KN45" s="73">
        <f t="shared" si="621"/>
        <v>1.9839476285791965E-2</v>
      </c>
      <c r="KO45" s="73">
        <f t="shared" si="621"/>
        <v>0.12435712633977938</v>
      </c>
      <c r="KP45" s="73">
        <f t="shared" si="621"/>
        <v>0.17945814435121421</v>
      </c>
      <c r="KQ45" s="73">
        <f t="shared" si="621"/>
        <v>0</v>
      </c>
      <c r="KR45" s="73">
        <f t="shared" si="621"/>
        <v>6.9379560047660632E-2</v>
      </c>
      <c r="KS45" s="73">
        <f t="shared" si="621"/>
        <v>5.2755577476098769E-2</v>
      </c>
      <c r="KT45" s="73">
        <f t="shared" si="621"/>
        <v>0.10263799330457572</v>
      </c>
      <c r="KU45" s="74">
        <f t="shared" si="621"/>
        <v>0.65193640643536455</v>
      </c>
      <c r="KV45" s="74">
        <f t="shared" si="621"/>
        <v>6.4973736317264941E-2</v>
      </c>
      <c r="KW45" s="74">
        <f t="shared" si="621"/>
        <v>0.20823407947206471</v>
      </c>
      <c r="KX45" s="74">
        <f t="shared" si="621"/>
        <v>6.8230997809401825E-2</v>
      </c>
      <c r="KY45" s="74">
        <f t="shared" si="621"/>
        <v>6.1515642312075193E-4</v>
      </c>
      <c r="KZ45" s="74">
        <f t="shared" si="621"/>
        <v>1.4807676471681281E-2</v>
      </c>
      <c r="LA45" s="74">
        <f t="shared" si="621"/>
        <v>2.7285198217735953E-3</v>
      </c>
      <c r="LB45" s="74">
        <f t="shared" si="621"/>
        <v>2.0798544360769854E-2</v>
      </c>
      <c r="LC45" s="74">
        <f t="shared" si="621"/>
        <v>0.26187987556147374</v>
      </c>
      <c r="LE45" s="71"/>
      <c r="LF45" s="72" t="s">
        <v>12</v>
      </c>
      <c r="LG45" s="73">
        <f t="shared" ref="LG45:MC45" si="622">_xlfn.STDEV.P(LG14:LG16)</f>
        <v>8.1197734562092699E-2</v>
      </c>
      <c r="LH45" s="73">
        <f t="shared" si="622"/>
        <v>1.2093834323778078E-2</v>
      </c>
      <c r="LI45" s="73">
        <f t="shared" si="622"/>
        <v>2.489016181096201E-2</v>
      </c>
      <c r="LJ45" s="73">
        <f t="shared" si="622"/>
        <v>6.9442787272701867E-3</v>
      </c>
      <c r="LK45" s="73">
        <f t="shared" si="622"/>
        <v>7.6491578750629901E-3</v>
      </c>
      <c r="LL45" s="73">
        <f t="shared" si="622"/>
        <v>6.3124588268761106E-2</v>
      </c>
      <c r="LM45" s="73">
        <f t="shared" si="622"/>
        <v>4.8365015588804475E-2</v>
      </c>
      <c r="LN45" s="73">
        <f t="shared" si="622"/>
        <v>7.7156331871680278E-2</v>
      </c>
      <c r="LO45" s="73">
        <f t="shared" si="622"/>
        <v>0.11323651376302862</v>
      </c>
      <c r="LP45" s="73">
        <f t="shared" si="622"/>
        <v>0.17594574983475975</v>
      </c>
      <c r="LQ45" s="73">
        <f t="shared" si="622"/>
        <v>0.15840730370552644</v>
      </c>
      <c r="LR45" s="73">
        <f t="shared" si="622"/>
        <v>0</v>
      </c>
      <c r="LS45" s="73">
        <f t="shared" si="622"/>
        <v>9.2176595281846883E-3</v>
      </c>
      <c r="LT45" s="73">
        <f t="shared" si="622"/>
        <v>8.669780944891671E-2</v>
      </c>
      <c r="LU45" s="74">
        <f t="shared" si="622"/>
        <v>1.1793141317262494</v>
      </c>
      <c r="LV45" s="74">
        <f t="shared" si="622"/>
        <v>5.054241992545979E-2</v>
      </c>
      <c r="LW45" s="74">
        <f t="shared" si="622"/>
        <v>0.14860281808157103</v>
      </c>
      <c r="LX45" s="74">
        <f t="shared" si="622"/>
        <v>7.3166516752531441E-2</v>
      </c>
      <c r="LY45" s="74">
        <f t="shared" si="622"/>
        <v>4.3788932193807164E-4</v>
      </c>
      <c r="LZ45" s="74">
        <f t="shared" si="622"/>
        <v>3.1730914803839813E-2</v>
      </c>
      <c r="MA45" s="74">
        <f t="shared" si="622"/>
        <v>2.2332059532279712E-3</v>
      </c>
      <c r="MB45" s="74">
        <f t="shared" si="622"/>
        <v>5.844346934280634E-3</v>
      </c>
      <c r="MC45" s="74">
        <f t="shared" si="622"/>
        <v>0.20612538317103374</v>
      </c>
      <c r="ME45" s="71"/>
      <c r="MF45" s="72" t="s">
        <v>12</v>
      </c>
      <c r="MG45" s="73">
        <f t="shared" ref="MG45:NC45" si="623">_xlfn.STDEV.P(MG14:MG16)</f>
        <v>8.8207027475316738E-2</v>
      </c>
      <c r="MH45" s="73">
        <f t="shared" si="623"/>
        <v>1.1962992135658377E-2</v>
      </c>
      <c r="MI45" s="73">
        <f t="shared" si="623"/>
        <v>2.9396833637138041E-2</v>
      </c>
      <c r="MJ45" s="73">
        <f t="shared" si="623"/>
        <v>1.2198228495989876E-2</v>
      </c>
      <c r="MK45" s="73">
        <f t="shared" si="623"/>
        <v>8.4171280318065256E-3</v>
      </c>
      <c r="ML45" s="73">
        <f t="shared" si="623"/>
        <v>6.5463972468952164E-2</v>
      </c>
      <c r="MM45" s="73">
        <f t="shared" si="623"/>
        <v>5.2593831218793914E-2</v>
      </c>
      <c r="MN45" s="73">
        <f t="shared" si="623"/>
        <v>8.544120309257966E-2</v>
      </c>
      <c r="MO45" s="73">
        <f t="shared" si="623"/>
        <v>0.14432872435540084</v>
      </c>
      <c r="MP45" s="73">
        <f t="shared" si="623"/>
        <v>0.21790437561872805</v>
      </c>
      <c r="MQ45" s="73">
        <f t="shared" si="623"/>
        <v>0.16926514803691792</v>
      </c>
      <c r="MR45" s="73">
        <f t="shared" si="623"/>
        <v>1.2936203477779648E-2</v>
      </c>
      <c r="MS45" s="73">
        <f t="shared" si="623"/>
        <v>0</v>
      </c>
      <c r="MT45" s="73">
        <f t="shared" si="623"/>
        <v>0.10769814078578048</v>
      </c>
      <c r="MU45" s="74">
        <f t="shared" si="623"/>
        <v>1.3712698980915063</v>
      </c>
      <c r="MV45" s="74">
        <f t="shared" si="623"/>
        <v>6.6083439324108664E-2</v>
      </c>
      <c r="MW45" s="74">
        <f t="shared" si="623"/>
        <v>0.19117157049334679</v>
      </c>
      <c r="MX45" s="74">
        <f t="shared" si="623"/>
        <v>8.2249236281575558E-2</v>
      </c>
      <c r="MY45" s="74">
        <f t="shared" si="623"/>
        <v>5.7598746851380991E-4</v>
      </c>
      <c r="MZ45" s="74">
        <f t="shared" si="623"/>
        <v>3.5021131066847469E-2</v>
      </c>
      <c r="NA45" s="74">
        <f t="shared" si="623"/>
        <v>2.7927087551019793E-3</v>
      </c>
      <c r="NB45" s="74">
        <f t="shared" si="623"/>
        <v>9.6725959095952385E-3</v>
      </c>
      <c r="NC45" s="74">
        <f t="shared" si="623"/>
        <v>0.19364511300246509</v>
      </c>
      <c r="NE45" s="71"/>
      <c r="NF45" s="72" t="s">
        <v>12</v>
      </c>
      <c r="NG45" s="73">
        <f t="shared" ref="NG45:OC45" si="624">_xlfn.STDEV.P(NG14:NG16)</f>
        <v>5.1559512390471983E-2</v>
      </c>
      <c r="NH45" s="73">
        <f t="shared" si="624"/>
        <v>1.2213635197381853E-2</v>
      </c>
      <c r="NI45" s="73">
        <f t="shared" si="624"/>
        <v>1.261825214368212E-2</v>
      </c>
      <c r="NJ45" s="73">
        <f t="shared" si="624"/>
        <v>1.1466140289671706E-2</v>
      </c>
      <c r="NK45" s="73">
        <f t="shared" si="624"/>
        <v>2.4655474683375447E-2</v>
      </c>
      <c r="NL45" s="73">
        <f t="shared" si="624"/>
        <v>5.4172536268821278E-2</v>
      </c>
      <c r="NM45" s="73">
        <f t="shared" si="624"/>
        <v>3.0551543286322404E-2</v>
      </c>
      <c r="NN45" s="73">
        <f t="shared" si="624"/>
        <v>4.7003877801691574E-2</v>
      </c>
      <c r="NO45" s="73">
        <f t="shared" si="624"/>
        <v>5.7638418948749007E-2</v>
      </c>
      <c r="NP45" s="73">
        <f t="shared" si="624"/>
        <v>0.14405428665020603</v>
      </c>
      <c r="NQ45" s="73">
        <f t="shared" si="624"/>
        <v>0.1229137825816945</v>
      </c>
      <c r="NR45" s="73">
        <f t="shared" si="624"/>
        <v>3.9128840595910423E-2</v>
      </c>
      <c r="NS45" s="73">
        <f t="shared" si="624"/>
        <v>3.4843165906597251E-2</v>
      </c>
      <c r="NT45" s="73">
        <f t="shared" si="624"/>
        <v>0</v>
      </c>
      <c r="NU45" s="74">
        <f t="shared" si="624"/>
        <v>0.86167568224805136</v>
      </c>
      <c r="NV45" s="74">
        <f t="shared" si="624"/>
        <v>3.2778108698231771E-2</v>
      </c>
      <c r="NW45" s="74">
        <f t="shared" si="624"/>
        <v>0.14969352048948387</v>
      </c>
      <c r="NX45" s="74">
        <f t="shared" si="624"/>
        <v>7.8936178713351082E-2</v>
      </c>
      <c r="NY45" s="74">
        <f t="shared" si="624"/>
        <v>1.4510073045817767E-4</v>
      </c>
      <c r="NZ45" s="74">
        <f t="shared" si="624"/>
        <v>2.8166160829616958E-2</v>
      </c>
      <c r="OA45" s="74">
        <f t="shared" si="624"/>
        <v>2.1538025644405718E-3</v>
      </c>
      <c r="OB45" s="74">
        <f t="shared" si="624"/>
        <v>1.177449297013638E-2</v>
      </c>
      <c r="OC45" s="74">
        <f t="shared" si="624"/>
        <v>0.29660380591089847</v>
      </c>
      <c r="OE45" s="71"/>
      <c r="OF45" s="72" t="s">
        <v>12</v>
      </c>
      <c r="OG45" s="73">
        <f t="shared" ref="OG45:PC45" si="625">_xlfn.STDEV.P(OG14:OG16)</f>
        <v>0.51523136843853778</v>
      </c>
      <c r="OH45" s="73">
        <f t="shared" si="625"/>
        <v>9.4864163856137718E-2</v>
      </c>
      <c r="OI45" s="73">
        <f t="shared" si="625"/>
        <v>8.0753035150863711E-2</v>
      </c>
      <c r="OJ45" s="73">
        <f t="shared" si="625"/>
        <v>0.21774817541963423</v>
      </c>
      <c r="OK45" s="73">
        <f t="shared" si="625"/>
        <v>0.27725044603654853</v>
      </c>
      <c r="OL45" s="73">
        <f t="shared" si="625"/>
        <v>0.39048040493178943</v>
      </c>
      <c r="OM45" s="73">
        <f t="shared" si="625"/>
        <v>0.30599538130612408</v>
      </c>
      <c r="ON45" s="73">
        <f t="shared" si="625"/>
        <v>0.41203065584721316</v>
      </c>
      <c r="OO45" s="73">
        <f t="shared" si="625"/>
        <v>0.66339723042634913</v>
      </c>
      <c r="OP45" s="73">
        <f t="shared" si="625"/>
        <v>0.55343819247228376</v>
      </c>
      <c r="OQ45" s="73">
        <f t="shared" si="625"/>
        <v>0.8237968005050913</v>
      </c>
      <c r="OR45" s="73">
        <f t="shared" si="625"/>
        <v>0.55964614326293605</v>
      </c>
      <c r="OS45" s="73">
        <f t="shared" si="625"/>
        <v>0.4666902870882807</v>
      </c>
      <c r="OT45" s="73">
        <f t="shared" si="625"/>
        <v>0.8748007094170871</v>
      </c>
      <c r="OU45" s="74">
        <f t="shared" si="625"/>
        <v>0</v>
      </c>
      <c r="OV45" s="74">
        <f t="shared" si="625"/>
        <v>0.32399235044062891</v>
      </c>
      <c r="OW45" s="74">
        <f t="shared" si="625"/>
        <v>0.92248899758217939</v>
      </c>
      <c r="OX45" s="74">
        <f t="shared" si="625"/>
        <v>0.3984826074302335</v>
      </c>
      <c r="OY45" s="74">
        <f t="shared" si="625"/>
        <v>4.2569308397811543E-3</v>
      </c>
      <c r="OZ45" s="74">
        <f t="shared" si="625"/>
        <v>9.6057223898057473E-2</v>
      </c>
      <c r="PA45" s="74">
        <f t="shared" si="625"/>
        <v>1.1085239102526035E-2</v>
      </c>
      <c r="PB45" s="74">
        <f t="shared" si="625"/>
        <v>0.13715462326978092</v>
      </c>
      <c r="PC45" s="74">
        <f t="shared" si="625"/>
        <v>2.4660034584324211</v>
      </c>
    </row>
    <row r="46" spans="3:419" x14ac:dyDescent="0.3">
      <c r="C46" s="5"/>
      <c r="D46" s="5"/>
      <c r="E46" s="22" t="s">
        <v>16</v>
      </c>
      <c r="F46" s="23">
        <f>_xlfn.STDEV.P(F18:F20)</f>
        <v>7.2466795322103934</v>
      </c>
      <c r="G46" s="23">
        <f t="shared" ref="G46:T46" si="626">_xlfn.STDEV.P(G18:G20)</f>
        <v>0.92767132660746354</v>
      </c>
      <c r="H46" s="23">
        <f t="shared" si="626"/>
        <v>1.4391500431199202</v>
      </c>
      <c r="I46" s="23">
        <f t="shared" si="626"/>
        <v>3.5510341093825648</v>
      </c>
      <c r="J46" s="23">
        <f t="shared" si="626"/>
        <v>2.4418304117803502</v>
      </c>
      <c r="K46" s="23">
        <f t="shared" si="626"/>
        <v>2.9672222461724176</v>
      </c>
      <c r="L46" s="23">
        <f t="shared" si="626"/>
        <v>1.7057100061374264</v>
      </c>
      <c r="M46" s="23">
        <f t="shared" si="626"/>
        <v>4.7009170664193061</v>
      </c>
      <c r="N46" s="23">
        <f t="shared" si="626"/>
        <v>6.7800597974907886</v>
      </c>
      <c r="O46" s="23">
        <f t="shared" si="626"/>
        <v>0.50078169377723869</v>
      </c>
      <c r="P46" s="23">
        <f t="shared" si="626"/>
        <v>5.8612108136598682</v>
      </c>
      <c r="Q46" s="23">
        <f t="shared" si="626"/>
        <v>4.7779801409617884</v>
      </c>
      <c r="R46" s="23">
        <f t="shared" si="626"/>
        <v>4.8058695991940654</v>
      </c>
      <c r="S46" s="23">
        <f t="shared" si="626"/>
        <v>6.4571538699934807</v>
      </c>
      <c r="T46" s="40">
        <f t="shared" si="626"/>
        <v>7.9319206551337995</v>
      </c>
      <c r="U46" s="40">
        <f t="shared" ref="U46:W46" si="627">_xlfn.STDEV.P(U18:U20)</f>
        <v>2.0864972430173259</v>
      </c>
      <c r="V46" s="40">
        <f t="shared" si="627"/>
        <v>11.283846895131154</v>
      </c>
      <c r="W46" s="40">
        <f t="shared" si="627"/>
        <v>5.2222217566878939</v>
      </c>
      <c r="X46" s="40">
        <f t="shared" ref="X46:AB46" si="628">_xlfn.STDEV.P(X18:X20)</f>
        <v>3.5949243658468355E-2</v>
      </c>
      <c r="Y46" s="40">
        <f t="shared" si="628"/>
        <v>0.77891170680548227</v>
      </c>
      <c r="Z46" s="40">
        <f t="shared" si="628"/>
        <v>5.8944586052151082E-2</v>
      </c>
      <c r="AA46" s="40">
        <f t="shared" si="628"/>
        <v>0.72017234256841023</v>
      </c>
      <c r="AB46" s="40">
        <f t="shared" si="628"/>
        <v>12.861600526060117</v>
      </c>
      <c r="AE46" s="71"/>
      <c r="AF46" s="75" t="s">
        <v>16</v>
      </c>
      <c r="AG46" s="76">
        <f>_xlfn.STDEV.P(AG18:AG20)</f>
        <v>0</v>
      </c>
      <c r="AH46" s="76">
        <f t="shared" ref="AH46:AU46" si="629">_xlfn.STDEV.P(AH18:AH20)</f>
        <v>9.834243350572934E-2</v>
      </c>
      <c r="AI46" s="76">
        <f t="shared" si="629"/>
        <v>2.7093050982917161E-2</v>
      </c>
      <c r="AJ46" s="76">
        <f t="shared" si="629"/>
        <v>3.0610686001596592E-2</v>
      </c>
      <c r="AK46" s="76">
        <f t="shared" si="629"/>
        <v>5.8631224266520406E-2</v>
      </c>
      <c r="AL46" s="76">
        <f t="shared" si="629"/>
        <v>6.6415491766770043E-2</v>
      </c>
      <c r="AM46" s="76">
        <f t="shared" si="629"/>
        <v>7.6758999551909055E-2</v>
      </c>
      <c r="AN46" s="76">
        <f t="shared" si="629"/>
        <v>7.0872893251687857E-2</v>
      </c>
      <c r="AO46" s="76">
        <f t="shared" si="629"/>
        <v>0.11893088570785584</v>
      </c>
      <c r="AP46" s="76">
        <f t="shared" si="629"/>
        <v>0.31769236340326895</v>
      </c>
      <c r="AQ46" s="76">
        <f t="shared" si="629"/>
        <v>0.2379552157882163</v>
      </c>
      <c r="AR46" s="76">
        <f t="shared" si="629"/>
        <v>0.13114435409652447</v>
      </c>
      <c r="AS46" s="76">
        <f t="shared" si="629"/>
        <v>8.1565376682472837E-2</v>
      </c>
      <c r="AT46" s="76">
        <f t="shared" si="629"/>
        <v>0.12692000836643724</v>
      </c>
      <c r="AU46" s="174">
        <f t="shared" si="629"/>
        <v>0.22348582680551807</v>
      </c>
      <c r="AV46" s="174">
        <f t="shared" ref="AV46:AX46" si="630">_xlfn.STDEV.P(AV18:AV20)</f>
        <v>0.34920048209332405</v>
      </c>
      <c r="AW46" s="174">
        <f t="shared" si="630"/>
        <v>5.9416935099642118E-2</v>
      </c>
      <c r="AX46" s="77">
        <f t="shared" si="630"/>
        <v>0.12925712240704088</v>
      </c>
      <c r="AY46" s="77">
        <f t="shared" ref="AY46:BC46" si="631">_xlfn.STDEV.P(AY18:AY20)</f>
        <v>7.094301674629202E-4</v>
      </c>
      <c r="AZ46" s="77">
        <f t="shared" si="631"/>
        <v>7.3009993444866847E-2</v>
      </c>
      <c r="BA46" s="77">
        <f t="shared" si="631"/>
        <v>6.6790963469103553E-3</v>
      </c>
      <c r="BB46" s="77">
        <f t="shared" si="631"/>
        <v>9.8493685292238661E-2</v>
      </c>
      <c r="BC46" s="77">
        <f t="shared" si="631"/>
        <v>1.6221507042983168</v>
      </c>
      <c r="BE46" s="71"/>
      <c r="BF46" s="75" t="s">
        <v>16</v>
      </c>
      <c r="BG46" s="76">
        <f>_xlfn.STDEV.P(BG18:BG20)</f>
        <v>0.73343387301968044</v>
      </c>
      <c r="BH46" s="76">
        <f t="shared" ref="BH46:BU46" si="632">_xlfn.STDEV.P(BH18:BH20)</f>
        <v>0</v>
      </c>
      <c r="BI46" s="76">
        <f t="shared" si="632"/>
        <v>0.16542568101352836</v>
      </c>
      <c r="BJ46" s="76">
        <f t="shared" si="632"/>
        <v>0.38101986173068403</v>
      </c>
      <c r="BK46" s="76">
        <f t="shared" si="632"/>
        <v>0.23570286526616122</v>
      </c>
      <c r="BL46" s="76">
        <f t="shared" si="632"/>
        <v>0.35340014970794409</v>
      </c>
      <c r="BM46" s="76">
        <f t="shared" si="632"/>
        <v>0.23297551203956185</v>
      </c>
      <c r="BN46" s="76">
        <f t="shared" si="632"/>
        <v>0.48025764710778163</v>
      </c>
      <c r="BO46" s="76">
        <f t="shared" si="632"/>
        <v>0.57363312739170214</v>
      </c>
      <c r="BP46" s="76">
        <f t="shared" si="632"/>
        <v>0.3132709988393787</v>
      </c>
      <c r="BQ46" s="76">
        <f t="shared" si="632"/>
        <v>0.99988659134436131</v>
      </c>
      <c r="BR46" s="76">
        <f t="shared" si="632"/>
        <v>0.7056008769020784</v>
      </c>
      <c r="BS46" s="76">
        <f t="shared" si="632"/>
        <v>0.60386366110107659</v>
      </c>
      <c r="BT46" s="76">
        <f t="shared" si="632"/>
        <v>0.7378264603612521</v>
      </c>
      <c r="BU46" s="77">
        <f t="shared" si="632"/>
        <v>1.0961330391921689</v>
      </c>
      <c r="BV46" s="77">
        <f t="shared" ref="BV46:BX46" si="633">_xlfn.STDEV.P(BV18:BV20)</f>
        <v>0.24835784569067426</v>
      </c>
      <c r="BW46" s="77">
        <f t="shared" si="633"/>
        <v>1.0709833094634518</v>
      </c>
      <c r="BX46" s="77">
        <f t="shared" si="633"/>
        <v>0.62487155847357101</v>
      </c>
      <c r="BY46" s="77">
        <f t="shared" ref="BY46:CC46" si="634">_xlfn.STDEV.P(BY18:BY20)</f>
        <v>4.3018132499588043E-3</v>
      </c>
      <c r="BZ46" s="77">
        <f t="shared" si="634"/>
        <v>8.5531874894879067E-2</v>
      </c>
      <c r="CA46" s="77">
        <f t="shared" si="634"/>
        <v>3.8633119707199453E-3</v>
      </c>
      <c r="CB46" s="77">
        <f t="shared" si="634"/>
        <v>4.099486473570052E-2</v>
      </c>
      <c r="CC46" s="77">
        <f t="shared" si="634"/>
        <v>0.34890615531140756</v>
      </c>
      <c r="CE46" s="71"/>
      <c r="CF46" s="75" t="s">
        <v>16</v>
      </c>
      <c r="CG46" s="76">
        <f>_xlfn.STDEV.P(CG18:CG20)</f>
        <v>1.8421953485272167</v>
      </c>
      <c r="CH46" s="76">
        <f t="shared" ref="CH46:CU46" si="635">_xlfn.STDEV.P(CH18:CH20)</f>
        <v>1.5371334282602775</v>
      </c>
      <c r="CI46" s="76">
        <f t="shared" si="635"/>
        <v>0</v>
      </c>
      <c r="CJ46" s="76">
        <f t="shared" si="635"/>
        <v>0.48469933162040152</v>
      </c>
      <c r="CK46" s="76">
        <f t="shared" si="635"/>
        <v>1.4763929034878023</v>
      </c>
      <c r="CL46" s="76">
        <f t="shared" si="635"/>
        <v>1.6242642341200768</v>
      </c>
      <c r="CM46" s="76">
        <f t="shared" si="635"/>
        <v>1.5033654526964804</v>
      </c>
      <c r="CN46" s="76">
        <f t="shared" si="635"/>
        <v>2.2192130380705488</v>
      </c>
      <c r="CO46" s="76">
        <f t="shared" si="635"/>
        <v>3.1919700824141493</v>
      </c>
      <c r="CP46" s="76">
        <f t="shared" si="635"/>
        <v>4.6583876151739831</v>
      </c>
      <c r="CQ46" s="76">
        <f t="shared" si="635"/>
        <v>3.5918063197368002</v>
      </c>
      <c r="CR46" s="76">
        <f t="shared" si="635"/>
        <v>2.1585756316726421</v>
      </c>
      <c r="CS46" s="76">
        <f t="shared" si="635"/>
        <v>1.8951444039652361</v>
      </c>
      <c r="CT46" s="76">
        <f t="shared" si="635"/>
        <v>3.3399730000787913</v>
      </c>
      <c r="CU46" s="77">
        <f t="shared" si="635"/>
        <v>0.80503033169217353</v>
      </c>
      <c r="CV46" s="77">
        <f t="shared" ref="CV46:CX46" si="636">_xlfn.STDEV.P(CV18:CV20)</f>
        <v>4.8971623399689888</v>
      </c>
      <c r="CW46" s="77">
        <f t="shared" si="636"/>
        <v>3.367051657208457</v>
      </c>
      <c r="CX46" s="77">
        <f t="shared" si="636"/>
        <v>3.0596377521169558</v>
      </c>
      <c r="CY46" s="77">
        <f t="shared" ref="CY46:DC46" si="637">_xlfn.STDEV.P(CY18:CY20)</f>
        <v>1.7910349931258368E-2</v>
      </c>
      <c r="CZ46" s="77">
        <f t="shared" si="637"/>
        <v>1.266477138020188</v>
      </c>
      <c r="DA46" s="77">
        <f t="shared" si="637"/>
        <v>9.4984914009773436E-2</v>
      </c>
      <c r="DB46" s="77">
        <f t="shared" si="637"/>
        <v>1.4388413985855937</v>
      </c>
      <c r="DC46" s="77">
        <f t="shared" si="637"/>
        <v>24.534827868346724</v>
      </c>
      <c r="DE46" s="71"/>
      <c r="DF46" s="75" t="s">
        <v>16</v>
      </c>
      <c r="DG46" s="76">
        <f>_xlfn.STDEV.P(DG18:DG20)</f>
        <v>0.18897193485121039</v>
      </c>
      <c r="DH46" s="76">
        <f t="shared" ref="DH46:DU46" si="638">_xlfn.STDEV.P(DH18:DH20)</f>
        <v>0.31708240909136176</v>
      </c>
      <c r="DI46" s="76">
        <f t="shared" si="638"/>
        <v>4.4045164820315945E-2</v>
      </c>
      <c r="DJ46" s="76">
        <f t="shared" si="638"/>
        <v>0</v>
      </c>
      <c r="DK46" s="76">
        <f t="shared" si="638"/>
        <v>0.24454950212308046</v>
      </c>
      <c r="DL46" s="76">
        <f t="shared" si="638"/>
        <v>0.26140927789829416</v>
      </c>
      <c r="DM46" s="76">
        <f t="shared" si="638"/>
        <v>0.27089856724286709</v>
      </c>
      <c r="DN46" s="76">
        <f t="shared" si="638"/>
        <v>0.33631953408364634</v>
      </c>
      <c r="DO46" s="76">
        <f t="shared" si="638"/>
        <v>0.51962085918137046</v>
      </c>
      <c r="DP46" s="76">
        <f t="shared" si="638"/>
        <v>0.98706373114625723</v>
      </c>
      <c r="DQ46" s="76">
        <f t="shared" si="638"/>
        <v>0.69094955015768156</v>
      </c>
      <c r="DR46" s="76">
        <f t="shared" si="638"/>
        <v>0.38094867143392902</v>
      </c>
      <c r="DS46" s="76">
        <f t="shared" si="638"/>
        <v>0.28432253514804751</v>
      </c>
      <c r="DT46" s="76">
        <f t="shared" si="638"/>
        <v>0.5249347199072969</v>
      </c>
      <c r="DU46" s="77">
        <f t="shared" si="638"/>
        <v>0.42618833627418629</v>
      </c>
      <c r="DV46" s="77">
        <f t="shared" ref="DV46:DX46" si="639">_xlfn.STDEV.P(DV18:DV20)</f>
        <v>1.0672904879233038</v>
      </c>
      <c r="DW46" s="77">
        <f t="shared" si="639"/>
        <v>0.43124424858747851</v>
      </c>
      <c r="DX46" s="77">
        <f t="shared" si="639"/>
        <v>0.50194490641202205</v>
      </c>
      <c r="DY46" s="77">
        <f t="shared" ref="DY46:EC46" si="640">_xlfn.STDEV.P(DY18:DY20)</f>
        <v>2.8069122589761942E-3</v>
      </c>
      <c r="DZ46" s="77">
        <f t="shared" si="640"/>
        <v>0.24673151914125746</v>
      </c>
      <c r="EA46" s="77">
        <f t="shared" si="640"/>
        <v>2.0579730946298547E-2</v>
      </c>
      <c r="EB46" s="77">
        <f t="shared" si="640"/>
        <v>0.30720214781369193</v>
      </c>
      <c r="EC46" s="77">
        <f t="shared" si="640"/>
        <v>5.1451978609193416</v>
      </c>
      <c r="EE46" s="71"/>
      <c r="EF46" s="75" t="s">
        <v>16</v>
      </c>
      <c r="EG46" s="76">
        <f>_xlfn.STDEV.P(EG18:EG20)</f>
        <v>0.20676413391551854</v>
      </c>
      <c r="EH46" s="76">
        <f t="shared" ref="EH46:EU46" si="641">_xlfn.STDEV.P(EH18:EH20)</f>
        <v>0.10909011068479671</v>
      </c>
      <c r="EI46" s="76">
        <f t="shared" si="641"/>
        <v>7.3631990426029692E-2</v>
      </c>
      <c r="EJ46" s="76">
        <f t="shared" si="641"/>
        <v>0.13735426594048963</v>
      </c>
      <c r="EK46" s="76">
        <f t="shared" si="641"/>
        <v>0</v>
      </c>
      <c r="EL46" s="76">
        <f t="shared" si="641"/>
        <v>6.1239616777904349E-2</v>
      </c>
      <c r="EM46" s="76">
        <f t="shared" si="641"/>
        <v>6.1676722397850998E-2</v>
      </c>
      <c r="EN46" s="76">
        <f t="shared" si="641"/>
        <v>5.6024022264986581E-2</v>
      </c>
      <c r="EO46" s="76">
        <f t="shared" si="641"/>
        <v>0.13015524786644711</v>
      </c>
      <c r="EP46" s="76">
        <f t="shared" si="641"/>
        <v>0.37953522311419852</v>
      </c>
      <c r="EQ46" s="76">
        <f t="shared" si="641"/>
        <v>0.36334062413762241</v>
      </c>
      <c r="ER46" s="76">
        <f t="shared" si="641"/>
        <v>0.22676893539654294</v>
      </c>
      <c r="ES46" s="76">
        <f t="shared" si="641"/>
        <v>0.15462366614584278</v>
      </c>
      <c r="ET46" s="76">
        <f t="shared" si="641"/>
        <v>0.11423143106611425</v>
      </c>
      <c r="EU46" s="77">
        <f t="shared" si="641"/>
        <v>0.5049013899815572</v>
      </c>
      <c r="EV46" s="77">
        <f t="shared" ref="EV46:EX46" si="642">_xlfn.STDEV.P(EV18:EV20)</f>
        <v>0.44326188163782587</v>
      </c>
      <c r="EW46" s="77">
        <f t="shared" si="642"/>
        <v>0.29189643636754448</v>
      </c>
      <c r="EX46" s="77">
        <f t="shared" si="642"/>
        <v>0.1055825990396332</v>
      </c>
      <c r="EY46" s="77">
        <f t="shared" ref="EY46:FC46" si="643">_xlfn.STDEV.P(EY18:EY20)</f>
        <v>8.1823874466350338E-4</v>
      </c>
      <c r="EZ46" s="77">
        <f t="shared" si="643"/>
        <v>6.480103990500298E-2</v>
      </c>
      <c r="FA46" s="77">
        <f t="shared" si="643"/>
        <v>8.4446754797463369E-3</v>
      </c>
      <c r="FB46" s="77">
        <f t="shared" si="643"/>
        <v>0.1194395955274533</v>
      </c>
      <c r="FC46" s="77">
        <f t="shared" si="643"/>
        <v>1.8785789139730635</v>
      </c>
      <c r="FE46" s="71"/>
      <c r="FF46" s="75" t="s">
        <v>16</v>
      </c>
      <c r="FG46" s="76">
        <f>_xlfn.STDEV.P(FG18:FG20)</f>
        <v>0.16972779464473531</v>
      </c>
      <c r="FH46" s="76">
        <f t="shared" ref="FH46:FU46" si="644">_xlfn.STDEV.P(FH18:FH20)</f>
        <v>0.10886055789326142</v>
      </c>
      <c r="FI46" s="76">
        <f t="shared" si="644"/>
        <v>5.6726796118106472E-2</v>
      </c>
      <c r="FJ46" s="76">
        <f t="shared" si="644"/>
        <v>0.10633468535686293</v>
      </c>
      <c r="FK46" s="76">
        <f t="shared" si="644"/>
        <v>3.9348513664475365E-2</v>
      </c>
      <c r="FL46" s="76">
        <f t="shared" si="644"/>
        <v>0</v>
      </c>
      <c r="FM46" s="76">
        <f t="shared" si="644"/>
        <v>4.108012167807102E-2</v>
      </c>
      <c r="FN46" s="76">
        <f t="shared" si="644"/>
        <v>5.4145973005414287E-2</v>
      </c>
      <c r="FO46" s="76">
        <f t="shared" si="644"/>
        <v>0.1750627953061262</v>
      </c>
      <c r="FP46" s="76">
        <f t="shared" si="644"/>
        <v>0.34394257023550079</v>
      </c>
      <c r="FQ46" s="76">
        <f t="shared" si="644"/>
        <v>0.19036749728267488</v>
      </c>
      <c r="FR46" s="76">
        <f t="shared" si="644"/>
        <v>0.10525965322606326</v>
      </c>
      <c r="FS46" s="76">
        <f t="shared" si="644"/>
        <v>6.3281107561787189E-2</v>
      </c>
      <c r="FT46" s="76">
        <f t="shared" si="644"/>
        <v>2.1654031536734543E-2</v>
      </c>
      <c r="FU46" s="77">
        <f t="shared" si="644"/>
        <v>0.35432286785128825</v>
      </c>
      <c r="FV46" s="77">
        <f t="shared" ref="FV46:FX46" si="645">_xlfn.STDEV.P(FV18:FV20)</f>
        <v>0.40966649228562257</v>
      </c>
      <c r="FW46" s="77">
        <f t="shared" si="645"/>
        <v>0.27492169216502232</v>
      </c>
      <c r="FX46" s="77">
        <f t="shared" si="645"/>
        <v>1.4557728886927952E-2</v>
      </c>
      <c r="FY46" s="77">
        <f t="shared" ref="FY46:GC46" si="646">_xlfn.STDEV.P(FY18:FY20)</f>
        <v>1.3505154464027544E-4</v>
      </c>
      <c r="FZ46" s="77">
        <f t="shared" si="646"/>
        <v>6.5752892581414701E-2</v>
      </c>
      <c r="GA46" s="77">
        <f t="shared" si="646"/>
        <v>7.9743168063312816E-3</v>
      </c>
      <c r="GB46" s="77">
        <f t="shared" si="646"/>
        <v>0.11368365952230565</v>
      </c>
      <c r="GC46" s="77">
        <f t="shared" si="646"/>
        <v>1.8266089754430652</v>
      </c>
      <c r="GE46" s="71"/>
      <c r="GF46" s="75" t="s">
        <v>16</v>
      </c>
      <c r="GG46" s="76">
        <f>_xlfn.STDEV.P(GG18:GG20)</f>
        <v>0.32293009484539525</v>
      </c>
      <c r="GH46" s="76">
        <f t="shared" ref="GH46:GU46" si="647">_xlfn.STDEV.P(GH18:GH20)</f>
        <v>0.10886538173405806</v>
      </c>
      <c r="GI46" s="76">
        <f t="shared" si="647"/>
        <v>8.5510170465185609E-2</v>
      </c>
      <c r="GJ46" s="76">
        <f t="shared" si="647"/>
        <v>0.18037127468570865</v>
      </c>
      <c r="GK46" s="76">
        <f t="shared" si="647"/>
        <v>6.8632879361818458E-2</v>
      </c>
      <c r="GL46" s="76">
        <f t="shared" si="647"/>
        <v>6.7240168081892343E-2</v>
      </c>
      <c r="GM46" s="76">
        <f t="shared" si="647"/>
        <v>0</v>
      </c>
      <c r="GN46" s="76">
        <f t="shared" si="647"/>
        <v>0.14641017995994648</v>
      </c>
      <c r="GO46" s="76">
        <f t="shared" si="647"/>
        <v>0.28662575514923527</v>
      </c>
      <c r="GP46" s="76">
        <f t="shared" si="647"/>
        <v>0.33066516123094897</v>
      </c>
      <c r="GQ46" s="76">
        <f t="shared" si="647"/>
        <v>0.23123067644471038</v>
      </c>
      <c r="GR46" s="76">
        <f t="shared" si="647"/>
        <v>0.17373403336184651</v>
      </c>
      <c r="GS46" s="76">
        <f t="shared" si="647"/>
        <v>0.16030284395788238</v>
      </c>
      <c r="GT46" s="76">
        <f t="shared" si="647"/>
        <v>0.16257130365550032</v>
      </c>
      <c r="GU46" s="77">
        <f t="shared" si="647"/>
        <v>0.50266931536747239</v>
      </c>
      <c r="GV46" s="77">
        <f t="shared" ref="GV46:GX46" si="648">_xlfn.STDEV.P(GV18:GV20)</f>
        <v>0.42444525748172651</v>
      </c>
      <c r="GW46" s="77">
        <f t="shared" si="648"/>
        <v>0.50547571459267115</v>
      </c>
      <c r="GX46" s="77">
        <f t="shared" si="648"/>
        <v>0.10533945836778533</v>
      </c>
      <c r="GY46" s="77">
        <f t="shared" ref="GY46:HC46" si="649">_xlfn.STDEV.P(GY18:GY20)</f>
        <v>9.2864441019657263E-4</v>
      </c>
      <c r="GZ46" s="77">
        <f t="shared" si="649"/>
        <v>5.1965650978603485E-2</v>
      </c>
      <c r="HA46" s="77">
        <f t="shared" si="649"/>
        <v>8.4410725368812122E-3</v>
      </c>
      <c r="HB46" s="77">
        <f t="shared" si="649"/>
        <v>0.11661303088997908</v>
      </c>
      <c r="HC46" s="77">
        <f t="shared" si="649"/>
        <v>1.8398589532591973</v>
      </c>
      <c r="HE46" s="71"/>
      <c r="HF46" s="75" t="s">
        <v>16</v>
      </c>
      <c r="HG46" s="76">
        <f>_xlfn.STDEV.P(HG18:HG20)</f>
        <v>8.9037712920514961E-2</v>
      </c>
      <c r="HH46" s="76">
        <f t="shared" ref="HH46:HU46" si="650">_xlfn.STDEV.P(HH18:HH20)</f>
        <v>7.8543264588647702E-2</v>
      </c>
      <c r="HI46" s="76">
        <f t="shared" si="650"/>
        <v>3.9109040282064515E-2</v>
      </c>
      <c r="HJ46" s="76">
        <f t="shared" si="650"/>
        <v>6.6949867751374681E-2</v>
      </c>
      <c r="HK46" s="76">
        <f t="shared" si="650"/>
        <v>1.979480210270795E-2</v>
      </c>
      <c r="HL46" s="76">
        <f t="shared" si="650"/>
        <v>2.8164776104395783E-2</v>
      </c>
      <c r="HM46" s="76">
        <f t="shared" si="650"/>
        <v>4.4195459593297279E-2</v>
      </c>
      <c r="HN46" s="76">
        <f t="shared" si="650"/>
        <v>0</v>
      </c>
      <c r="HO46" s="76">
        <f t="shared" si="650"/>
        <v>8.2491839890477356E-2</v>
      </c>
      <c r="HP46" s="76">
        <f t="shared" si="650"/>
        <v>0.26102525910253799</v>
      </c>
      <c r="HQ46" s="76">
        <f t="shared" si="650"/>
        <v>0.19987777705825169</v>
      </c>
      <c r="HR46" s="76">
        <f t="shared" si="650"/>
        <v>0.11469508793549117</v>
      </c>
      <c r="HS46" s="76">
        <f t="shared" si="650"/>
        <v>6.6686971390989863E-2</v>
      </c>
      <c r="HT46" s="76">
        <f t="shared" si="650"/>
        <v>4.3921235727592121E-2</v>
      </c>
      <c r="HU46" s="77">
        <f t="shared" si="650"/>
        <v>0.27258694402851186</v>
      </c>
      <c r="HV46" s="77">
        <f t="shared" ref="HV46:HX46" si="651">_xlfn.STDEV.P(HV18:HV20)</f>
        <v>0.30064600752668502</v>
      </c>
      <c r="HW46" s="77">
        <f t="shared" si="651"/>
        <v>0.13159127834346926</v>
      </c>
      <c r="HX46" s="77">
        <f t="shared" si="651"/>
        <v>5.5057742304579167E-2</v>
      </c>
      <c r="HY46" s="77">
        <f t="shared" ref="HY46:IC46" si="652">_xlfn.STDEV.P(HY18:HY20)</f>
        <v>3.3562323465136253E-4</v>
      </c>
      <c r="HZ46" s="77">
        <f t="shared" si="652"/>
        <v>5.0665816585206955E-2</v>
      </c>
      <c r="IA46" s="77">
        <f t="shared" si="652"/>
        <v>5.7574802132415925E-3</v>
      </c>
      <c r="IB46" s="77">
        <f t="shared" si="652"/>
        <v>8.2712549989616191E-2</v>
      </c>
      <c r="IC46" s="77">
        <f t="shared" si="652"/>
        <v>1.326545668875865</v>
      </c>
      <c r="IE46" s="71"/>
      <c r="IF46" s="75" t="s">
        <v>16</v>
      </c>
      <c r="IG46" s="76">
        <f>_xlfn.STDEV.P(IG18:IG20)</f>
        <v>8.5699288059090481E-2</v>
      </c>
      <c r="IH46" s="76">
        <f t="shared" ref="IH46:IU46" si="653">_xlfn.STDEV.P(IH18:IH20)</f>
        <v>5.2987967925057958E-2</v>
      </c>
      <c r="II46" s="76">
        <f t="shared" si="653"/>
        <v>3.3770528035387451E-2</v>
      </c>
      <c r="IJ46" s="76">
        <f t="shared" si="653"/>
        <v>6.0485222453336721E-2</v>
      </c>
      <c r="IK46" s="76">
        <f t="shared" si="653"/>
        <v>2.7462394214727084E-2</v>
      </c>
      <c r="IL46" s="76">
        <f t="shared" si="653"/>
        <v>5.9266240525759406E-2</v>
      </c>
      <c r="IM46" s="76">
        <f t="shared" si="653"/>
        <v>5.4294348926744083E-2</v>
      </c>
      <c r="IN46" s="76">
        <f t="shared" si="653"/>
        <v>5.2998009838794657E-2</v>
      </c>
      <c r="IO46" s="76">
        <f t="shared" si="653"/>
        <v>0</v>
      </c>
      <c r="IP46" s="76">
        <f t="shared" si="653"/>
        <v>0.19944483109561123</v>
      </c>
      <c r="IQ46" s="76">
        <f t="shared" si="653"/>
        <v>0.24289789084961746</v>
      </c>
      <c r="IR46" s="76">
        <f t="shared" si="653"/>
        <v>0.1525129293513286</v>
      </c>
      <c r="IS46" s="76">
        <f t="shared" si="653"/>
        <v>0.10758513634424503</v>
      </c>
      <c r="IT46" s="76">
        <f t="shared" si="653"/>
        <v>0.11334481558992948</v>
      </c>
      <c r="IU46" s="77">
        <f t="shared" si="653"/>
        <v>0.26165063013389178</v>
      </c>
      <c r="IV46" s="77">
        <f t="shared" ref="IV46:IX46" si="654">_xlfn.STDEV.P(IV18:IV20)</f>
        <v>0.2147515064723195</v>
      </c>
      <c r="IW46" s="77">
        <f t="shared" si="654"/>
        <v>9.2274829419544874E-2</v>
      </c>
      <c r="IX46" s="77">
        <f t="shared" si="654"/>
        <v>0.10775985152490218</v>
      </c>
      <c r="IY46" s="77">
        <f t="shared" ref="IY46:JC46" si="655">_xlfn.STDEV.P(IY18:IY20)</f>
        <v>7.12914836638095E-4</v>
      </c>
      <c r="IZ46" s="77">
        <f t="shared" si="655"/>
        <v>3.9900390200158231E-2</v>
      </c>
      <c r="JA46" s="77">
        <f t="shared" si="655"/>
        <v>3.9577576903086168E-3</v>
      </c>
      <c r="JB46" s="77">
        <f t="shared" si="655"/>
        <v>5.7427414292086559E-2</v>
      </c>
      <c r="JC46" s="77">
        <f t="shared" si="655"/>
        <v>0.91166036232950309</v>
      </c>
      <c r="JE46" s="71"/>
      <c r="JF46" s="75" t="s">
        <v>16</v>
      </c>
      <c r="JG46" s="76">
        <f>_xlfn.STDEV.P(JG18:JG20)</f>
        <v>0.31651527499356125</v>
      </c>
      <c r="JH46" s="76">
        <f t="shared" ref="JH46:JU46" si="656">_xlfn.STDEV.P(JH18:JH20)</f>
        <v>3.6324453748755807E-2</v>
      </c>
      <c r="JI46" s="76">
        <f t="shared" si="656"/>
        <v>6.2997483451792236E-2</v>
      </c>
      <c r="JJ46" s="76">
        <f t="shared" si="656"/>
        <v>0.15528954447968352</v>
      </c>
      <c r="JK46" s="76">
        <f t="shared" si="656"/>
        <v>0.10725310861654951</v>
      </c>
      <c r="JL46" s="76">
        <f t="shared" si="656"/>
        <v>0.13310867443957383</v>
      </c>
      <c r="JM46" s="76">
        <f t="shared" si="656"/>
        <v>7.8357342468419633E-2</v>
      </c>
      <c r="JN46" s="76">
        <f t="shared" si="656"/>
        <v>0.20700322997153539</v>
      </c>
      <c r="JO46" s="76">
        <f t="shared" si="656"/>
        <v>0.29305447936662715</v>
      </c>
      <c r="JP46" s="76">
        <f t="shared" si="656"/>
        <v>0</v>
      </c>
      <c r="JQ46" s="76">
        <f t="shared" si="656"/>
        <v>0.2771237262276528</v>
      </c>
      <c r="JR46" s="76">
        <f t="shared" si="656"/>
        <v>0.2197629067258475</v>
      </c>
      <c r="JS46" s="76">
        <f t="shared" si="656"/>
        <v>0.21600853049248689</v>
      </c>
      <c r="JT46" s="76">
        <f t="shared" si="656"/>
        <v>0.28807613329128662</v>
      </c>
      <c r="JU46" s="77">
        <f t="shared" si="656"/>
        <v>0.35485018892075026</v>
      </c>
      <c r="JV46" s="77">
        <f t="shared" ref="JV46:JX46" si="657">_xlfn.STDEV.P(JV18:JV20)</f>
        <v>7.1349197158498731E-2</v>
      </c>
      <c r="JW46" s="77">
        <f t="shared" si="657"/>
        <v>0.49037445873677377</v>
      </c>
      <c r="JX46" s="77">
        <f t="shared" si="657"/>
        <v>0.23460936369806237</v>
      </c>
      <c r="JY46" s="77">
        <f t="shared" ref="JY46:KC46" si="658">_xlfn.STDEV.P(JY18:JY20)</f>
        <v>1.6115109637581399E-3</v>
      </c>
      <c r="JZ46" s="77">
        <f t="shared" si="658"/>
        <v>3.4360734748887393E-2</v>
      </c>
      <c r="KA46" s="77">
        <f t="shared" si="658"/>
        <v>2.2350476936096541E-3</v>
      </c>
      <c r="KB46" s="77">
        <f t="shared" si="658"/>
        <v>2.6156392849457383E-2</v>
      </c>
      <c r="KC46" s="77">
        <f t="shared" si="658"/>
        <v>0.48258196385345581</v>
      </c>
      <c r="KE46" s="71"/>
      <c r="KF46" s="75" t="s">
        <v>16</v>
      </c>
      <c r="KG46" s="76">
        <f>_xlfn.STDEV.P(KG18:KG20)</f>
        <v>0.13201707518366187</v>
      </c>
      <c r="KH46" s="76">
        <f t="shared" ref="KH46:KU46" si="659">_xlfn.STDEV.P(KH18:KH20)</f>
        <v>5.6498480019891918E-2</v>
      </c>
      <c r="KI46" s="76">
        <f t="shared" si="659"/>
        <v>3.0123473152732266E-2</v>
      </c>
      <c r="KJ46" s="76">
        <f t="shared" si="659"/>
        <v>6.7210457431894896E-2</v>
      </c>
      <c r="KK46" s="76">
        <f t="shared" si="659"/>
        <v>4.6342271869230546E-2</v>
      </c>
      <c r="KL46" s="76">
        <f t="shared" si="659"/>
        <v>3.8807115725876827E-2</v>
      </c>
      <c r="KM46" s="76">
        <f t="shared" si="659"/>
        <v>2.8090553270273357E-2</v>
      </c>
      <c r="KN46" s="76">
        <f t="shared" si="659"/>
        <v>7.8317583328541801E-2</v>
      </c>
      <c r="KO46" s="76">
        <f t="shared" si="659"/>
        <v>0.14587073595542058</v>
      </c>
      <c r="KP46" s="76">
        <f t="shared" si="659"/>
        <v>0.15951958773291844</v>
      </c>
      <c r="KQ46" s="76">
        <f t="shared" si="659"/>
        <v>0</v>
      </c>
      <c r="KR46" s="76">
        <f t="shared" si="659"/>
        <v>3.1497600287754009E-2</v>
      </c>
      <c r="KS46" s="76">
        <f t="shared" si="659"/>
        <v>5.520406791527379E-2</v>
      </c>
      <c r="KT46" s="76">
        <f t="shared" si="659"/>
        <v>9.03385316061842E-2</v>
      </c>
      <c r="KU46" s="77">
        <f t="shared" si="659"/>
        <v>0.15110345276509343</v>
      </c>
      <c r="KV46" s="77">
        <f t="shared" ref="KV46:KX46" si="660">_xlfn.STDEV.P(KV18:KV20)</f>
        <v>0.19557762240975893</v>
      </c>
      <c r="KW46" s="77">
        <f t="shared" si="660"/>
        <v>0.2190071766715132</v>
      </c>
      <c r="KX46" s="77">
        <f t="shared" si="660"/>
        <v>6.9754680515672823E-2</v>
      </c>
      <c r="KY46" s="77">
        <f t="shared" ref="KY46:LC46" si="661">_xlfn.STDEV.P(KY18:KY20)</f>
        <v>4.5381251548870668E-4</v>
      </c>
      <c r="KZ46" s="77">
        <f t="shared" si="661"/>
        <v>3.5806301070281765E-2</v>
      </c>
      <c r="LA46" s="77">
        <f t="shared" si="661"/>
        <v>3.9281196358941324E-3</v>
      </c>
      <c r="LB46" s="77">
        <f t="shared" si="661"/>
        <v>5.6062542744964944E-2</v>
      </c>
      <c r="LC46" s="77">
        <f t="shared" si="661"/>
        <v>0.9207064282050369</v>
      </c>
      <c r="LE46" s="71"/>
      <c r="LF46" s="75" t="s">
        <v>16</v>
      </c>
      <c r="LG46" s="76">
        <f>_xlfn.STDEV.P(LG18:LG20)</f>
        <v>0.14427400994318199</v>
      </c>
      <c r="LH46" s="76">
        <f t="shared" ref="LH46:LU46" si="662">_xlfn.STDEV.P(LH18:LH20)</f>
        <v>9.0947105396675415E-2</v>
      </c>
      <c r="LI46" s="76">
        <f t="shared" si="662"/>
        <v>3.6925662881070652E-2</v>
      </c>
      <c r="LJ46" s="76">
        <f t="shared" si="662"/>
        <v>7.5599817995294458E-2</v>
      </c>
      <c r="LK46" s="76">
        <f t="shared" si="662"/>
        <v>6.0502537743630555E-2</v>
      </c>
      <c r="LL46" s="76">
        <f t="shared" si="662"/>
        <v>4.3714736214550798E-2</v>
      </c>
      <c r="LM46" s="76">
        <f t="shared" si="662"/>
        <v>4.7914933138034702E-2</v>
      </c>
      <c r="LN46" s="76">
        <f t="shared" si="662"/>
        <v>8.9242461920661389E-2</v>
      </c>
      <c r="LO46" s="76">
        <f t="shared" si="662"/>
        <v>0.18453472887828196</v>
      </c>
      <c r="LP46" s="76">
        <f t="shared" si="662"/>
        <v>0.26984462777887602</v>
      </c>
      <c r="LQ46" s="76">
        <f t="shared" si="662"/>
        <v>6.4345116969382207E-2</v>
      </c>
      <c r="LR46" s="76">
        <f t="shared" si="662"/>
        <v>0</v>
      </c>
      <c r="LS46" s="76">
        <f t="shared" si="662"/>
        <v>4.1391748345035222E-2</v>
      </c>
      <c r="LT46" s="76">
        <f t="shared" si="662"/>
        <v>9.9582554854065211E-2</v>
      </c>
      <c r="LU46" s="77">
        <f t="shared" si="662"/>
        <v>0.19360578163012374</v>
      </c>
      <c r="LV46" s="77">
        <f t="shared" ref="LV46:LX46" si="663">_xlfn.STDEV.P(LV18:LV20)</f>
        <v>0.31792608724327942</v>
      </c>
      <c r="LW46" s="77">
        <f t="shared" si="663"/>
        <v>0.25101812628824866</v>
      </c>
      <c r="LX46" s="77">
        <f t="shared" si="663"/>
        <v>8.4286883202181612E-2</v>
      </c>
      <c r="LY46" s="77">
        <f t="shared" ref="LY46:MC46" si="664">_xlfn.STDEV.P(LY18:LY20)</f>
        <v>4.6001335657572858E-4</v>
      </c>
      <c r="LZ46" s="77">
        <f t="shared" si="664"/>
        <v>6.0377578547338766E-2</v>
      </c>
      <c r="MA46" s="77">
        <f t="shared" si="664"/>
        <v>6.2709503704575223E-3</v>
      </c>
      <c r="MB46" s="77">
        <f t="shared" si="664"/>
        <v>9.065656228446306E-2</v>
      </c>
      <c r="MC46" s="77">
        <f t="shared" si="664"/>
        <v>1.4901589404827655</v>
      </c>
      <c r="ME46" s="71"/>
      <c r="MF46" s="75" t="s">
        <v>16</v>
      </c>
      <c r="MG46" s="76">
        <f>_xlfn.STDEV.P(MG18:MG20)</f>
        <v>0.10532556700530978</v>
      </c>
      <c r="MH46" s="76">
        <f t="shared" ref="MH46:MU46" si="665">_xlfn.STDEV.P(MH18:MH20)</f>
        <v>9.8243326991031624E-2</v>
      </c>
      <c r="MI46" s="76">
        <f t="shared" si="665"/>
        <v>3.58013802446559E-2</v>
      </c>
      <c r="MJ46" s="76">
        <f t="shared" si="665"/>
        <v>6.3215030781480178E-2</v>
      </c>
      <c r="MK46" s="76">
        <f t="shared" si="665"/>
        <v>5.2438387202726734E-2</v>
      </c>
      <c r="ML46" s="76">
        <f t="shared" si="665"/>
        <v>3.3426941142769423E-2</v>
      </c>
      <c r="MM46" s="76">
        <f t="shared" si="665"/>
        <v>5.3205028150318238E-2</v>
      </c>
      <c r="MN46" s="76">
        <f t="shared" si="665"/>
        <v>6.3365597894087827E-2</v>
      </c>
      <c r="MO46" s="76">
        <f t="shared" si="665"/>
        <v>0.15832673037373365</v>
      </c>
      <c r="MP46" s="76">
        <f t="shared" si="665"/>
        <v>0.30278239816937785</v>
      </c>
      <c r="MQ46" s="76">
        <f t="shared" si="665"/>
        <v>0.12890813668463372</v>
      </c>
      <c r="MR46" s="76">
        <f t="shared" si="665"/>
        <v>4.864951433041588E-2</v>
      </c>
      <c r="MS46" s="76">
        <f t="shared" si="665"/>
        <v>0</v>
      </c>
      <c r="MT46" s="76">
        <f t="shared" si="665"/>
        <v>6.9505587414555342E-2</v>
      </c>
      <c r="MU46" s="77">
        <f t="shared" si="665"/>
        <v>0.21618302050603069</v>
      </c>
      <c r="MV46" s="77">
        <f t="shared" ref="MV46:MX46" si="666">_xlfn.STDEV.P(MV18:MV20)</f>
        <v>0.35052806809965165</v>
      </c>
      <c r="MW46" s="77">
        <f t="shared" si="666"/>
        <v>0.19359695206210956</v>
      </c>
      <c r="MX46" s="77">
        <f t="shared" si="666"/>
        <v>7.1052926373735947E-2</v>
      </c>
      <c r="MY46" s="77">
        <f t="shared" ref="MY46:NC46" si="667">_xlfn.STDEV.P(MY18:MY20)</f>
        <v>2.8945574548069886E-4</v>
      </c>
      <c r="MZ46" s="77">
        <f t="shared" si="667"/>
        <v>6.5932995822019738E-2</v>
      </c>
      <c r="NA46" s="77">
        <f t="shared" si="667"/>
        <v>6.8308845258875373E-3</v>
      </c>
      <c r="NB46" s="77">
        <f t="shared" si="667"/>
        <v>9.9086355455929392E-2</v>
      </c>
      <c r="NC46" s="77">
        <f t="shared" si="667"/>
        <v>1.6217581184995233</v>
      </c>
      <c r="NE46" s="71"/>
      <c r="NF46" s="75" t="s">
        <v>16</v>
      </c>
      <c r="NG46" s="76">
        <f>_xlfn.STDEV.P(NG18:NG20)</f>
        <v>7.3801498870086232E-2</v>
      </c>
      <c r="NH46" s="76">
        <f t="shared" ref="NH46:NU46" si="668">_xlfn.STDEV.P(NH18:NH20)</f>
        <v>5.2831049993120702E-2</v>
      </c>
      <c r="NI46" s="76">
        <f t="shared" si="668"/>
        <v>2.6598801273817852E-2</v>
      </c>
      <c r="NJ46" s="76">
        <f t="shared" si="668"/>
        <v>4.8387298482972553E-2</v>
      </c>
      <c r="NK46" s="76">
        <f t="shared" si="668"/>
        <v>1.7166063057035941E-2</v>
      </c>
      <c r="NL46" s="76">
        <f t="shared" si="668"/>
        <v>4.9536822232732949E-3</v>
      </c>
      <c r="NM46" s="76">
        <f t="shared" si="668"/>
        <v>2.2509431502789272E-2</v>
      </c>
      <c r="NN46" s="76">
        <f t="shared" si="668"/>
        <v>1.9304196581027576E-2</v>
      </c>
      <c r="NO46" s="76">
        <f t="shared" si="668"/>
        <v>7.6872395726108309E-2</v>
      </c>
      <c r="NP46" s="76">
        <f t="shared" si="668"/>
        <v>0.1689247827352115</v>
      </c>
      <c r="NQ46" s="76">
        <f t="shared" si="668"/>
        <v>0.10133603565160695</v>
      </c>
      <c r="NR46" s="76">
        <f t="shared" si="668"/>
        <v>5.5617969226042376E-2</v>
      </c>
      <c r="NS46" s="76">
        <f t="shared" si="668"/>
        <v>3.0792144041080296E-2</v>
      </c>
      <c r="NT46" s="76">
        <f t="shared" si="668"/>
        <v>0</v>
      </c>
      <c r="NU46" s="77">
        <f t="shared" si="668"/>
        <v>0.17096978754089562</v>
      </c>
      <c r="NV46" s="77">
        <f t="shared" ref="NV46:NX46" si="669">_xlfn.STDEV.P(NV18:NV20)</f>
        <v>0.19924143436563699</v>
      </c>
      <c r="NW46" s="77">
        <f t="shared" si="669"/>
        <v>0.11893632447733125</v>
      </c>
      <c r="NX46" s="77">
        <f t="shared" si="669"/>
        <v>1.3960666038603376E-2</v>
      </c>
      <c r="NY46" s="77">
        <f t="shared" ref="NY46:OC46" si="670">_xlfn.STDEV.P(NY18:NY20)</f>
        <v>7.1650307607494943E-5</v>
      </c>
      <c r="NZ46" s="77">
        <f t="shared" si="670"/>
        <v>3.2566411026117299E-2</v>
      </c>
      <c r="OA46" s="77">
        <f t="shared" si="670"/>
        <v>3.8620873515233501E-3</v>
      </c>
      <c r="OB46" s="77">
        <f t="shared" si="670"/>
        <v>5.5214003869864747E-2</v>
      </c>
      <c r="OC46" s="77">
        <f t="shared" si="670"/>
        <v>0.88742398518249821</v>
      </c>
      <c r="OE46" s="71"/>
      <c r="OF46" s="75" t="s">
        <v>16</v>
      </c>
      <c r="OG46" s="76">
        <f>_xlfn.STDEV.P(OG18:OG20)</f>
        <v>0.31921429192762379</v>
      </c>
      <c r="OH46" s="76">
        <f t="shared" ref="OH46:OU46" si="671">_xlfn.STDEV.P(OH18:OH20)</f>
        <v>0.24377043618595887</v>
      </c>
      <c r="OI46" s="76">
        <f t="shared" si="671"/>
        <v>2.0265652593943702E-2</v>
      </c>
      <c r="OJ46" s="76">
        <f t="shared" si="671"/>
        <v>9.6964953597241499E-2</v>
      </c>
      <c r="OK46" s="76">
        <f t="shared" si="671"/>
        <v>0.23667949341452529</v>
      </c>
      <c r="OL46" s="76">
        <f t="shared" si="671"/>
        <v>0.25635140228732362</v>
      </c>
      <c r="OM46" s="76">
        <f t="shared" si="671"/>
        <v>0.23531921102909403</v>
      </c>
      <c r="ON46" s="76">
        <f t="shared" si="671"/>
        <v>0.35812932906564776</v>
      </c>
      <c r="OO46" s="76">
        <f t="shared" si="671"/>
        <v>0.52423144343115025</v>
      </c>
      <c r="OP46" s="76">
        <f t="shared" si="671"/>
        <v>0.73321644167497602</v>
      </c>
      <c r="OQ46" s="76">
        <f t="shared" si="671"/>
        <v>0.53814826213985156</v>
      </c>
      <c r="OR46" s="76">
        <f t="shared" si="671"/>
        <v>0.32456699906757985</v>
      </c>
      <c r="OS46" s="76">
        <f t="shared" si="671"/>
        <v>0.29618768771296078</v>
      </c>
      <c r="OT46" s="76">
        <f t="shared" si="671"/>
        <v>0.5301582930156431</v>
      </c>
      <c r="OU46" s="77">
        <f t="shared" si="671"/>
        <v>0</v>
      </c>
      <c r="OV46" s="77">
        <f t="shared" ref="OV46:OX46" si="672">_xlfn.STDEV.P(OV18:OV20)</f>
        <v>0.77426798172932765</v>
      </c>
      <c r="OW46" s="77">
        <f t="shared" si="672"/>
        <v>0.57730177982656306</v>
      </c>
      <c r="OX46" s="77">
        <f t="shared" si="672"/>
        <v>0.48246388267567825</v>
      </c>
      <c r="OY46" s="77">
        <f t="shared" ref="OY46:PC46" si="673">_xlfn.STDEV.P(OY18:OY20)</f>
        <v>2.8268562668436765E-3</v>
      </c>
      <c r="OZ46" s="77">
        <f t="shared" si="673"/>
        <v>0.19988016222282637</v>
      </c>
      <c r="PA46" s="77">
        <f t="shared" si="673"/>
        <v>1.5049679189634469E-2</v>
      </c>
      <c r="PB46" s="77">
        <f t="shared" si="673"/>
        <v>0.22779954273437644</v>
      </c>
      <c r="PC46" s="77">
        <f t="shared" si="673"/>
        <v>3.886502735822071</v>
      </c>
    </row>
    <row r="47" spans="3:419" x14ac:dyDescent="0.3">
      <c r="C47" s="5"/>
      <c r="D47" s="5"/>
      <c r="E47" s="22" t="s">
        <v>20</v>
      </c>
      <c r="F47" s="23">
        <f t="shared" ref="F47:AB47" si="674">_xlfn.STDEV.P(F10:F12)</f>
        <v>2.9878057758308358</v>
      </c>
      <c r="G47" s="23">
        <f t="shared" si="674"/>
        <v>8.85396999881171</v>
      </c>
      <c r="H47" s="23">
        <f t="shared" si="674"/>
        <v>6.3288710846371314</v>
      </c>
      <c r="I47" s="23">
        <f t="shared" si="674"/>
        <v>1.4884523383257138</v>
      </c>
      <c r="J47" s="23">
        <f t="shared" si="674"/>
        <v>2.9595285317607707</v>
      </c>
      <c r="K47" s="23">
        <f t="shared" si="674"/>
        <v>1.1528858364979091</v>
      </c>
      <c r="L47" s="23">
        <f t="shared" si="674"/>
        <v>2.7665257838244059</v>
      </c>
      <c r="M47" s="23">
        <f t="shared" si="674"/>
        <v>2.0334716196086475</v>
      </c>
      <c r="N47" s="23">
        <f t="shared" si="674"/>
        <v>1.8312061737250449</v>
      </c>
      <c r="O47" s="23">
        <f t="shared" si="674"/>
        <v>0.48001130065260134</v>
      </c>
      <c r="P47" s="23">
        <f t="shared" si="674"/>
        <v>2.8571589103026525</v>
      </c>
      <c r="Q47" s="23">
        <f t="shared" si="674"/>
        <v>2.1069992446845442</v>
      </c>
      <c r="R47" s="23">
        <f t="shared" si="674"/>
        <v>0.87878592198578864</v>
      </c>
      <c r="S47" s="23">
        <f t="shared" si="674"/>
        <v>2.3075925047895449</v>
      </c>
      <c r="T47" s="40">
        <f t="shared" si="674"/>
        <v>6.1990299845217978</v>
      </c>
      <c r="U47" s="40">
        <f t="shared" si="674"/>
        <v>28.604488350034426</v>
      </c>
      <c r="V47" s="40">
        <f t="shared" si="674"/>
        <v>1.5066026972413937</v>
      </c>
      <c r="W47" s="40">
        <f t="shared" si="674"/>
        <v>2.3294138572441687</v>
      </c>
      <c r="X47" s="40">
        <f t="shared" si="674"/>
        <v>4.8390117328722441E-2</v>
      </c>
      <c r="Y47" s="40">
        <f t="shared" si="674"/>
        <v>0.47276729856577043</v>
      </c>
      <c r="Z47" s="40">
        <f t="shared" si="674"/>
        <v>0.10355971686898371</v>
      </c>
      <c r="AA47" s="40">
        <f t="shared" si="674"/>
        <v>1.5311874577576297</v>
      </c>
      <c r="AB47" s="40">
        <f t="shared" si="674"/>
        <v>20.115759049183168</v>
      </c>
      <c r="AE47" s="71"/>
      <c r="AF47" s="75" t="s">
        <v>20</v>
      </c>
      <c r="AG47" s="76">
        <f t="shared" ref="AG47:BC47" si="675">_xlfn.STDEV.P(AG10:AG12)</f>
        <v>0</v>
      </c>
      <c r="AH47" s="76">
        <f t="shared" si="675"/>
        <v>0.51197661427487628</v>
      </c>
      <c r="AI47" s="76">
        <f t="shared" si="675"/>
        <v>0.36336744848023911</v>
      </c>
      <c r="AJ47" s="76">
        <f t="shared" si="675"/>
        <v>0.13533332509818405</v>
      </c>
      <c r="AK47" s="76">
        <f t="shared" si="675"/>
        <v>0.20923608287940412</v>
      </c>
      <c r="AL47" s="76">
        <f t="shared" si="675"/>
        <v>0.14152169018469243</v>
      </c>
      <c r="AM47" s="76">
        <f t="shared" si="675"/>
        <v>0.17258833615437535</v>
      </c>
      <c r="AN47" s="76">
        <f t="shared" si="675"/>
        <v>0.17548724613400143</v>
      </c>
      <c r="AO47" s="76">
        <f t="shared" si="675"/>
        <v>0.18376943092886769</v>
      </c>
      <c r="AP47" s="76">
        <f t="shared" si="675"/>
        <v>0.10995303324547752</v>
      </c>
      <c r="AQ47" s="76">
        <f t="shared" si="675"/>
        <v>8.2739629779399956E-2</v>
      </c>
      <c r="AR47" s="76">
        <f t="shared" si="675"/>
        <v>0.16976551616863561</v>
      </c>
      <c r="AS47" s="76">
        <f t="shared" si="675"/>
        <v>9.5771299624893849E-2</v>
      </c>
      <c r="AT47" s="76">
        <f t="shared" si="675"/>
        <v>0.1432733693521305</v>
      </c>
      <c r="AU47" s="174">
        <f t="shared" si="675"/>
        <v>9.3635798069060375E-2</v>
      </c>
      <c r="AV47" s="174">
        <f t="shared" si="675"/>
        <v>1.4057852384074052</v>
      </c>
      <c r="AW47" s="174">
        <f t="shared" si="675"/>
        <v>0.16906905900503552</v>
      </c>
      <c r="AX47" s="77">
        <f t="shared" si="675"/>
        <v>0.16132873659112532</v>
      </c>
      <c r="AY47" s="77">
        <f t="shared" si="675"/>
        <v>2.4481815904347369E-3</v>
      </c>
      <c r="AZ47" s="77">
        <f t="shared" si="675"/>
        <v>3.6000255902489266E-2</v>
      </c>
      <c r="BA47" s="77">
        <f t="shared" si="675"/>
        <v>5.3904979791412405E-3</v>
      </c>
      <c r="BB47" s="77">
        <f t="shared" si="675"/>
        <v>7.3173496810971531E-2</v>
      </c>
      <c r="BC47" s="77">
        <f t="shared" si="675"/>
        <v>1.0015556004040695</v>
      </c>
      <c r="BE47" s="71"/>
      <c r="BF47" s="75" t="s">
        <v>20</v>
      </c>
      <c r="BG47" s="76">
        <f t="shared" ref="BG47:CC47" si="676">_xlfn.STDEV.P(BG10:BG12)</f>
        <v>0.32182173519430712</v>
      </c>
      <c r="BH47" s="76">
        <f t="shared" si="676"/>
        <v>0</v>
      </c>
      <c r="BI47" s="76">
        <f t="shared" si="676"/>
        <v>6.1618494870842352E-2</v>
      </c>
      <c r="BJ47" s="76">
        <f t="shared" si="676"/>
        <v>0.11101655052060364</v>
      </c>
      <c r="BK47" s="76">
        <f t="shared" si="676"/>
        <v>0.10965255856086978</v>
      </c>
      <c r="BL47" s="76">
        <f t="shared" si="676"/>
        <v>0.14813854817647024</v>
      </c>
      <c r="BM47" s="76">
        <f t="shared" si="676"/>
        <v>0.13246654591071705</v>
      </c>
      <c r="BN47" s="76">
        <f t="shared" si="676"/>
        <v>0.24205538760652728</v>
      </c>
      <c r="BO47" s="76">
        <f t="shared" si="676"/>
        <v>0.25895621045767492</v>
      </c>
      <c r="BP47" s="76">
        <f t="shared" si="676"/>
        <v>0.21480095226961823</v>
      </c>
      <c r="BQ47" s="76">
        <f t="shared" si="676"/>
        <v>0.46162060248794656</v>
      </c>
      <c r="BR47" s="76">
        <f t="shared" si="676"/>
        <v>0.24662329087331875</v>
      </c>
      <c r="BS47" s="76">
        <f t="shared" si="676"/>
        <v>0.18933250418612832</v>
      </c>
      <c r="BT47" s="76">
        <f t="shared" si="676"/>
        <v>0.30908863015047094</v>
      </c>
      <c r="BU47" s="77">
        <f t="shared" si="676"/>
        <v>0.50391490863844524</v>
      </c>
      <c r="BV47" s="77">
        <f t="shared" si="676"/>
        <v>0.54176029424489647</v>
      </c>
      <c r="BW47" s="77">
        <f t="shared" si="676"/>
        <v>0.44840073069678743</v>
      </c>
      <c r="BX47" s="77">
        <f t="shared" si="676"/>
        <v>0.12566084415927639</v>
      </c>
      <c r="BY47" s="77">
        <f t="shared" si="676"/>
        <v>9.6246925646075745E-4</v>
      </c>
      <c r="BZ47" s="77">
        <f t="shared" si="676"/>
        <v>2.3896643114534242E-2</v>
      </c>
      <c r="CA47" s="77">
        <f t="shared" si="676"/>
        <v>3.0177297021994789E-3</v>
      </c>
      <c r="CB47" s="77">
        <f t="shared" si="676"/>
        <v>4.652783856456294E-2</v>
      </c>
      <c r="CC47" s="77">
        <f t="shared" si="676"/>
        <v>0.7909585579630114</v>
      </c>
      <c r="CE47" s="71"/>
      <c r="CF47" s="75" t="s">
        <v>20</v>
      </c>
      <c r="CG47" s="76">
        <f t="shared" ref="CG47:DC47" si="677">_xlfn.STDEV.P(CG10:CG12)</f>
        <v>0.46230282882800766</v>
      </c>
      <c r="CH47" s="76">
        <f t="shared" si="677"/>
        <v>0.16344035842732607</v>
      </c>
      <c r="CI47" s="76">
        <f t="shared" si="677"/>
        <v>0</v>
      </c>
      <c r="CJ47" s="76">
        <f t="shared" si="677"/>
        <v>0.18178708612082745</v>
      </c>
      <c r="CK47" s="76">
        <f t="shared" si="677"/>
        <v>0.21135726460414492</v>
      </c>
      <c r="CL47" s="76">
        <f t="shared" si="677"/>
        <v>0.22619851376587324</v>
      </c>
      <c r="CM47" s="76">
        <f t="shared" si="677"/>
        <v>0.24792748638676235</v>
      </c>
      <c r="CN47" s="76">
        <f t="shared" si="677"/>
        <v>0.3852721221237595</v>
      </c>
      <c r="CO47" s="76">
        <f t="shared" si="677"/>
        <v>0.40571256748411927</v>
      </c>
      <c r="CP47" s="76">
        <f t="shared" si="677"/>
        <v>0.30478715592167294</v>
      </c>
      <c r="CQ47" s="76">
        <f t="shared" si="677"/>
        <v>0.66523123400160866</v>
      </c>
      <c r="CR47" s="76">
        <f t="shared" si="677"/>
        <v>0.39254818291360516</v>
      </c>
      <c r="CS47" s="76">
        <f t="shared" si="677"/>
        <v>0.28633373187089955</v>
      </c>
      <c r="CT47" s="76">
        <f t="shared" si="677"/>
        <v>0.47639688946712733</v>
      </c>
      <c r="CU47" s="77">
        <f t="shared" si="677"/>
        <v>0.7307748033486684</v>
      </c>
      <c r="CV47" s="77">
        <f t="shared" si="677"/>
        <v>1.3779133767768252</v>
      </c>
      <c r="CW47" s="77">
        <f t="shared" si="677"/>
        <v>0.65725377796667905</v>
      </c>
      <c r="CX47" s="77">
        <f t="shared" si="677"/>
        <v>0.22727731276649096</v>
      </c>
      <c r="CY47" s="77">
        <f t="shared" si="677"/>
        <v>2.4493106826813387E-3</v>
      </c>
      <c r="CZ47" s="77">
        <f t="shared" si="677"/>
        <v>4.2701235365166769E-2</v>
      </c>
      <c r="DA47" s="77">
        <f t="shared" si="677"/>
        <v>6.6190067530074951E-3</v>
      </c>
      <c r="DB47" s="77">
        <f t="shared" si="677"/>
        <v>9.8489005222920464E-2</v>
      </c>
      <c r="DC47" s="77">
        <f t="shared" si="677"/>
        <v>1.5407599365812763</v>
      </c>
      <c r="DE47" s="71"/>
      <c r="DF47" s="75" t="s">
        <v>20</v>
      </c>
      <c r="DG47" s="76">
        <f t="shared" ref="DG47:EC47" si="678">_xlfn.STDEV.P(DG10:DG12)</f>
        <v>0.28072210966495942</v>
      </c>
      <c r="DH47" s="76">
        <f t="shared" si="678"/>
        <v>0.3699910634078083</v>
      </c>
      <c r="DI47" s="76">
        <f t="shared" si="678"/>
        <v>0.28947881743553505</v>
      </c>
      <c r="DJ47" s="76">
        <f t="shared" si="678"/>
        <v>0</v>
      </c>
      <c r="DK47" s="76">
        <f t="shared" si="678"/>
        <v>6.1632517285886687E-2</v>
      </c>
      <c r="DL47" s="76">
        <f t="shared" si="678"/>
        <v>3.5725600793122071E-2</v>
      </c>
      <c r="DM47" s="76">
        <f t="shared" si="678"/>
        <v>7.6526423045885486E-2</v>
      </c>
      <c r="DN47" s="76">
        <f t="shared" si="678"/>
        <v>9.772447304666329E-2</v>
      </c>
      <c r="DO47" s="76">
        <f t="shared" si="678"/>
        <v>9.9347126217063042E-2</v>
      </c>
      <c r="DP47" s="76">
        <f t="shared" si="678"/>
        <v>0.1303993610845347</v>
      </c>
      <c r="DQ47" s="76">
        <f t="shared" si="678"/>
        <v>0.34674681424993287</v>
      </c>
      <c r="DR47" s="76">
        <f t="shared" si="678"/>
        <v>0.10930680352868404</v>
      </c>
      <c r="DS47" s="76">
        <f t="shared" si="678"/>
        <v>9.7634119284664575E-2</v>
      </c>
      <c r="DT47" s="76">
        <f t="shared" si="678"/>
        <v>0.18393869367830185</v>
      </c>
      <c r="DU47" s="77">
        <f t="shared" si="678"/>
        <v>0.49176027831450697</v>
      </c>
      <c r="DV47" s="77">
        <f t="shared" si="678"/>
        <v>1.1686720141136155</v>
      </c>
      <c r="DW47" s="77">
        <f t="shared" si="678"/>
        <v>0.27229839272568196</v>
      </c>
      <c r="DX47" s="77">
        <f t="shared" si="678"/>
        <v>5.0708471522836689E-2</v>
      </c>
      <c r="DY47" s="77">
        <f t="shared" si="678"/>
        <v>1.8831294183799644E-3</v>
      </c>
      <c r="DZ47" s="77">
        <f t="shared" si="678"/>
        <v>6.695725685033003E-3</v>
      </c>
      <c r="EA47" s="77">
        <f t="shared" si="678"/>
        <v>3.7058547106562519E-3</v>
      </c>
      <c r="EB47" s="77">
        <f t="shared" si="678"/>
        <v>6.0646430106041246E-2</v>
      </c>
      <c r="EC47" s="77">
        <f t="shared" si="678"/>
        <v>0.7729424739465709</v>
      </c>
      <c r="EE47" s="71"/>
      <c r="EF47" s="75" t="s">
        <v>20</v>
      </c>
      <c r="EG47" s="76">
        <f t="shared" ref="EG47:FC47" si="679">_xlfn.STDEV.P(EG10:EG12)</f>
        <v>0.28387058486311967</v>
      </c>
      <c r="EH47" s="76">
        <f t="shared" si="679"/>
        <v>0.24343630871649086</v>
      </c>
      <c r="EI47" s="76">
        <f t="shared" si="679"/>
        <v>0.20787074314345347</v>
      </c>
      <c r="EJ47" s="76">
        <f t="shared" si="679"/>
        <v>3.9875848037420933E-2</v>
      </c>
      <c r="EK47" s="76">
        <f t="shared" si="679"/>
        <v>0</v>
      </c>
      <c r="EL47" s="76">
        <f t="shared" si="679"/>
        <v>7.5534998876926787E-2</v>
      </c>
      <c r="EM47" s="76">
        <f t="shared" si="679"/>
        <v>5.411733877433185E-2</v>
      </c>
      <c r="EN47" s="76">
        <f t="shared" si="679"/>
        <v>0.13490029837193529</v>
      </c>
      <c r="EO47" s="76">
        <f t="shared" si="679"/>
        <v>0.14571098372444874</v>
      </c>
      <c r="EP47" s="76">
        <f t="shared" si="679"/>
        <v>0.15767204815577449</v>
      </c>
      <c r="EQ47" s="76">
        <f t="shared" si="679"/>
        <v>0.37443006308908466</v>
      </c>
      <c r="ER47" s="76">
        <f t="shared" si="679"/>
        <v>0.14240014730094602</v>
      </c>
      <c r="ES47" s="76">
        <f t="shared" si="679"/>
        <v>0.1243489725174611</v>
      </c>
      <c r="ET47" s="76">
        <f t="shared" si="679"/>
        <v>0.2118936039493588</v>
      </c>
      <c r="EU47" s="77">
        <f t="shared" si="679"/>
        <v>0.47309834168217807</v>
      </c>
      <c r="EV47" s="77">
        <f t="shared" si="679"/>
        <v>0.74137075712122658</v>
      </c>
      <c r="EW47" s="77">
        <f t="shared" si="679"/>
        <v>0.32438549770590841</v>
      </c>
      <c r="EX47" s="77">
        <f t="shared" si="679"/>
        <v>4.1864073017257052E-2</v>
      </c>
      <c r="EY47" s="77">
        <f t="shared" si="679"/>
        <v>1.1395852019062986E-3</v>
      </c>
      <c r="EZ47" s="77">
        <f t="shared" si="679"/>
        <v>4.5962639048548201E-3</v>
      </c>
      <c r="FA47" s="77">
        <f t="shared" si="679"/>
        <v>2.1999253609990121E-3</v>
      </c>
      <c r="FB47" s="77">
        <f t="shared" si="679"/>
        <v>4.0092306747663585E-2</v>
      </c>
      <c r="FC47" s="77">
        <f t="shared" si="679"/>
        <v>0.54941183714941544</v>
      </c>
      <c r="FE47" s="71"/>
      <c r="FF47" s="75" t="s">
        <v>20</v>
      </c>
      <c r="FG47" s="76">
        <f t="shared" ref="FG47:GC47" si="680">_xlfn.STDEV.P(FG10:FG12)</f>
        <v>0.2038930512414569</v>
      </c>
      <c r="FH47" s="76">
        <f t="shared" si="680"/>
        <v>0.33930783207154169</v>
      </c>
      <c r="FI47" s="76">
        <f t="shared" si="680"/>
        <v>0.2537666100657141</v>
      </c>
      <c r="FJ47" s="76">
        <f t="shared" si="680"/>
        <v>2.552130370681633E-2</v>
      </c>
      <c r="FK47" s="76">
        <f t="shared" si="680"/>
        <v>8.3198362153304256E-2</v>
      </c>
      <c r="FL47" s="76">
        <f t="shared" si="680"/>
        <v>0</v>
      </c>
      <c r="FM47" s="76">
        <f t="shared" si="680"/>
        <v>8.9453613607356999E-2</v>
      </c>
      <c r="FN47" s="76">
        <f t="shared" si="680"/>
        <v>7.4255500053673776E-2</v>
      </c>
      <c r="FO47" s="76">
        <f t="shared" si="680"/>
        <v>6.684399977433042E-2</v>
      </c>
      <c r="FP47" s="76">
        <f t="shared" si="680"/>
        <v>7.6593133086844428E-2</v>
      </c>
      <c r="FQ47" s="76">
        <f t="shared" si="680"/>
        <v>0.23822273918278217</v>
      </c>
      <c r="FR47" s="76">
        <f t="shared" si="680"/>
        <v>8.3803345675136032E-2</v>
      </c>
      <c r="FS47" s="76">
        <f t="shared" si="680"/>
        <v>6.1852771754026974E-2</v>
      </c>
      <c r="FT47" s="76">
        <f t="shared" si="680"/>
        <v>0.13285815884062491</v>
      </c>
      <c r="FU47" s="77">
        <f t="shared" si="680"/>
        <v>0.37266648960771115</v>
      </c>
      <c r="FV47" s="77">
        <f t="shared" si="680"/>
        <v>1.124483348715225</v>
      </c>
      <c r="FW47" s="77">
        <f t="shared" si="680"/>
        <v>0.17206613375546423</v>
      </c>
      <c r="FX47" s="77">
        <f t="shared" si="680"/>
        <v>6.7433636385481679E-2</v>
      </c>
      <c r="FY47" s="77">
        <f t="shared" si="680"/>
        <v>1.8551642155538873E-3</v>
      </c>
      <c r="FZ47" s="77">
        <f t="shared" si="680"/>
        <v>1.1777505948559161E-2</v>
      </c>
      <c r="GA47" s="77">
        <f t="shared" si="680"/>
        <v>3.8267063528620326E-3</v>
      </c>
      <c r="GB47" s="77">
        <f t="shared" si="680"/>
        <v>5.9773367296208017E-2</v>
      </c>
      <c r="GC47" s="77">
        <f t="shared" si="680"/>
        <v>0.77130466790904739</v>
      </c>
      <c r="GE47" s="71"/>
      <c r="GF47" s="75" t="s">
        <v>20</v>
      </c>
      <c r="GG47" s="76">
        <f t="shared" ref="GG47:HC47" si="681">_xlfn.STDEV.P(GG10:GG12)</f>
        <v>0.26981653869799338</v>
      </c>
      <c r="GH47" s="76">
        <f t="shared" si="681"/>
        <v>0.36511300238677452</v>
      </c>
      <c r="GI47" s="76">
        <f t="shared" si="681"/>
        <v>0.296750722756496</v>
      </c>
      <c r="GJ47" s="76">
        <f t="shared" si="681"/>
        <v>5.3739313862179894E-2</v>
      </c>
      <c r="GK47" s="76">
        <f t="shared" si="681"/>
        <v>6.5854891996564816E-2</v>
      </c>
      <c r="GL47" s="76">
        <f t="shared" si="681"/>
        <v>8.553224456874009E-2</v>
      </c>
      <c r="GM47" s="76">
        <f t="shared" si="681"/>
        <v>0</v>
      </c>
      <c r="GN47" s="76">
        <f t="shared" si="681"/>
        <v>0.10292219052489242</v>
      </c>
      <c r="GO47" s="76">
        <f t="shared" si="681"/>
        <v>0.11958290887924823</v>
      </c>
      <c r="GP47" s="76">
        <f t="shared" si="681"/>
        <v>0.15964258126051586</v>
      </c>
      <c r="GQ47" s="76">
        <f t="shared" si="681"/>
        <v>0.3517907310074162</v>
      </c>
      <c r="GR47" s="76">
        <f t="shared" si="681"/>
        <v>0.10689814891866194</v>
      </c>
      <c r="GS47" s="76">
        <f t="shared" si="681"/>
        <v>0.10790554699454802</v>
      </c>
      <c r="GT47" s="76">
        <f t="shared" si="681"/>
        <v>0.17324809288827481</v>
      </c>
      <c r="GU47" s="77">
        <f t="shared" si="681"/>
        <v>0.45206144570524892</v>
      </c>
      <c r="GV47" s="77">
        <f t="shared" si="681"/>
        <v>0.80216308044084339</v>
      </c>
      <c r="GW47" s="77">
        <f t="shared" si="681"/>
        <v>0.29864141465665578</v>
      </c>
      <c r="GX47" s="77">
        <f t="shared" si="681"/>
        <v>1.9347685026431246E-2</v>
      </c>
      <c r="GY47" s="77">
        <f t="shared" si="681"/>
        <v>1.2193120938177818E-3</v>
      </c>
      <c r="GZ47" s="77">
        <f t="shared" si="681"/>
        <v>1.0059356643922891E-2</v>
      </c>
      <c r="HA47" s="77">
        <f t="shared" si="681"/>
        <v>1.6858911339572974E-3</v>
      </c>
      <c r="HB47" s="77">
        <f t="shared" si="681"/>
        <v>3.0414461826471582E-2</v>
      </c>
      <c r="HC47" s="77">
        <f t="shared" si="681"/>
        <v>0.32270918915219532</v>
      </c>
      <c r="HE47" s="71"/>
      <c r="HF47" s="75" t="s">
        <v>20</v>
      </c>
      <c r="HG47" s="76">
        <f t="shared" ref="HG47:IC47" si="682">_xlfn.STDEV.P(HG10:HG12)</f>
        <v>0.1235000813593468</v>
      </c>
      <c r="HH47" s="76">
        <f t="shared" si="682"/>
        <v>0.28351940536401443</v>
      </c>
      <c r="HI47" s="76">
        <f t="shared" si="682"/>
        <v>0.21633944292669491</v>
      </c>
      <c r="HJ47" s="76">
        <f t="shared" si="682"/>
        <v>3.4302550554741705E-2</v>
      </c>
      <c r="HK47" s="76">
        <f t="shared" si="682"/>
        <v>7.1200244902485305E-2</v>
      </c>
      <c r="HL47" s="76">
        <f t="shared" si="682"/>
        <v>3.6290955868398804E-2</v>
      </c>
      <c r="HM47" s="76">
        <f t="shared" si="682"/>
        <v>4.6827960780378208E-2</v>
      </c>
      <c r="HN47" s="76">
        <f t="shared" si="682"/>
        <v>0</v>
      </c>
      <c r="HO47" s="76">
        <f t="shared" si="682"/>
        <v>1.1048666625742607E-2</v>
      </c>
      <c r="HP47" s="76">
        <f t="shared" si="682"/>
        <v>6.163209624550068E-2</v>
      </c>
      <c r="HQ47" s="76">
        <f t="shared" si="682"/>
        <v>0.1409929030818361</v>
      </c>
      <c r="HR47" s="76">
        <f t="shared" si="682"/>
        <v>7.5073952819748203E-3</v>
      </c>
      <c r="HS47" s="76">
        <f t="shared" si="682"/>
        <v>2.4106964956255261E-2</v>
      </c>
      <c r="HT47" s="76">
        <f t="shared" si="682"/>
        <v>4.7200176332002027E-2</v>
      </c>
      <c r="HU47" s="77">
        <f t="shared" si="682"/>
        <v>0.2272734984589001</v>
      </c>
      <c r="HV47" s="77">
        <f t="shared" si="682"/>
        <v>0.74230535094622918</v>
      </c>
      <c r="HW47" s="77">
        <f t="shared" si="682"/>
        <v>9.5256109200485078E-2</v>
      </c>
      <c r="HX47" s="77">
        <f t="shared" si="682"/>
        <v>3.9000683341856218E-2</v>
      </c>
      <c r="HY47" s="77">
        <f t="shared" si="682"/>
        <v>1.2127395784459493E-3</v>
      </c>
      <c r="HZ47" s="77">
        <f t="shared" si="682"/>
        <v>1.0316982203684098E-2</v>
      </c>
      <c r="IA47" s="77">
        <f t="shared" si="682"/>
        <v>2.2501343945758824E-3</v>
      </c>
      <c r="IB47" s="77">
        <f t="shared" si="682"/>
        <v>3.382727698696069E-2</v>
      </c>
      <c r="IC47" s="77">
        <f t="shared" si="682"/>
        <v>0.39602189881382782</v>
      </c>
      <c r="IE47" s="71"/>
      <c r="IF47" s="75" t="s">
        <v>20</v>
      </c>
      <c r="IG47" s="76">
        <f t="shared" ref="IG47:JC47" si="683">_xlfn.STDEV.P(IG10:IG12)</f>
        <v>0.11308052716826947</v>
      </c>
      <c r="IH47" s="76">
        <f t="shared" si="683"/>
        <v>0.26059593319111829</v>
      </c>
      <c r="II47" s="76">
        <f t="shared" si="683"/>
        <v>0.19752500618209379</v>
      </c>
      <c r="IJ47" s="76">
        <f t="shared" si="683"/>
        <v>2.9997826365736481E-2</v>
      </c>
      <c r="IK47" s="76">
        <f t="shared" si="683"/>
        <v>6.6374426456885877E-2</v>
      </c>
      <c r="IL47" s="76">
        <f t="shared" si="683"/>
        <v>2.8719674831550593E-2</v>
      </c>
      <c r="IM47" s="76">
        <f t="shared" si="683"/>
        <v>4.837498782054802E-2</v>
      </c>
      <c r="IN47" s="76">
        <f t="shared" si="683"/>
        <v>9.756182327742639E-3</v>
      </c>
      <c r="IO47" s="76">
        <f t="shared" si="683"/>
        <v>0</v>
      </c>
      <c r="IP47" s="76">
        <f t="shared" si="683"/>
        <v>5.1310552947811165E-2</v>
      </c>
      <c r="IQ47" s="76">
        <f t="shared" si="683"/>
        <v>0.12628252029261217</v>
      </c>
      <c r="IR47" s="76">
        <f t="shared" si="683"/>
        <v>1.4927275108358101E-2</v>
      </c>
      <c r="IS47" s="76">
        <f t="shared" si="683"/>
        <v>1.9476371224083674E-2</v>
      </c>
      <c r="IT47" s="76">
        <f t="shared" si="683"/>
        <v>4.6097975836750092E-2</v>
      </c>
      <c r="IU47" s="77">
        <f t="shared" si="683"/>
        <v>0.21098660908313674</v>
      </c>
      <c r="IV47" s="77">
        <f t="shared" si="683"/>
        <v>0.71316813830071246</v>
      </c>
      <c r="IW47" s="77">
        <f t="shared" si="683"/>
        <v>8.0866761951898028E-2</v>
      </c>
      <c r="IX47" s="77">
        <f t="shared" si="683"/>
        <v>3.926825433512765E-2</v>
      </c>
      <c r="IY47" s="77">
        <f t="shared" si="683"/>
        <v>1.1705860235401158E-3</v>
      </c>
      <c r="IZ47" s="77">
        <f t="shared" si="683"/>
        <v>9.5911628780166198E-3</v>
      </c>
      <c r="JA47" s="77">
        <f t="shared" si="683"/>
        <v>2.236318057646393E-3</v>
      </c>
      <c r="JB47" s="77">
        <f t="shared" si="683"/>
        <v>3.3764040424124959E-2</v>
      </c>
      <c r="JC47" s="77">
        <f t="shared" si="683"/>
        <v>0.40611597968924396</v>
      </c>
      <c r="JE47" s="71"/>
      <c r="JF47" s="75" t="s">
        <v>20</v>
      </c>
      <c r="JG47" s="76">
        <f t="shared" ref="JG47:KC47" si="684">_xlfn.STDEV.P(JG10:JG12)</f>
        <v>0.12063513607404085</v>
      </c>
      <c r="JH47" s="76">
        <f t="shared" si="684"/>
        <v>0.37834325140297964</v>
      </c>
      <c r="JI47" s="76">
        <f t="shared" si="684"/>
        <v>0.2630701151758264</v>
      </c>
      <c r="JJ47" s="76">
        <f t="shared" si="684"/>
        <v>7.5105429384446407E-2</v>
      </c>
      <c r="JK47" s="76">
        <f t="shared" si="684"/>
        <v>0.14011906977445329</v>
      </c>
      <c r="JL47" s="76">
        <f t="shared" si="684"/>
        <v>6.1793421351185623E-2</v>
      </c>
      <c r="JM47" s="76">
        <f t="shared" si="684"/>
        <v>0.13629814938159959</v>
      </c>
      <c r="JN47" s="76">
        <f t="shared" si="684"/>
        <v>0.11455766682204072</v>
      </c>
      <c r="JO47" s="76">
        <f t="shared" si="684"/>
        <v>0.10760314173693522</v>
      </c>
      <c r="JP47" s="76">
        <f t="shared" si="684"/>
        <v>0</v>
      </c>
      <c r="JQ47" s="76">
        <f t="shared" si="684"/>
        <v>0.11662517847557838</v>
      </c>
      <c r="JR47" s="76">
        <f t="shared" si="684"/>
        <v>0.11753246135581778</v>
      </c>
      <c r="JS47" s="76">
        <f t="shared" si="684"/>
        <v>5.5224605904119616E-2</v>
      </c>
      <c r="JT47" s="76">
        <f t="shared" si="684"/>
        <v>0.12384843010480802</v>
      </c>
      <c r="JU47" s="77">
        <f t="shared" si="684"/>
        <v>0.25684361841008169</v>
      </c>
      <c r="JV47" s="77">
        <f t="shared" si="684"/>
        <v>1.2914453369735572</v>
      </c>
      <c r="JW47" s="77">
        <f t="shared" si="684"/>
        <v>8.541016943593599E-2</v>
      </c>
      <c r="JX47" s="77">
        <f t="shared" si="684"/>
        <v>0.11621440910329112</v>
      </c>
      <c r="JY47" s="77">
        <f t="shared" si="684"/>
        <v>2.2049221990735005E-3</v>
      </c>
      <c r="JZ47" s="77">
        <f t="shared" si="684"/>
        <v>2.3080530519590022E-2</v>
      </c>
      <c r="KA47" s="77">
        <f t="shared" si="684"/>
        <v>4.8609206553628355E-3</v>
      </c>
      <c r="KB47" s="77">
        <f t="shared" si="684"/>
        <v>7.1441559045109015E-2</v>
      </c>
      <c r="KC47" s="77">
        <f t="shared" si="684"/>
        <v>0.9594814519736804</v>
      </c>
      <c r="KE47" s="71"/>
      <c r="KF47" s="75" t="s">
        <v>20</v>
      </c>
      <c r="KG47" s="76">
        <f t="shared" ref="KG47:LC47" si="685">_xlfn.STDEV.P(KG10:KG12)</f>
        <v>2.9997293118280088E-2</v>
      </c>
      <c r="KH47" s="76">
        <f t="shared" si="685"/>
        <v>0.26606887475562596</v>
      </c>
      <c r="KI47" s="76">
        <f t="shared" si="685"/>
        <v>0.18952643542716432</v>
      </c>
      <c r="KJ47" s="76">
        <f t="shared" si="685"/>
        <v>6.0904051995360982E-2</v>
      </c>
      <c r="KK47" s="76">
        <f t="shared" si="685"/>
        <v>0.10097623138341019</v>
      </c>
      <c r="KL47" s="76">
        <f t="shared" si="685"/>
        <v>6.0001740096807879E-2</v>
      </c>
      <c r="KM47" s="76">
        <f t="shared" si="685"/>
        <v>8.4818599871606309E-2</v>
      </c>
      <c r="KN47" s="76">
        <f t="shared" si="685"/>
        <v>7.478586310168911E-2</v>
      </c>
      <c r="KO47" s="76">
        <f t="shared" si="685"/>
        <v>7.5898632692470158E-2</v>
      </c>
      <c r="KP47" s="76">
        <f t="shared" si="685"/>
        <v>3.8467403062503139E-2</v>
      </c>
      <c r="KQ47" s="76">
        <f t="shared" si="685"/>
        <v>0</v>
      </c>
      <c r="KR47" s="76">
        <f t="shared" si="685"/>
        <v>7.2664493538245792E-2</v>
      </c>
      <c r="KS47" s="76">
        <f t="shared" si="685"/>
        <v>3.4812840089050057E-2</v>
      </c>
      <c r="KT47" s="76">
        <f t="shared" si="685"/>
        <v>5.8623281310814825E-2</v>
      </c>
      <c r="KU47" s="77">
        <f t="shared" si="685"/>
        <v>9.3193776831773864E-2</v>
      </c>
      <c r="KV47" s="77">
        <f t="shared" si="685"/>
        <v>0.76727766292391353</v>
      </c>
      <c r="KW47" s="77">
        <f t="shared" si="685"/>
        <v>4.7512912356553347E-2</v>
      </c>
      <c r="KX47" s="77">
        <f t="shared" si="685"/>
        <v>7.6955945040571308E-2</v>
      </c>
      <c r="KY47" s="77">
        <f t="shared" si="685"/>
        <v>1.3196419381528476E-3</v>
      </c>
      <c r="KZ47" s="77">
        <f t="shared" si="685"/>
        <v>1.6938913733152448E-2</v>
      </c>
      <c r="LA47" s="77">
        <f t="shared" si="685"/>
        <v>2.8518937001673376E-3</v>
      </c>
      <c r="LB47" s="77">
        <f t="shared" si="685"/>
        <v>3.9950960574651487E-2</v>
      </c>
      <c r="LC47" s="77">
        <f t="shared" si="685"/>
        <v>0.5329243011123066</v>
      </c>
      <c r="LE47" s="71"/>
      <c r="LF47" s="75" t="s">
        <v>20</v>
      </c>
      <c r="LG47" s="76">
        <f t="shared" ref="LG47:MC47" si="686">_xlfn.STDEV.P(LG10:LG12)</f>
        <v>0.12038627397259388</v>
      </c>
      <c r="LH47" s="76">
        <f t="shared" si="686"/>
        <v>0.29421217457026788</v>
      </c>
      <c r="LI47" s="76">
        <f t="shared" si="686"/>
        <v>0.22418565751354083</v>
      </c>
      <c r="LJ47" s="76">
        <f t="shared" si="686"/>
        <v>3.9048226431739844E-2</v>
      </c>
      <c r="LK47" s="76">
        <f t="shared" si="686"/>
        <v>7.6491320289305387E-2</v>
      </c>
      <c r="LL47" s="76">
        <f t="shared" si="686"/>
        <v>4.1733038858750821E-2</v>
      </c>
      <c r="LM47" s="76">
        <f t="shared" si="686"/>
        <v>4.8634629611256849E-2</v>
      </c>
      <c r="LN47" s="76">
        <f t="shared" si="686"/>
        <v>7.6353430196282037E-3</v>
      </c>
      <c r="LO47" s="76">
        <f t="shared" si="686"/>
        <v>1.724885878519182E-2</v>
      </c>
      <c r="LP47" s="76">
        <f t="shared" si="686"/>
        <v>6.3586519174204617E-2</v>
      </c>
      <c r="LQ47" s="76">
        <f t="shared" si="686"/>
        <v>0.13709695747278444</v>
      </c>
      <c r="LR47" s="76">
        <f t="shared" si="686"/>
        <v>0</v>
      </c>
      <c r="LS47" s="76">
        <f t="shared" si="686"/>
        <v>2.2957032488738864E-2</v>
      </c>
      <c r="LT47" s="76">
        <f t="shared" si="686"/>
        <v>4.0613287172542444E-2</v>
      </c>
      <c r="LU47" s="77">
        <f t="shared" si="686"/>
        <v>0.22214011501768316</v>
      </c>
      <c r="LV47" s="77">
        <f t="shared" si="686"/>
        <v>0.75278657124712833</v>
      </c>
      <c r="LW47" s="77">
        <f t="shared" si="686"/>
        <v>9.3055036521459245E-2</v>
      </c>
      <c r="LX47" s="77">
        <f t="shared" si="686"/>
        <v>4.2131370144368373E-2</v>
      </c>
      <c r="LY47" s="77">
        <f t="shared" si="686"/>
        <v>1.2321636339135385E-3</v>
      </c>
      <c r="LZ47" s="77">
        <f t="shared" si="686"/>
        <v>1.1326831861141648E-2</v>
      </c>
      <c r="MA47" s="77">
        <f t="shared" si="686"/>
        <v>2.2728547373812979E-3</v>
      </c>
      <c r="MB47" s="77">
        <f t="shared" si="686"/>
        <v>3.3677075832293686E-2</v>
      </c>
      <c r="MC47" s="77">
        <f t="shared" si="686"/>
        <v>0.3904584570905964</v>
      </c>
      <c r="ME47" s="71"/>
      <c r="MF47" s="75" t="s">
        <v>20</v>
      </c>
      <c r="MG47" s="76">
        <f t="shared" ref="MG47:NC47" si="687">_xlfn.STDEV.P(MG10:MG12)</f>
        <v>0.13648031600455698</v>
      </c>
      <c r="MH47" s="76">
        <f t="shared" si="687"/>
        <v>0.43693046461790797</v>
      </c>
      <c r="MI47" s="76">
        <f t="shared" si="687"/>
        <v>0.32411672645482753</v>
      </c>
      <c r="MJ47" s="76">
        <f t="shared" si="687"/>
        <v>6.7627622745839389E-2</v>
      </c>
      <c r="MK47" s="76">
        <f t="shared" si="687"/>
        <v>0.13079403228705858</v>
      </c>
      <c r="ML47" s="76">
        <f t="shared" si="687"/>
        <v>6.2346350176614884E-2</v>
      </c>
      <c r="MM47" s="76">
        <f t="shared" si="687"/>
        <v>0.10042526684554179</v>
      </c>
      <c r="MN47" s="76">
        <f t="shared" si="687"/>
        <v>4.9309712367725037E-2</v>
      </c>
      <c r="MO47" s="76">
        <f t="shared" si="687"/>
        <v>4.5129098423696591E-2</v>
      </c>
      <c r="MP47" s="76">
        <f t="shared" si="687"/>
        <v>6.2898259564307252E-2</v>
      </c>
      <c r="MQ47" s="76">
        <f t="shared" si="687"/>
        <v>0.13408177346309355</v>
      </c>
      <c r="MR47" s="76">
        <f t="shared" si="687"/>
        <v>4.7105313241924136E-2</v>
      </c>
      <c r="MS47" s="76">
        <f t="shared" si="687"/>
        <v>0</v>
      </c>
      <c r="MT47" s="76">
        <f t="shared" si="687"/>
        <v>4.5154905305609151E-2</v>
      </c>
      <c r="MU47" s="77">
        <f t="shared" si="687"/>
        <v>0.27446972731655178</v>
      </c>
      <c r="MV47" s="77">
        <f t="shared" si="687"/>
        <v>1.208303971916693</v>
      </c>
      <c r="MW47" s="77">
        <f t="shared" si="687"/>
        <v>6.1697656664269913E-2</v>
      </c>
      <c r="MX47" s="77">
        <f t="shared" si="687"/>
        <v>8.7044985447401205E-2</v>
      </c>
      <c r="MY47" s="77">
        <f t="shared" si="687"/>
        <v>2.0179326022287782E-3</v>
      </c>
      <c r="MZ47" s="77">
        <f t="shared" si="687"/>
        <v>2.0288937362372601E-2</v>
      </c>
      <c r="NA47" s="77">
        <f t="shared" si="687"/>
        <v>4.0238840371188455E-3</v>
      </c>
      <c r="NB47" s="77">
        <f t="shared" si="687"/>
        <v>5.8615284768964576E-2</v>
      </c>
      <c r="NC47" s="77">
        <f t="shared" si="687"/>
        <v>0.72749198982034902</v>
      </c>
      <c r="NE47" s="71"/>
      <c r="NF47" s="75" t="s">
        <v>20</v>
      </c>
      <c r="NG47" s="76">
        <f t="shared" ref="NG47:OC47" si="688">_xlfn.STDEV.P(NG10:NG12)</f>
        <v>8.3225457229083935E-2</v>
      </c>
      <c r="NH47" s="76">
        <f t="shared" si="688"/>
        <v>0.30774790685384423</v>
      </c>
      <c r="NI47" s="76">
        <f t="shared" si="688"/>
        <v>0.23011921185466766</v>
      </c>
      <c r="NJ47" s="76">
        <f t="shared" si="688"/>
        <v>5.4950466516091666E-2</v>
      </c>
      <c r="NK47" s="76">
        <f t="shared" si="688"/>
        <v>9.5045185898090523E-2</v>
      </c>
      <c r="NL47" s="76">
        <f t="shared" si="688"/>
        <v>5.7188231357794585E-2</v>
      </c>
      <c r="NM47" s="76">
        <f t="shared" si="688"/>
        <v>6.4586710888501278E-2</v>
      </c>
      <c r="NN47" s="76">
        <f t="shared" si="688"/>
        <v>4.012271426953537E-2</v>
      </c>
      <c r="NO47" s="76">
        <f t="shared" si="688"/>
        <v>4.5600889800749556E-2</v>
      </c>
      <c r="NP47" s="76">
        <f t="shared" si="688"/>
        <v>5.8737892441561655E-2</v>
      </c>
      <c r="NQ47" s="76">
        <f t="shared" si="688"/>
        <v>8.8695619414171173E-2</v>
      </c>
      <c r="NR47" s="76">
        <f t="shared" si="688"/>
        <v>3.3914516032652456E-2</v>
      </c>
      <c r="NS47" s="76">
        <f t="shared" si="688"/>
        <v>1.8876232260691302E-2</v>
      </c>
      <c r="NT47" s="76">
        <f t="shared" si="688"/>
        <v>0</v>
      </c>
      <c r="NU47" s="77">
        <f t="shared" si="688"/>
        <v>0.16337264429173609</v>
      </c>
      <c r="NV47" s="77">
        <f t="shared" si="688"/>
        <v>0.77016581995931144</v>
      </c>
      <c r="NW47" s="77">
        <f t="shared" si="688"/>
        <v>6.2716241226301872E-2</v>
      </c>
      <c r="NX47" s="77">
        <f t="shared" si="688"/>
        <v>6.0116658591109894E-2</v>
      </c>
      <c r="NY47" s="77">
        <f t="shared" si="688"/>
        <v>1.2866364768879522E-3</v>
      </c>
      <c r="NZ47" s="77">
        <f t="shared" si="688"/>
        <v>1.5133984636259199E-2</v>
      </c>
      <c r="OA47" s="77">
        <f t="shared" si="688"/>
        <v>2.4787187925864348E-3</v>
      </c>
      <c r="OB47" s="77">
        <f t="shared" si="688"/>
        <v>3.4638573402245618E-2</v>
      </c>
      <c r="OC47" s="77">
        <f t="shared" si="688"/>
        <v>0.41618121200194425</v>
      </c>
      <c r="OE47" s="71"/>
      <c r="OF47" s="75" t="s">
        <v>20</v>
      </c>
      <c r="OG47" s="76">
        <f t="shared" ref="OG47:PC47" si="689">_xlfn.STDEV.P(OG10:OG12)</f>
        <v>5.2836378946153145E-2</v>
      </c>
      <c r="OH47" s="76">
        <f t="shared" si="689"/>
        <v>0.45448983694103884</v>
      </c>
      <c r="OI47" s="76">
        <f t="shared" si="689"/>
        <v>0.3260273495499823</v>
      </c>
      <c r="OJ47" s="76">
        <f t="shared" si="689"/>
        <v>0.1329690953150249</v>
      </c>
      <c r="OK47" s="76">
        <f t="shared" si="689"/>
        <v>0.1932417434429978</v>
      </c>
      <c r="OL47" s="76">
        <f t="shared" si="689"/>
        <v>0.14654198996839754</v>
      </c>
      <c r="OM47" s="76">
        <f t="shared" si="689"/>
        <v>0.15206677577558456</v>
      </c>
      <c r="ON47" s="76">
        <f t="shared" si="689"/>
        <v>0.17583709638282183</v>
      </c>
      <c r="OO47" s="76">
        <f t="shared" si="689"/>
        <v>0.18924618001021223</v>
      </c>
      <c r="OP47" s="76">
        <f t="shared" si="689"/>
        <v>0.13290609207220791</v>
      </c>
      <c r="OQ47" s="76">
        <f t="shared" si="689"/>
        <v>0.14618179432263595</v>
      </c>
      <c r="OR47" s="76">
        <f t="shared" si="689"/>
        <v>0.16911563628878509</v>
      </c>
      <c r="OS47" s="76">
        <f t="shared" si="689"/>
        <v>0.10710387287479453</v>
      </c>
      <c r="OT47" s="76">
        <f t="shared" si="689"/>
        <v>0.1490124051861014</v>
      </c>
      <c r="OU47" s="77">
        <f t="shared" si="689"/>
        <v>0</v>
      </c>
      <c r="OV47" s="77">
        <f t="shared" si="689"/>
        <v>1.1166882648966361</v>
      </c>
      <c r="OW47" s="77">
        <f t="shared" si="689"/>
        <v>0.21471316121817849</v>
      </c>
      <c r="OX47" s="77">
        <f t="shared" si="689"/>
        <v>0.14760816204641436</v>
      </c>
      <c r="OY47" s="77">
        <f t="shared" si="689"/>
        <v>1.968951782603777E-3</v>
      </c>
      <c r="OZ47" s="77">
        <f t="shared" si="689"/>
        <v>3.3895051673751647E-2</v>
      </c>
      <c r="PA47" s="77">
        <f t="shared" si="689"/>
        <v>4.3521695594016504E-3</v>
      </c>
      <c r="PB47" s="77">
        <f t="shared" si="689"/>
        <v>5.5816521594423046E-2</v>
      </c>
      <c r="PC47" s="77">
        <f t="shared" si="689"/>
        <v>0.78607566779441362</v>
      </c>
    </row>
    <row r="48" spans="3:419" x14ac:dyDescent="0.3">
      <c r="C48" s="5"/>
      <c r="D48" s="5"/>
      <c r="E48" s="22" t="s">
        <v>24</v>
      </c>
      <c r="F48" s="23">
        <f>_xlfn.STDEV.P(F24:F26)</f>
        <v>2.9245814430984454</v>
      </c>
      <c r="G48" s="23">
        <f t="shared" ref="G48:T48" si="690">_xlfn.STDEV.P(G24:G26)</f>
        <v>2.9763573056245689</v>
      </c>
      <c r="H48" s="23">
        <f t="shared" si="690"/>
        <v>20.725903635316552</v>
      </c>
      <c r="I48" s="23">
        <f t="shared" si="690"/>
        <v>2.8625698755361904</v>
      </c>
      <c r="J48" s="23">
        <f t="shared" si="690"/>
        <v>3.8045872924883697</v>
      </c>
      <c r="K48" s="23">
        <f t="shared" si="690"/>
        <v>2.795972648427957</v>
      </c>
      <c r="L48" s="23">
        <f t="shared" si="690"/>
        <v>3.2447730664638077</v>
      </c>
      <c r="M48" s="23">
        <f t="shared" si="690"/>
        <v>4.3196444615173837</v>
      </c>
      <c r="N48" s="23">
        <f t="shared" si="690"/>
        <v>7.8472331587649036</v>
      </c>
      <c r="O48" s="23">
        <f t="shared" si="690"/>
        <v>5.8342020377692823</v>
      </c>
      <c r="P48" s="23">
        <f t="shared" si="690"/>
        <v>0.64508175908507581</v>
      </c>
      <c r="Q48" s="23">
        <f t="shared" si="690"/>
        <v>0.42980917477133862</v>
      </c>
      <c r="R48" s="23">
        <f t="shared" si="690"/>
        <v>1.0385947481087399</v>
      </c>
      <c r="S48" s="23">
        <f t="shared" si="690"/>
        <v>7.170768168869837</v>
      </c>
      <c r="T48" s="40">
        <f t="shared" si="690"/>
        <v>7.0575877809002856</v>
      </c>
      <c r="U48" s="40">
        <f t="shared" ref="U48:W48" si="691">_xlfn.STDEV.P(U24:U26)</f>
        <v>12.458873787947015</v>
      </c>
      <c r="V48" s="40">
        <f t="shared" si="691"/>
        <v>2.6990276147487897</v>
      </c>
      <c r="W48" s="40">
        <f t="shared" si="691"/>
        <v>1.7275746024166234</v>
      </c>
      <c r="X48" s="40">
        <f t="shared" ref="X48:AB48" si="692">_xlfn.STDEV.P(X24:X26)</f>
        <v>2.8343166221545611E-2</v>
      </c>
      <c r="Y48" s="40">
        <f t="shared" si="692"/>
        <v>0.33928242934281966</v>
      </c>
      <c r="Z48" s="40">
        <f t="shared" si="692"/>
        <v>1.766010250684381E-2</v>
      </c>
      <c r="AA48" s="40">
        <f t="shared" si="692"/>
        <v>0.47880423838547514</v>
      </c>
      <c r="AB48" s="40">
        <f t="shared" si="692"/>
        <v>30.223573746034731</v>
      </c>
      <c r="AE48" s="71"/>
      <c r="AF48" s="75" t="s">
        <v>24</v>
      </c>
      <c r="AG48" s="76">
        <f>_xlfn.STDEV.P(AG24:AG26)</f>
        <v>0</v>
      </c>
      <c r="AH48" s="76">
        <f t="shared" ref="AH48:AU48" si="693">_xlfn.STDEV.P(AH24:AH26)</f>
        <v>0.39748974572921481</v>
      </c>
      <c r="AI48" s="76">
        <f t="shared" si="693"/>
        <v>0.8152671185464222</v>
      </c>
      <c r="AJ48" s="76">
        <f t="shared" si="693"/>
        <v>3.837858136239123E-2</v>
      </c>
      <c r="AK48" s="76">
        <f t="shared" si="693"/>
        <v>4.2190924822936994E-2</v>
      </c>
      <c r="AL48" s="76">
        <f t="shared" si="693"/>
        <v>0.12696514310281948</v>
      </c>
      <c r="AM48" s="76">
        <f t="shared" si="693"/>
        <v>8.7118920930364996E-2</v>
      </c>
      <c r="AN48" s="76">
        <f t="shared" si="693"/>
        <v>0.56027879491559152</v>
      </c>
      <c r="AO48" s="76">
        <f t="shared" si="693"/>
        <v>0.14235219635800672</v>
      </c>
      <c r="AP48" s="76">
        <f t="shared" si="693"/>
        <v>0.35586043516102711</v>
      </c>
      <c r="AQ48" s="76">
        <f t="shared" si="693"/>
        <v>0.37752790851393497</v>
      </c>
      <c r="AR48" s="76">
        <f t="shared" si="693"/>
        <v>0.26347775240827814</v>
      </c>
      <c r="AS48" s="76">
        <f t="shared" si="693"/>
        <v>0.16942630217226379</v>
      </c>
      <c r="AT48" s="76">
        <f t="shared" si="693"/>
        <v>7.987415303535049E-2</v>
      </c>
      <c r="AU48" s="174">
        <f t="shared" si="693"/>
        <v>0.82358389987742231</v>
      </c>
      <c r="AV48" s="174">
        <f t="shared" ref="AV48:AX48" si="694">_xlfn.STDEV.P(AV24:AV26)</f>
        <v>1.783251132027637</v>
      </c>
      <c r="AW48" s="174">
        <f t="shared" si="694"/>
        <v>0.28336579828629188</v>
      </c>
      <c r="AX48" s="77">
        <f t="shared" si="694"/>
        <v>0.2613945157632358</v>
      </c>
      <c r="AY48" s="77">
        <f t="shared" ref="AY48:BC48" si="695">_xlfn.STDEV.P(AY24:AY26)</f>
        <v>3.5379944327129553E-3</v>
      </c>
      <c r="AZ48" s="77">
        <f t="shared" si="695"/>
        <v>3.855622027242777E-2</v>
      </c>
      <c r="BA48" s="77">
        <f t="shared" si="695"/>
        <v>3.1187801568915608E-3</v>
      </c>
      <c r="BB48" s="77">
        <f t="shared" si="695"/>
        <v>0.10047704725933772</v>
      </c>
      <c r="BC48" s="77">
        <f t="shared" si="695"/>
        <v>0.70386499345534526</v>
      </c>
      <c r="BE48" s="71"/>
      <c r="BF48" s="75" t="s">
        <v>24</v>
      </c>
      <c r="BG48" s="76">
        <f>_xlfn.STDEV.P(BG24:BG26)</f>
        <v>4.9417932736595171E-2</v>
      </c>
      <c r="BH48" s="76">
        <f t="shared" ref="BH48:BU48" si="696">_xlfn.STDEV.P(BH24:BH26)</f>
        <v>0</v>
      </c>
      <c r="BI48" s="76">
        <f t="shared" si="696"/>
        <v>0.44255930799882126</v>
      </c>
      <c r="BJ48" s="76">
        <f t="shared" si="696"/>
        <v>4.5354016567547978E-2</v>
      </c>
      <c r="BK48" s="76">
        <f t="shared" si="696"/>
        <v>6.9009581508635079E-2</v>
      </c>
      <c r="BL48" s="76">
        <f t="shared" si="696"/>
        <v>4.9009756465703984E-2</v>
      </c>
      <c r="BM48" s="76">
        <f t="shared" si="696"/>
        <v>4.8442324327473203E-2</v>
      </c>
      <c r="BN48" s="76">
        <f t="shared" si="696"/>
        <v>0.10882516250966383</v>
      </c>
      <c r="BO48" s="76">
        <f t="shared" si="696"/>
        <v>0.1483211408407549</v>
      </c>
      <c r="BP48" s="76">
        <f t="shared" si="696"/>
        <v>0.1488710999285239</v>
      </c>
      <c r="BQ48" s="76">
        <f t="shared" si="696"/>
        <v>3.9456022169972182E-2</v>
      </c>
      <c r="BR48" s="76">
        <f t="shared" si="696"/>
        <v>3.07798800976927E-2</v>
      </c>
      <c r="BS48" s="76">
        <f t="shared" si="696"/>
        <v>4.8555042951619366E-3</v>
      </c>
      <c r="BT48" s="76">
        <f t="shared" si="696"/>
        <v>0.13024466768931203</v>
      </c>
      <c r="BU48" s="77">
        <f t="shared" si="696"/>
        <v>0.20584805794324307</v>
      </c>
      <c r="BV48" s="77">
        <f t="shared" ref="BV48:BX48" si="697">_xlfn.STDEV.P(BV24:BV26)</f>
        <v>0.1397689054979229</v>
      </c>
      <c r="BW48" s="77">
        <f t="shared" si="697"/>
        <v>1.4935307553340948E-2</v>
      </c>
      <c r="BX48" s="77">
        <f t="shared" si="697"/>
        <v>6.7113527200895737E-2</v>
      </c>
      <c r="BY48" s="77">
        <f t="shared" ref="BY48:CC48" si="698">_xlfn.STDEV.P(BY24:BY26)</f>
        <v>7.4346992095579412E-4</v>
      </c>
      <c r="BZ48" s="77">
        <f t="shared" si="698"/>
        <v>4.1264938312531333E-3</v>
      </c>
      <c r="CA48" s="77">
        <f t="shared" si="698"/>
        <v>4.1773457731055733E-4</v>
      </c>
      <c r="CB48" s="77">
        <f t="shared" si="698"/>
        <v>1.3869745126319334E-2</v>
      </c>
      <c r="CC48" s="77">
        <f t="shared" si="698"/>
        <v>0.53460680629880897</v>
      </c>
      <c r="CE48" s="71"/>
      <c r="CF48" s="75" t="s">
        <v>24</v>
      </c>
      <c r="CG48" s="76">
        <f>_xlfn.STDEV.P(CG24:CG26)</f>
        <v>9.6726169668345255E-2</v>
      </c>
      <c r="CH48" s="76">
        <f t="shared" ref="CH48:CU48" si="699">_xlfn.STDEV.P(CH24:CH26)</f>
        <v>0.41935381237014008</v>
      </c>
      <c r="CI48" s="76">
        <f t="shared" si="699"/>
        <v>0</v>
      </c>
      <c r="CJ48" s="76">
        <f t="shared" si="699"/>
        <v>0.12614035297271542</v>
      </c>
      <c r="CK48" s="76">
        <f t="shared" si="699"/>
        <v>0.11353981086537426</v>
      </c>
      <c r="CL48" s="76">
        <f t="shared" si="699"/>
        <v>0.18247147534359384</v>
      </c>
      <c r="CM48" s="76">
        <f t="shared" si="699"/>
        <v>0.17924382882469483</v>
      </c>
      <c r="CN48" s="76">
        <f t="shared" si="699"/>
        <v>0.40111644301364879</v>
      </c>
      <c r="CO48" s="76">
        <f t="shared" si="699"/>
        <v>0.13982661428491563</v>
      </c>
      <c r="CP48" s="76">
        <f t="shared" si="699"/>
        <v>0.17124454333823219</v>
      </c>
      <c r="CQ48" s="76">
        <f t="shared" si="699"/>
        <v>0.32690309180085692</v>
      </c>
      <c r="CR48" s="76">
        <f t="shared" si="699"/>
        <v>0.23570153599412991</v>
      </c>
      <c r="CS48" s="76">
        <f t="shared" si="699"/>
        <v>0.17384002733536003</v>
      </c>
      <c r="CT48" s="76">
        <f t="shared" si="699"/>
        <v>0.17054618511775657</v>
      </c>
      <c r="CU48" s="77">
        <f t="shared" si="699"/>
        <v>0.47155159791616263</v>
      </c>
      <c r="CV48" s="77">
        <f t="shared" ref="CV48:CX48" si="700">_xlfn.STDEV.P(CV24:CV26)</f>
        <v>1.6877125963778181</v>
      </c>
      <c r="CW48" s="77">
        <f t="shared" si="700"/>
        <v>0.32427184668477155</v>
      </c>
      <c r="CX48" s="77">
        <f t="shared" si="700"/>
        <v>0.1837142785917798</v>
      </c>
      <c r="CY48" s="77">
        <f t="shared" ref="CY48:DC48" si="701">_xlfn.STDEV.P(CY24:CY26)</f>
        <v>2.4054586186881589E-3</v>
      </c>
      <c r="CZ48" s="77">
        <f t="shared" si="701"/>
        <v>3.6817573984211552E-2</v>
      </c>
      <c r="DA48" s="77">
        <f t="shared" si="701"/>
        <v>3.1433661859126289E-3</v>
      </c>
      <c r="DB48" s="77">
        <f t="shared" si="701"/>
        <v>7.9533822191809864E-2</v>
      </c>
      <c r="DC48" s="77">
        <f t="shared" si="701"/>
        <v>0.79906265586495173</v>
      </c>
      <c r="DE48" s="71"/>
      <c r="DF48" s="75" t="s">
        <v>24</v>
      </c>
      <c r="DG48" s="76">
        <f>_xlfn.STDEV.P(DG24:DG26)</f>
        <v>2.8392446828867927E-2</v>
      </c>
      <c r="DH48" s="76">
        <f t="shared" ref="DH48:DU48" si="702">_xlfn.STDEV.P(DH24:DH26)</f>
        <v>0.27168477022731558</v>
      </c>
      <c r="DI48" s="76">
        <f t="shared" si="702"/>
        <v>0.78793441601914493</v>
      </c>
      <c r="DJ48" s="76">
        <f t="shared" si="702"/>
        <v>0</v>
      </c>
      <c r="DK48" s="76">
        <f t="shared" si="702"/>
        <v>5.318885908540532E-2</v>
      </c>
      <c r="DL48" s="76">
        <f t="shared" si="702"/>
        <v>6.9926029516733018E-2</v>
      </c>
      <c r="DM48" s="76">
        <f t="shared" si="702"/>
        <v>3.1639385332504349E-2</v>
      </c>
      <c r="DN48" s="76">
        <f t="shared" si="702"/>
        <v>0.44024655588411366</v>
      </c>
      <c r="DO48" s="76">
        <f t="shared" si="702"/>
        <v>0.17784315513244903</v>
      </c>
      <c r="DP48" s="76">
        <f t="shared" si="702"/>
        <v>0.29647749144855468</v>
      </c>
      <c r="DQ48" s="76">
        <f t="shared" si="702"/>
        <v>0.2740916249681607</v>
      </c>
      <c r="DR48" s="76">
        <f t="shared" si="702"/>
        <v>0.18740067251249956</v>
      </c>
      <c r="DS48" s="76">
        <f t="shared" si="702"/>
        <v>0.11615518608949903</v>
      </c>
      <c r="DT48" s="76">
        <f t="shared" si="702"/>
        <v>0.12554822344828689</v>
      </c>
      <c r="DU48" s="77">
        <f t="shared" si="702"/>
        <v>0.66687289851491316</v>
      </c>
      <c r="DV48" s="77">
        <f t="shared" ref="DV48:DX48" si="703">_xlfn.STDEV.P(DV24:DV26)</f>
        <v>1.2923129348713578</v>
      </c>
      <c r="DW48" s="77">
        <f t="shared" si="703"/>
        <v>0.18521208131892525</v>
      </c>
      <c r="DX48" s="77">
        <f t="shared" si="703"/>
        <v>0.19723915780933757</v>
      </c>
      <c r="DY48" s="77">
        <f t="shared" ref="DY48:EC48" si="704">_xlfn.STDEV.P(DY24:DY26)</f>
        <v>2.806175296891234E-3</v>
      </c>
      <c r="DZ48" s="77">
        <f t="shared" si="704"/>
        <v>2.8260426509488085E-2</v>
      </c>
      <c r="EA48" s="77">
        <f t="shared" si="704"/>
        <v>2.0979915047294696E-3</v>
      </c>
      <c r="EB48" s="77">
        <f t="shared" si="704"/>
        <v>7.612747560961268E-2</v>
      </c>
      <c r="EC48" s="77">
        <f t="shared" si="704"/>
        <v>0.7534023799023537</v>
      </c>
      <c r="EE48" s="71"/>
      <c r="EF48" s="75" t="s">
        <v>24</v>
      </c>
      <c r="EG48" s="76">
        <f>_xlfn.STDEV.P(EG24:EG26)</f>
        <v>2.7692956220482769E-2</v>
      </c>
      <c r="EH48" s="76">
        <f t="shared" ref="EH48:EU48" si="705">_xlfn.STDEV.P(EH24:EH26)</f>
        <v>0.38326109679149029</v>
      </c>
      <c r="EI48" s="76">
        <f t="shared" si="705"/>
        <v>0.64444404092794949</v>
      </c>
      <c r="EJ48" s="76">
        <f t="shared" si="705"/>
        <v>4.9269950116601187E-2</v>
      </c>
      <c r="EK48" s="76">
        <f t="shared" si="705"/>
        <v>0</v>
      </c>
      <c r="EL48" s="76">
        <f t="shared" si="705"/>
        <v>0.10602592346960624</v>
      </c>
      <c r="EM48" s="76">
        <f t="shared" si="705"/>
        <v>9.1314535548931722E-2</v>
      </c>
      <c r="EN48" s="76">
        <f t="shared" si="705"/>
        <v>0.51373187053154079</v>
      </c>
      <c r="EO48" s="76">
        <f t="shared" si="705"/>
        <v>0.10677643646440432</v>
      </c>
      <c r="EP48" s="76">
        <f t="shared" si="705"/>
        <v>0.25222883662506179</v>
      </c>
      <c r="EQ48" s="76">
        <f t="shared" si="705"/>
        <v>0.34537079448343094</v>
      </c>
      <c r="ER48" s="76">
        <f t="shared" si="705"/>
        <v>0.23709228416439368</v>
      </c>
      <c r="ES48" s="76">
        <f t="shared" si="705"/>
        <v>0.16079094136371611</v>
      </c>
      <c r="ET48" s="76">
        <f t="shared" si="705"/>
        <v>6.1690096558801519E-2</v>
      </c>
      <c r="EU48" s="77">
        <f t="shared" si="705"/>
        <v>0.71861854266073577</v>
      </c>
      <c r="EV48" s="77">
        <f t="shared" ref="EV48:EX48" si="706">_xlfn.STDEV.P(EV24:EV26)</f>
        <v>1.7153773706496496</v>
      </c>
      <c r="EW48" s="77">
        <f t="shared" si="706"/>
        <v>0.27479744733110917</v>
      </c>
      <c r="EX48" s="77">
        <f t="shared" si="706"/>
        <v>0.21087938616085983</v>
      </c>
      <c r="EY48" s="77">
        <f t="shared" ref="EY48:FC48" si="707">_xlfn.STDEV.P(EY24:EY26)</f>
        <v>3.2090539098881391E-3</v>
      </c>
      <c r="EZ48" s="77">
        <f t="shared" si="707"/>
        <v>3.7542122925367315E-2</v>
      </c>
      <c r="FA48" s="77">
        <f t="shared" si="707"/>
        <v>2.7829455229862626E-3</v>
      </c>
      <c r="FB48" s="77">
        <f t="shared" si="707"/>
        <v>9.2848320214387381E-2</v>
      </c>
      <c r="FC48" s="77">
        <f t="shared" si="707"/>
        <v>0.74056367774482668</v>
      </c>
      <c r="FE48" s="71"/>
      <c r="FF48" s="75" t="s">
        <v>24</v>
      </c>
      <c r="FG48" s="76">
        <f>_xlfn.STDEV.P(FG24:FG26)</f>
        <v>5.8164655894580829E-2</v>
      </c>
      <c r="FH48" s="76">
        <f t="shared" ref="FH48:FU48" si="708">_xlfn.STDEV.P(FH24:FH26)</f>
        <v>0.18217598639969759</v>
      </c>
      <c r="FI48" s="76">
        <f t="shared" si="708"/>
        <v>0.7286232940444477</v>
      </c>
      <c r="FJ48" s="76">
        <f t="shared" si="708"/>
        <v>4.2897805592868224E-2</v>
      </c>
      <c r="FK48" s="76">
        <f t="shared" si="708"/>
        <v>7.4559625569212543E-2</v>
      </c>
      <c r="FL48" s="76">
        <f t="shared" si="708"/>
        <v>0</v>
      </c>
      <c r="FM48" s="76">
        <f t="shared" si="708"/>
        <v>3.6852785344148917E-2</v>
      </c>
      <c r="FN48" s="76">
        <f t="shared" si="708"/>
        <v>0.33631824763362245</v>
      </c>
      <c r="FO48" s="76">
        <f t="shared" si="708"/>
        <v>0.20755913120230166</v>
      </c>
      <c r="FP48" s="76">
        <f t="shared" si="708"/>
        <v>0.21171126567503798</v>
      </c>
      <c r="FQ48" s="76">
        <f t="shared" si="708"/>
        <v>0.18149985793452736</v>
      </c>
      <c r="FR48" s="76">
        <f t="shared" si="708"/>
        <v>0.11538021973583287</v>
      </c>
      <c r="FS48" s="76">
        <f t="shared" si="708"/>
        <v>7.5033685018641202E-2</v>
      </c>
      <c r="FT48" s="76">
        <f t="shared" si="708"/>
        <v>0.16897228040086773</v>
      </c>
      <c r="FU48" s="77">
        <f t="shared" si="708"/>
        <v>0.50530124720761704</v>
      </c>
      <c r="FV48" s="77">
        <f t="shared" ref="FV48:FX48" si="709">_xlfn.STDEV.P(FV24:FV26)</f>
        <v>0.94293460742229729</v>
      </c>
      <c r="FW48" s="77">
        <f t="shared" si="709"/>
        <v>0.11773959399567084</v>
      </c>
      <c r="FX48" s="77">
        <f t="shared" si="709"/>
        <v>0.11929947270836852</v>
      </c>
      <c r="FY48" s="77">
        <f t="shared" ref="FY48:GC48" si="710">_xlfn.STDEV.P(FY24:FY26)</f>
        <v>2.1463338015258295E-3</v>
      </c>
      <c r="FZ48" s="77">
        <f t="shared" si="710"/>
        <v>2.1526671043069337E-2</v>
      </c>
      <c r="GA48" s="77">
        <f t="shared" si="710"/>
        <v>1.1031982080661675E-3</v>
      </c>
      <c r="GB48" s="77">
        <f t="shared" si="710"/>
        <v>5.5308891586519852E-2</v>
      </c>
      <c r="GC48" s="77">
        <f t="shared" si="710"/>
        <v>0.87913225432935738</v>
      </c>
      <c r="GE48" s="71"/>
      <c r="GF48" s="75" t="s">
        <v>24</v>
      </c>
      <c r="GG48" s="76">
        <f>_xlfn.STDEV.P(GG24:GG26)</f>
        <v>3.7369851975694722E-2</v>
      </c>
      <c r="GH48" s="76">
        <f t="shared" ref="GH48:GU48" si="711">_xlfn.STDEV.P(GH24:GH26)</f>
        <v>0.16803137642756621</v>
      </c>
      <c r="GI48" s="76">
        <f t="shared" si="711"/>
        <v>0.64890275767730987</v>
      </c>
      <c r="GJ48" s="76">
        <f t="shared" si="711"/>
        <v>1.8338750101558225E-2</v>
      </c>
      <c r="GK48" s="76">
        <f t="shared" si="711"/>
        <v>5.7136232876194702E-2</v>
      </c>
      <c r="GL48" s="76">
        <f t="shared" si="711"/>
        <v>3.5410014344397889E-2</v>
      </c>
      <c r="GM48" s="76">
        <f t="shared" si="711"/>
        <v>0</v>
      </c>
      <c r="GN48" s="76">
        <f t="shared" si="711"/>
        <v>0.31161042751789547</v>
      </c>
      <c r="GO48" s="76">
        <f t="shared" si="711"/>
        <v>0.16678967956093191</v>
      </c>
      <c r="GP48" s="76">
        <f t="shared" si="711"/>
        <v>0.22452190918748755</v>
      </c>
      <c r="GQ48" s="76">
        <f t="shared" si="711"/>
        <v>0.17992592760288273</v>
      </c>
      <c r="GR48" s="76">
        <f t="shared" si="711"/>
        <v>0.12054783204905732</v>
      </c>
      <c r="GS48" s="76">
        <f t="shared" si="711"/>
        <v>7.1892019330252355E-2</v>
      </c>
      <c r="GT48" s="76">
        <f t="shared" si="711"/>
        <v>0.12814472931013543</v>
      </c>
      <c r="GU48" s="77">
        <f t="shared" si="711"/>
        <v>0.48345664212632061</v>
      </c>
      <c r="GV48" s="77">
        <f t="shared" ref="GV48:GX48" si="712">_xlfn.STDEV.P(GV24:GV26)</f>
        <v>0.85137774824768475</v>
      </c>
      <c r="GW48" s="77">
        <f t="shared" si="712"/>
        <v>0.10869766872781368</v>
      </c>
      <c r="GX48" s="77">
        <f t="shared" si="712"/>
        <v>0.13574188711193602</v>
      </c>
      <c r="GY48" s="77">
        <f t="shared" ref="GY48:HC48" si="713">_xlfn.STDEV.P(GY24:GY26)</f>
        <v>2.0014654117751509E-3</v>
      </c>
      <c r="GZ48" s="77">
        <f t="shared" si="713"/>
        <v>1.8900964673946634E-2</v>
      </c>
      <c r="HA48" s="77">
        <f t="shared" si="713"/>
        <v>1.2714825381082676E-3</v>
      </c>
      <c r="HB48" s="77">
        <f t="shared" si="713"/>
        <v>5.2095979263381761E-2</v>
      </c>
      <c r="HC48" s="77">
        <f t="shared" si="713"/>
        <v>0.67049522582517418</v>
      </c>
      <c r="HE48" s="71"/>
      <c r="HF48" s="75" t="s">
        <v>24</v>
      </c>
      <c r="HG48" s="76">
        <f>_xlfn.STDEV.P(HG24:HG26)</f>
        <v>0.1245357361745613</v>
      </c>
      <c r="HH48" s="76">
        <f t="shared" ref="HH48:HU48" si="714">_xlfn.STDEV.P(HH24:HH26)</f>
        <v>0.22957265842257568</v>
      </c>
      <c r="HI48" s="76">
        <f t="shared" si="714"/>
        <v>0.69774642603427695</v>
      </c>
      <c r="HJ48" s="76">
        <f t="shared" si="714"/>
        <v>0.13854971413387002</v>
      </c>
      <c r="HK48" s="76">
        <f t="shared" si="714"/>
        <v>0.17173159392232695</v>
      </c>
      <c r="HL48" s="76">
        <f t="shared" si="714"/>
        <v>0.18889989293026019</v>
      </c>
      <c r="HM48" s="76">
        <f t="shared" si="714"/>
        <v>0.17671960471169151</v>
      </c>
      <c r="HN48" s="76">
        <f t="shared" si="714"/>
        <v>0</v>
      </c>
      <c r="HO48" s="76">
        <f t="shared" si="714"/>
        <v>0.29443656450315409</v>
      </c>
      <c r="HP48" s="76">
        <f t="shared" si="714"/>
        <v>0.31599673480273055</v>
      </c>
      <c r="HQ48" s="76">
        <f t="shared" si="714"/>
        <v>0.16229931624316379</v>
      </c>
      <c r="HR48" s="76">
        <f t="shared" si="714"/>
        <v>0.14469052593642659</v>
      </c>
      <c r="HS48" s="76">
        <f t="shared" si="714"/>
        <v>9.7929233874925262E-2</v>
      </c>
      <c r="HT48" s="76">
        <f t="shared" si="714"/>
        <v>0.28476389424940218</v>
      </c>
      <c r="HU48" s="77">
        <f t="shared" si="714"/>
        <v>0.17844523333929041</v>
      </c>
      <c r="HV48" s="77">
        <f t="shared" ref="HV48:HX48" si="715">_xlfn.STDEV.P(HV24:HV26)</f>
        <v>0.65429337633341977</v>
      </c>
      <c r="HW48" s="77">
        <f t="shared" si="715"/>
        <v>0.20476401915016765</v>
      </c>
      <c r="HX48" s="77">
        <f t="shared" si="715"/>
        <v>0.17888657651909542</v>
      </c>
      <c r="HY48" s="77">
        <f t="shared" ref="HY48:IC48" si="716">_xlfn.STDEV.P(HY24:HY26)</f>
        <v>1.9513089580193416E-4</v>
      </c>
      <c r="HZ48" s="77">
        <f t="shared" si="716"/>
        <v>1.3296367267488323E-2</v>
      </c>
      <c r="IA48" s="77">
        <f t="shared" si="716"/>
        <v>2.336056629675409E-3</v>
      </c>
      <c r="IB48" s="77">
        <f t="shared" si="716"/>
        <v>2.0590164631808121E-2</v>
      </c>
      <c r="IC48" s="77">
        <f t="shared" si="716"/>
        <v>0.98337391253488693</v>
      </c>
      <c r="IE48" s="71"/>
      <c r="IF48" s="75" t="s">
        <v>24</v>
      </c>
      <c r="IG48" s="76">
        <f>_xlfn.STDEV.P(IG24:IG26)</f>
        <v>3.6619959020343262E-2</v>
      </c>
      <c r="IH48" s="76">
        <f t="shared" ref="IH48:IU48" si="717">_xlfn.STDEV.P(IH24:IH26)</f>
        <v>0.30648180668378727</v>
      </c>
      <c r="II48" s="76">
        <f t="shared" si="717"/>
        <v>0.30300843606266209</v>
      </c>
      <c r="IJ48" s="76">
        <f t="shared" si="717"/>
        <v>6.1659089853808094E-2</v>
      </c>
      <c r="IK48" s="76">
        <f t="shared" si="717"/>
        <v>4.1619967410446206E-2</v>
      </c>
      <c r="IL48" s="76">
        <f t="shared" si="717"/>
        <v>0.11340951075015755</v>
      </c>
      <c r="IM48" s="76">
        <f t="shared" si="717"/>
        <v>9.9750199635956674E-2</v>
      </c>
      <c r="IN48" s="76">
        <f t="shared" si="717"/>
        <v>0.35783467154387011</v>
      </c>
      <c r="IO48" s="76">
        <f t="shared" si="717"/>
        <v>0</v>
      </c>
      <c r="IP48" s="76">
        <f t="shared" si="717"/>
        <v>0.18543872850181414</v>
      </c>
      <c r="IQ48" s="76">
        <f t="shared" si="717"/>
        <v>0.26424678736521279</v>
      </c>
      <c r="IR48" s="76">
        <f t="shared" si="717"/>
        <v>0.18708821957721794</v>
      </c>
      <c r="IS48" s="76">
        <f t="shared" si="717"/>
        <v>0.12884674725934769</v>
      </c>
      <c r="IT48" s="76">
        <f t="shared" si="717"/>
        <v>3.5157700055490501E-2</v>
      </c>
      <c r="IU48" s="77">
        <f t="shared" si="717"/>
        <v>0.48450760344178373</v>
      </c>
      <c r="IV48" s="77">
        <f t="shared" ref="IV48:IX48" si="718">_xlfn.STDEV.P(IV24:IV26)</f>
        <v>1.297743879048245</v>
      </c>
      <c r="IW48" s="77">
        <f t="shared" si="718"/>
        <v>0.22818367725252084</v>
      </c>
      <c r="IX48" s="77">
        <f t="shared" si="718"/>
        <v>0.16477554065917546</v>
      </c>
      <c r="IY48" s="77">
        <f t="shared" ref="IY48:JC48" si="719">_xlfn.STDEV.P(IY24:IY26)</f>
        <v>2.2124589599406084E-3</v>
      </c>
      <c r="IZ48" s="77">
        <f t="shared" si="719"/>
        <v>2.8077164563924187E-2</v>
      </c>
      <c r="JA48" s="77">
        <f t="shared" si="719"/>
        <v>2.3419999929381275E-3</v>
      </c>
      <c r="JB48" s="77">
        <f t="shared" si="719"/>
        <v>6.7374803198612429E-2</v>
      </c>
      <c r="JC48" s="77">
        <f t="shared" si="719"/>
        <v>0.40697447019696859</v>
      </c>
      <c r="JE48" s="71"/>
      <c r="JF48" s="75" t="s">
        <v>24</v>
      </c>
      <c r="JG48" s="76">
        <f>_xlfn.STDEV.P(JG24:JG26)</f>
        <v>0.23578577309639318</v>
      </c>
      <c r="JH48" s="76">
        <f t="shared" ref="JH48:JU48" si="720">_xlfn.STDEV.P(JH24:JH26)</f>
        <v>0.98781771317081957</v>
      </c>
      <c r="JI48" s="76">
        <f t="shared" si="720"/>
        <v>0.75406090970608231</v>
      </c>
      <c r="JJ48" s="76">
        <f t="shared" si="720"/>
        <v>0.2907957119155048</v>
      </c>
      <c r="JK48" s="76">
        <f t="shared" si="720"/>
        <v>0.2546114648303025</v>
      </c>
      <c r="JL48" s="76">
        <f t="shared" si="720"/>
        <v>0.37760344701510418</v>
      </c>
      <c r="JM48" s="76">
        <f t="shared" si="720"/>
        <v>0.40376424634555608</v>
      </c>
      <c r="JN48" s="76">
        <f t="shared" si="720"/>
        <v>1.0020036312851592</v>
      </c>
      <c r="JO48" s="76">
        <f t="shared" si="720"/>
        <v>0.4074410418695964</v>
      </c>
      <c r="JP48" s="76">
        <f t="shared" si="720"/>
        <v>0</v>
      </c>
      <c r="JQ48" s="76">
        <f t="shared" si="720"/>
        <v>0.76062929865595819</v>
      </c>
      <c r="JR48" s="76">
        <f t="shared" si="720"/>
        <v>0.53150558977811535</v>
      </c>
      <c r="JS48" s="76">
        <f t="shared" si="720"/>
        <v>0.40509503504957706</v>
      </c>
      <c r="JT48" s="76">
        <f t="shared" si="720"/>
        <v>0.44240184556560669</v>
      </c>
      <c r="JU48" s="77">
        <f t="shared" si="720"/>
        <v>1.1551454894154849</v>
      </c>
      <c r="JV48" s="77">
        <f t="shared" ref="JV48:JX48" si="721">_xlfn.STDEV.P(JV24:JV26)</f>
        <v>4.098332098650217</v>
      </c>
      <c r="JW48" s="77">
        <f t="shared" si="721"/>
        <v>0.75317662196869017</v>
      </c>
      <c r="JX48" s="77">
        <f t="shared" si="721"/>
        <v>0.35464101774586665</v>
      </c>
      <c r="JY48" s="77">
        <f t="shared" ref="JY48:KC48" si="722">_xlfn.STDEV.P(JY24:JY26)</f>
        <v>6.0051493647735148E-3</v>
      </c>
      <c r="JZ48" s="77">
        <f t="shared" si="722"/>
        <v>9.0724813693089393E-2</v>
      </c>
      <c r="KA48" s="77">
        <f t="shared" si="722"/>
        <v>6.8628228600471778E-3</v>
      </c>
      <c r="KB48" s="77">
        <f t="shared" si="722"/>
        <v>0.19349088138576837</v>
      </c>
      <c r="KC48" s="77">
        <f t="shared" si="722"/>
        <v>2.3482672391332184</v>
      </c>
      <c r="KE48" s="71"/>
      <c r="KF48" s="75" t="s">
        <v>24</v>
      </c>
      <c r="KG48" s="76">
        <f>_xlfn.STDEV.P(KG24:KG26)</f>
        <v>0.10351385869115119</v>
      </c>
      <c r="KH48" s="76">
        <f t="shared" ref="KH48:KU48" si="723">_xlfn.STDEV.P(KH24:KH26)</f>
        <v>8.6594756652238369E-2</v>
      </c>
      <c r="KI48" s="76">
        <f t="shared" si="723"/>
        <v>0.75755592830307861</v>
      </c>
      <c r="KJ48" s="76">
        <f t="shared" si="723"/>
        <v>0.10088209215295213</v>
      </c>
      <c r="KK48" s="76">
        <f t="shared" si="723"/>
        <v>0.13687530318248589</v>
      </c>
      <c r="KL48" s="76">
        <f t="shared" si="723"/>
        <v>0.10234167640429398</v>
      </c>
      <c r="KM48" s="76">
        <f t="shared" si="723"/>
        <v>0.11395362835631194</v>
      </c>
      <c r="KN48" s="76">
        <f t="shared" si="723"/>
        <v>0.14661948881453779</v>
      </c>
      <c r="KO48" s="76">
        <f t="shared" si="723"/>
        <v>0.28174121057479012</v>
      </c>
      <c r="KP48" s="76">
        <f t="shared" si="723"/>
        <v>0.22789557934693891</v>
      </c>
      <c r="KQ48" s="76">
        <f t="shared" si="723"/>
        <v>0</v>
      </c>
      <c r="KR48" s="76">
        <f t="shared" si="723"/>
        <v>2.1418460254975971E-2</v>
      </c>
      <c r="KS48" s="76">
        <f t="shared" si="723"/>
        <v>2.962508155118514E-2</v>
      </c>
      <c r="KT48" s="76">
        <f t="shared" si="723"/>
        <v>0.2562710603151484</v>
      </c>
      <c r="KU48" s="77">
        <f t="shared" si="723"/>
        <v>0.26499586274659681</v>
      </c>
      <c r="KV48" s="77">
        <f t="shared" ref="KV48:KX48" si="724">_xlfn.STDEV.P(KV24:KV26)</f>
        <v>0.34684432136275262</v>
      </c>
      <c r="KW48" s="77">
        <f t="shared" si="724"/>
        <v>8.5019213055950851E-2</v>
      </c>
      <c r="KX48" s="77">
        <f t="shared" si="724"/>
        <v>8.062915408056287E-2</v>
      </c>
      <c r="KY48" s="77">
        <f t="shared" ref="KY48:LC48" si="725">_xlfn.STDEV.P(KY24:KY26)</f>
        <v>9.9031144613601833E-4</v>
      </c>
      <c r="KZ48" s="77">
        <f t="shared" si="725"/>
        <v>1.01146787160214E-2</v>
      </c>
      <c r="LA48" s="77">
        <f t="shared" si="725"/>
        <v>6.8525626433804535E-4</v>
      </c>
      <c r="LB48" s="77">
        <f t="shared" si="725"/>
        <v>1.4151752185484319E-2</v>
      </c>
      <c r="LC48" s="77">
        <f t="shared" si="725"/>
        <v>1.0628584766543752</v>
      </c>
      <c r="LE48" s="71"/>
      <c r="LF48" s="75" t="s">
        <v>24</v>
      </c>
      <c r="LG48" s="76">
        <f>_xlfn.STDEV.P(LG24:LG26)</f>
        <v>0.13345104190018445</v>
      </c>
      <c r="LH48" s="76">
        <f t="shared" ref="LH48:LU48" si="726">_xlfn.STDEV.P(LH24:LH26)</f>
        <v>0.11831312047277494</v>
      </c>
      <c r="LI48" s="76">
        <f t="shared" si="726"/>
        <v>1.0038736484349204</v>
      </c>
      <c r="LJ48" s="76">
        <f t="shared" si="726"/>
        <v>0.12781517481299789</v>
      </c>
      <c r="LK48" s="76">
        <f t="shared" si="726"/>
        <v>0.1745061603875577</v>
      </c>
      <c r="LL48" s="76">
        <f t="shared" si="726"/>
        <v>0.11988930371131463</v>
      </c>
      <c r="LM48" s="76">
        <f t="shared" si="726"/>
        <v>0.14166806597208065</v>
      </c>
      <c r="LN48" s="76">
        <f t="shared" si="726"/>
        <v>0.22933716314342045</v>
      </c>
      <c r="LO48" s="76">
        <f t="shared" si="726"/>
        <v>0.36821327035498896</v>
      </c>
      <c r="LP48" s="76">
        <f t="shared" si="726"/>
        <v>0.28408545035879523</v>
      </c>
      <c r="LQ48" s="76">
        <f t="shared" si="726"/>
        <v>3.7713426222453751E-2</v>
      </c>
      <c r="LR48" s="76">
        <f t="shared" si="726"/>
        <v>0</v>
      </c>
      <c r="LS48" s="76">
        <f t="shared" si="726"/>
        <v>3.8917571978987209E-2</v>
      </c>
      <c r="LT48" s="76">
        <f t="shared" si="726"/>
        <v>0.33277295054089245</v>
      </c>
      <c r="LU48" s="77">
        <f t="shared" si="726"/>
        <v>0.3824234630220596</v>
      </c>
      <c r="LV48" s="77">
        <f t="shared" ref="LV48:LX48" si="727">_xlfn.STDEV.P(LV24:LV26)</f>
        <v>0.56680209965162276</v>
      </c>
      <c r="LW48" s="77">
        <f t="shared" si="727"/>
        <v>0.10617323273109064</v>
      </c>
      <c r="LX48" s="77">
        <f t="shared" si="727"/>
        <v>8.90832060509269E-2</v>
      </c>
      <c r="LY48" s="77">
        <f t="shared" ref="LY48:MC48" si="728">_xlfn.STDEV.P(LY24:LY26)</f>
        <v>1.5136307567868198E-3</v>
      </c>
      <c r="LZ48" s="77">
        <f t="shared" si="728"/>
        <v>1.5641989648995009E-2</v>
      </c>
      <c r="MA48" s="77">
        <f t="shared" si="728"/>
        <v>5.857786065151542E-4</v>
      </c>
      <c r="MB48" s="77">
        <f t="shared" si="728"/>
        <v>2.6972246785911386E-2</v>
      </c>
      <c r="MC48" s="77">
        <f t="shared" si="728"/>
        <v>1.415976383503202</v>
      </c>
      <c r="ME48" s="71"/>
      <c r="MF48" s="75" t="s">
        <v>24</v>
      </c>
      <c r="MG48" s="76">
        <f>_xlfn.STDEV.P(MG24:MG26)</f>
        <v>0.12835621176096457</v>
      </c>
      <c r="MH48" s="76">
        <f t="shared" ref="MH48:MU48" si="729">_xlfn.STDEV.P(MH24:MH26)</f>
        <v>2.9065461292361941E-2</v>
      </c>
      <c r="MI48" s="76">
        <f t="shared" si="729"/>
        <v>1.1148760007792744</v>
      </c>
      <c r="MJ48" s="76">
        <f t="shared" si="729"/>
        <v>0.11808029020133473</v>
      </c>
      <c r="MK48" s="76">
        <f t="shared" si="729"/>
        <v>0.17610614825386781</v>
      </c>
      <c r="ML48" s="76">
        <f t="shared" si="729"/>
        <v>0.11987804475824891</v>
      </c>
      <c r="MM48" s="76">
        <f t="shared" si="729"/>
        <v>0.12584961063598868</v>
      </c>
      <c r="MN48" s="76">
        <f t="shared" si="729"/>
        <v>0.27093897153679936</v>
      </c>
      <c r="MO48" s="76">
        <f t="shared" si="729"/>
        <v>0.37975159339192671</v>
      </c>
      <c r="MP48" s="76">
        <f t="shared" si="729"/>
        <v>0.35972222925716624</v>
      </c>
      <c r="MQ48" s="76">
        <f t="shared" si="729"/>
        <v>8.1889048680669443E-2</v>
      </c>
      <c r="MR48" s="76">
        <f t="shared" si="729"/>
        <v>6.0633649454986019E-2</v>
      </c>
      <c r="MS48" s="76">
        <f t="shared" si="729"/>
        <v>0</v>
      </c>
      <c r="MT48" s="76">
        <f t="shared" si="729"/>
        <v>0.33497634684615318</v>
      </c>
      <c r="MU48" s="77">
        <f t="shared" si="729"/>
        <v>0.50136534056104631</v>
      </c>
      <c r="MV48" s="77">
        <f t="shared" ref="MV48:MX48" si="730">_xlfn.STDEV.P(MV24:MV26)</f>
        <v>0.39508486732405518</v>
      </c>
      <c r="MW48" s="77">
        <f t="shared" si="730"/>
        <v>4.4439691209204948E-2</v>
      </c>
      <c r="MX48" s="77">
        <f t="shared" si="730"/>
        <v>0.15305745818941932</v>
      </c>
      <c r="MY48" s="77">
        <f t="shared" ref="MY48:NC48" si="731">_xlfn.STDEV.P(MY24:MY26)</f>
        <v>1.840394912215611E-3</v>
      </c>
      <c r="MZ48" s="77">
        <f t="shared" si="731"/>
        <v>1.1806777063334105E-2</v>
      </c>
      <c r="NA48" s="77">
        <f t="shared" si="731"/>
        <v>8.3818079753065545E-4</v>
      </c>
      <c r="NB48" s="77">
        <f t="shared" si="731"/>
        <v>3.354447346880729E-2</v>
      </c>
      <c r="NC48" s="77">
        <f t="shared" si="731"/>
        <v>1.3948478765039674</v>
      </c>
      <c r="NE48" s="71"/>
      <c r="NF48" s="75" t="s">
        <v>24</v>
      </c>
      <c r="NG48" s="76">
        <f>_xlfn.STDEV.P(NG24:NG26)</f>
        <v>1.8913651969229613E-2</v>
      </c>
      <c r="NH48" s="76">
        <f t="shared" ref="NH48:NU48" si="732">_xlfn.STDEV.P(NH24:NH26)</f>
        <v>0.24804935025034447</v>
      </c>
      <c r="NI48" s="76">
        <f t="shared" si="732"/>
        <v>0.33964530593741987</v>
      </c>
      <c r="NJ48" s="76">
        <f t="shared" si="732"/>
        <v>4.0015149235645357E-2</v>
      </c>
      <c r="NK48" s="76">
        <f t="shared" si="732"/>
        <v>2.2546530621728907E-2</v>
      </c>
      <c r="NL48" s="76">
        <f t="shared" si="732"/>
        <v>8.5115265958689498E-2</v>
      </c>
      <c r="NM48" s="76">
        <f t="shared" si="732"/>
        <v>7.0444327072180721E-2</v>
      </c>
      <c r="NN48" s="76">
        <f t="shared" si="732"/>
        <v>0.31154681676450802</v>
      </c>
      <c r="NO48" s="76">
        <f t="shared" si="732"/>
        <v>3.2314539793990786E-2</v>
      </c>
      <c r="NP48" s="76">
        <f t="shared" si="732"/>
        <v>0.17131824457105979</v>
      </c>
      <c r="NQ48" s="76">
        <f t="shared" si="732"/>
        <v>0.22135373149752832</v>
      </c>
      <c r="NR48" s="76">
        <f t="shared" si="732"/>
        <v>0.15548634457724958</v>
      </c>
      <c r="NS48" s="76">
        <f t="shared" si="732"/>
        <v>0.10470465913046875</v>
      </c>
      <c r="NT48" s="76">
        <f t="shared" si="732"/>
        <v>0</v>
      </c>
      <c r="NU48" s="77">
        <f t="shared" si="732"/>
        <v>0.43565710628374166</v>
      </c>
      <c r="NV48" s="77">
        <f t="shared" ref="NV48:NX48" si="733">_xlfn.STDEV.P(NV24:NV26)</f>
        <v>1.0744670645242442</v>
      </c>
      <c r="NW48" s="77">
        <f t="shared" si="733"/>
        <v>0.18165347873184895</v>
      </c>
      <c r="NX48" s="77">
        <f t="shared" si="733"/>
        <v>0.14221585256195438</v>
      </c>
      <c r="NY48" s="77">
        <f t="shared" ref="NY48:OC48" si="734">_xlfn.STDEV.P(NY24:NY26)</f>
        <v>1.9421882319059153E-3</v>
      </c>
      <c r="NZ48" s="77">
        <f t="shared" si="734"/>
        <v>2.3252269519452654E-2</v>
      </c>
      <c r="OA48" s="77">
        <f t="shared" si="734"/>
        <v>1.8998409874846577E-3</v>
      </c>
      <c r="OB48" s="77">
        <f t="shared" si="734"/>
        <v>5.7521699524705337E-2</v>
      </c>
      <c r="OC48" s="77">
        <f t="shared" si="734"/>
        <v>0.34878154498696529</v>
      </c>
      <c r="OE48" s="71"/>
      <c r="OF48" s="75" t="s">
        <v>24</v>
      </c>
      <c r="OG48" s="76">
        <f>_xlfn.STDEV.P(OG24:OG26)</f>
        <v>0.32765676189233767</v>
      </c>
      <c r="OH48" s="76">
        <f t="shared" ref="OH48:OU48" si="735">_xlfn.STDEV.P(OH24:OH26)</f>
        <v>0.70588910359577117</v>
      </c>
      <c r="OI48" s="76">
        <f t="shared" si="735"/>
        <v>1.4995088853381509</v>
      </c>
      <c r="OJ48" s="76">
        <f t="shared" si="735"/>
        <v>0.36705795981197314</v>
      </c>
      <c r="OK48" s="76">
        <f t="shared" si="735"/>
        <v>0.42516254283622479</v>
      </c>
      <c r="OL48" s="76">
        <f t="shared" si="735"/>
        <v>0.46555924916855201</v>
      </c>
      <c r="OM48" s="76">
        <f t="shared" si="735"/>
        <v>0.46932680214196804</v>
      </c>
      <c r="ON48" s="76">
        <f t="shared" si="735"/>
        <v>0.32537395836707123</v>
      </c>
      <c r="OO48" s="76">
        <f t="shared" si="735"/>
        <v>0.72745468373153122</v>
      </c>
      <c r="OP48" s="76">
        <f t="shared" si="735"/>
        <v>0.59179991395995857</v>
      </c>
      <c r="OQ48" s="76">
        <f t="shared" si="735"/>
        <v>0.45337036203985615</v>
      </c>
      <c r="OR48" s="76">
        <f t="shared" si="735"/>
        <v>0.36971016608954627</v>
      </c>
      <c r="OS48" s="76">
        <f t="shared" si="735"/>
        <v>0.28940720182676288</v>
      </c>
      <c r="OT48" s="76">
        <f t="shared" si="735"/>
        <v>0.7210635620935425</v>
      </c>
      <c r="OU48" s="77">
        <f t="shared" si="735"/>
        <v>0</v>
      </c>
      <c r="OV48" s="77">
        <f t="shared" ref="OV48:OX48" si="736">_xlfn.STDEV.P(OV24:OV26)</f>
        <v>2.4278744427867989</v>
      </c>
      <c r="OW48" s="77">
        <f t="shared" si="736"/>
        <v>0.59792705992706019</v>
      </c>
      <c r="OX48" s="77">
        <f t="shared" si="736"/>
        <v>0.34924178267380784</v>
      </c>
      <c r="OY48" s="77">
        <f t="shared" ref="OY48:PC48" si="737">_xlfn.STDEV.P(OY24:OY26)</f>
        <v>1.6450873292305783E-3</v>
      </c>
      <c r="OZ48" s="77">
        <f t="shared" si="737"/>
        <v>5.3830209890516158E-2</v>
      </c>
      <c r="PA48" s="77">
        <f t="shared" si="737"/>
        <v>5.8598463006229997E-3</v>
      </c>
      <c r="PB48" s="77">
        <f t="shared" si="737"/>
        <v>8.3025274686778408E-2</v>
      </c>
      <c r="PC48" s="77">
        <f t="shared" si="737"/>
        <v>2.76009729651043</v>
      </c>
    </row>
    <row r="49" spans="3:419" x14ac:dyDescent="0.3">
      <c r="C49" s="5"/>
      <c r="D49" s="5"/>
      <c r="E49" s="22" t="s">
        <v>28</v>
      </c>
      <c r="F49" s="23">
        <f>_xlfn.STDEV.P(F27:F29)</f>
        <v>2.9458482221598614</v>
      </c>
      <c r="G49" s="23">
        <f t="shared" ref="G49:T49" si="738">_xlfn.STDEV.P(G27:G29)</f>
        <v>1.0710307598346576</v>
      </c>
      <c r="H49" s="23">
        <f t="shared" si="738"/>
        <v>0.5900616010599159</v>
      </c>
      <c r="I49" s="23">
        <f t="shared" si="738"/>
        <v>1.5738494618267465</v>
      </c>
      <c r="J49" s="23">
        <f t="shared" si="738"/>
        <v>1.84262176128949</v>
      </c>
      <c r="K49" s="23">
        <f t="shared" si="738"/>
        <v>2.4831608518138166</v>
      </c>
      <c r="L49" s="23">
        <f t="shared" si="738"/>
        <v>1.3068469346814122</v>
      </c>
      <c r="M49" s="23">
        <f t="shared" si="738"/>
        <v>2.1167792284139191</v>
      </c>
      <c r="N49" s="23">
        <f t="shared" si="738"/>
        <v>3.0619892680079919</v>
      </c>
      <c r="O49" s="23">
        <f t="shared" si="738"/>
        <v>0.95464705865296851</v>
      </c>
      <c r="P49" s="23">
        <f t="shared" si="738"/>
        <v>2.5343352844866955</v>
      </c>
      <c r="Q49" s="23">
        <f t="shared" si="738"/>
        <v>4.5004539466458411</v>
      </c>
      <c r="R49" s="23">
        <f t="shared" si="738"/>
        <v>1.5815706282605206</v>
      </c>
      <c r="S49" s="23">
        <f t="shared" si="738"/>
        <v>4.1766329778838269</v>
      </c>
      <c r="T49" s="40">
        <f t="shared" si="738"/>
        <v>14.727801335722898</v>
      </c>
      <c r="U49" s="40">
        <f t="shared" ref="U49:W49" si="739">_xlfn.STDEV.P(U27:U29)</f>
        <v>3.8119247255781183</v>
      </c>
      <c r="V49" s="40">
        <f t="shared" si="739"/>
        <v>5.8032130806614655</v>
      </c>
      <c r="W49" s="40">
        <f t="shared" si="739"/>
        <v>0.55235626503690549</v>
      </c>
      <c r="X49" s="40">
        <f t="shared" ref="X49:AB49" si="740">_xlfn.STDEV.P(X27:X29)</f>
        <v>3.1362551350100541E-2</v>
      </c>
      <c r="Y49" s="40">
        <f t="shared" si="740"/>
        <v>0.60163388235137982</v>
      </c>
      <c r="Z49" s="40">
        <f t="shared" si="740"/>
        <v>6.898162065052578E-2</v>
      </c>
      <c r="AA49" s="40">
        <f t="shared" si="740"/>
        <v>0.38108702157111851</v>
      </c>
      <c r="AB49" s="40">
        <f t="shared" si="740"/>
        <v>12.088479778411525</v>
      </c>
      <c r="AE49" s="71"/>
      <c r="AF49" s="75" t="s">
        <v>28</v>
      </c>
      <c r="AG49" s="76">
        <f>_xlfn.STDEV.P(AG27:AG29)</f>
        <v>0</v>
      </c>
      <c r="AH49" s="76">
        <f t="shared" ref="AH49:AU49" si="741">_xlfn.STDEV.P(AH27:AH29)</f>
        <v>4.0133639893907204E-2</v>
      </c>
      <c r="AI49" s="76">
        <f t="shared" si="741"/>
        <v>2.1670432708313422E-2</v>
      </c>
      <c r="AJ49" s="76">
        <f t="shared" si="741"/>
        <v>3.4307569026024644E-2</v>
      </c>
      <c r="AK49" s="76">
        <f t="shared" si="741"/>
        <v>1.7763874372382252E-2</v>
      </c>
      <c r="AL49" s="76">
        <f t="shared" si="741"/>
        <v>6.3965614630647011E-2</v>
      </c>
      <c r="AM49" s="76">
        <f t="shared" si="741"/>
        <v>5.8948593427446766E-2</v>
      </c>
      <c r="AN49" s="76">
        <f t="shared" si="741"/>
        <v>0.10850035749268368</v>
      </c>
      <c r="AO49" s="76">
        <f t="shared" si="741"/>
        <v>5.6846399131419166E-2</v>
      </c>
      <c r="AP49" s="76">
        <f t="shared" si="741"/>
        <v>0.22860488199973872</v>
      </c>
      <c r="AQ49" s="76">
        <f t="shared" si="741"/>
        <v>0.25547901903008741</v>
      </c>
      <c r="AR49" s="76">
        <f t="shared" si="741"/>
        <v>0.12136263998087499</v>
      </c>
      <c r="AS49" s="76">
        <f t="shared" si="741"/>
        <v>0.14594898913869722</v>
      </c>
      <c r="AT49" s="76">
        <f t="shared" si="741"/>
        <v>0.16522496068450093</v>
      </c>
      <c r="AU49" s="174">
        <f t="shared" si="741"/>
        <v>1.1547750096719018</v>
      </c>
      <c r="AV49" s="174">
        <f t="shared" ref="AV49:AX49" si="742">_xlfn.STDEV.P(AV27:AV29)</f>
        <v>0.20666649289563357</v>
      </c>
      <c r="AW49" s="174">
        <f t="shared" si="742"/>
        <v>0.22000061574139887</v>
      </c>
      <c r="AX49" s="77">
        <f t="shared" si="742"/>
        <v>0.302868429396078</v>
      </c>
      <c r="AY49" s="77">
        <f t="shared" ref="AY49:BC49" si="743">_xlfn.STDEV.P(AY27:AY29)</f>
        <v>4.3248192868951254E-3</v>
      </c>
      <c r="AZ49" s="77">
        <f t="shared" si="743"/>
        <v>9.7023728315280736E-2</v>
      </c>
      <c r="BA49" s="77">
        <f t="shared" si="743"/>
        <v>6.4710258517905262E-3</v>
      </c>
      <c r="BB49" s="77">
        <f t="shared" si="743"/>
        <v>8.5578360804693096E-2</v>
      </c>
      <c r="BC49" s="77">
        <f t="shared" si="743"/>
        <v>0.9708131480021347</v>
      </c>
      <c r="BE49" s="71"/>
      <c r="BF49" s="75" t="s">
        <v>28</v>
      </c>
      <c r="BG49" s="76">
        <f>_xlfn.STDEV.P(BG27:BG29)</f>
        <v>0.2814911586399626</v>
      </c>
      <c r="BH49" s="76">
        <f t="shared" ref="BH49:BU49" si="744">_xlfn.STDEV.P(BH27:BH29)</f>
        <v>0</v>
      </c>
      <c r="BI49" s="76">
        <f t="shared" si="744"/>
        <v>9.2651327997740007E-2</v>
      </c>
      <c r="BJ49" s="76">
        <f t="shared" si="744"/>
        <v>0.21833620096259948</v>
      </c>
      <c r="BK49" s="76">
        <f t="shared" si="744"/>
        <v>0.1934282630378939</v>
      </c>
      <c r="BL49" s="76">
        <f t="shared" si="744"/>
        <v>0.25257605020277279</v>
      </c>
      <c r="BM49" s="76">
        <f t="shared" si="744"/>
        <v>0.11649732701016827</v>
      </c>
      <c r="BN49" s="76">
        <f t="shared" si="744"/>
        <v>0.40058253464937321</v>
      </c>
      <c r="BO49" s="76">
        <f t="shared" si="744"/>
        <v>0.29597333931329639</v>
      </c>
      <c r="BP49" s="76">
        <f t="shared" si="744"/>
        <v>0.58994046493623609</v>
      </c>
      <c r="BQ49" s="76">
        <f t="shared" si="744"/>
        <v>0.66996700672898424</v>
      </c>
      <c r="BR49" s="76">
        <f t="shared" si="744"/>
        <v>0.13243934572880045</v>
      </c>
      <c r="BS49" s="76">
        <f t="shared" si="744"/>
        <v>0.31943017584613398</v>
      </c>
      <c r="BT49" s="76">
        <f t="shared" si="744"/>
        <v>0.33154003385091452</v>
      </c>
      <c r="BU49" s="77">
        <f t="shared" si="744"/>
        <v>2.6099096417520506</v>
      </c>
      <c r="BV49" s="77">
        <f t="shared" ref="BV49:BX49" si="745">_xlfn.STDEV.P(BV27:BV29)</f>
        <v>0.77183084004166014</v>
      </c>
      <c r="BW49" s="77">
        <f t="shared" si="745"/>
        <v>0.99077433887892308</v>
      </c>
      <c r="BX49" s="77">
        <f t="shared" si="745"/>
        <v>0.74823736019451015</v>
      </c>
      <c r="BY49" s="77">
        <f t="shared" ref="BY49:CC49" si="746">_xlfn.STDEV.P(BY27:BY29)</f>
        <v>1.0456401498817474E-2</v>
      </c>
      <c r="BZ49" s="77">
        <f t="shared" si="746"/>
        <v>0.19940603718535099</v>
      </c>
      <c r="CA49" s="77">
        <f t="shared" si="746"/>
        <v>1.8997856343092784E-2</v>
      </c>
      <c r="CB49" s="77">
        <f t="shared" si="746"/>
        <v>0.22281006741122933</v>
      </c>
      <c r="CC49" s="77">
        <f t="shared" si="746"/>
        <v>3.0956860966096404</v>
      </c>
      <c r="CE49" s="71"/>
      <c r="CF49" s="75" t="s">
        <v>28</v>
      </c>
      <c r="CG49" s="76">
        <f>_xlfn.STDEV.P(CG27:CG29)</f>
        <v>1.4632595194695506</v>
      </c>
      <c r="CH49" s="76">
        <f t="shared" ref="CH49:CU49" si="747">_xlfn.STDEV.P(CH27:CH29)</f>
        <v>0.89080509960799104</v>
      </c>
      <c r="CI49" s="76">
        <f t="shared" si="747"/>
        <v>0</v>
      </c>
      <c r="CJ49" s="76">
        <f t="shared" si="747"/>
        <v>0.39514070699199272</v>
      </c>
      <c r="CK49" s="76">
        <f t="shared" si="747"/>
        <v>0.9785186804773971</v>
      </c>
      <c r="CL49" s="76">
        <f t="shared" si="747"/>
        <v>1.8040435506712469</v>
      </c>
      <c r="CM49" s="76">
        <f t="shared" si="747"/>
        <v>1.2564063214050543</v>
      </c>
      <c r="CN49" s="76">
        <f t="shared" si="747"/>
        <v>1.4227974032217758</v>
      </c>
      <c r="CO49" s="76">
        <f t="shared" si="747"/>
        <v>2.0192683477505922</v>
      </c>
      <c r="CP49" s="76">
        <f t="shared" si="747"/>
        <v>2.2676521200104536</v>
      </c>
      <c r="CQ49" s="76">
        <f t="shared" si="747"/>
        <v>3.3999123537817564</v>
      </c>
      <c r="CR49" s="76">
        <f t="shared" si="747"/>
        <v>3.3302798878348234</v>
      </c>
      <c r="CS49" s="76">
        <f t="shared" si="747"/>
        <v>2.2061011356835878</v>
      </c>
      <c r="CT49" s="76">
        <f t="shared" si="747"/>
        <v>3.7954064277593003</v>
      </c>
      <c r="CU49" s="77">
        <f t="shared" si="747"/>
        <v>11.625432771343927</v>
      </c>
      <c r="CV49" s="77">
        <f t="shared" ref="CV49:CX49" si="748">_xlfn.STDEV.P(CV27:CV29)</f>
        <v>1.5543453501940816</v>
      </c>
      <c r="CW49" s="77">
        <f t="shared" si="748"/>
        <v>1.8616680475356826</v>
      </c>
      <c r="CX49" s="77">
        <f t="shared" si="748"/>
        <v>2.8450230623419817</v>
      </c>
      <c r="CY49" s="77">
        <f t="shared" ref="CY49:DC49" si="749">_xlfn.STDEV.P(CY27:CY29)</f>
        <v>3.6446298545159531E-2</v>
      </c>
      <c r="CZ49" s="77">
        <f t="shared" si="749"/>
        <v>1.1053721849878468</v>
      </c>
      <c r="DA49" s="77">
        <f t="shared" si="749"/>
        <v>4.5286754626267203E-2</v>
      </c>
      <c r="DB49" s="77">
        <f t="shared" si="749"/>
        <v>0.83948217557957849</v>
      </c>
      <c r="DC49" s="77">
        <f t="shared" si="749"/>
        <v>9.7422581771171703</v>
      </c>
      <c r="DE49" s="71"/>
      <c r="DF49" s="75" t="s">
        <v>28</v>
      </c>
      <c r="DG49" s="76">
        <f>_xlfn.STDEV.P(DG27:DG29)</f>
        <v>0.16054396971784843</v>
      </c>
      <c r="DH49" s="76">
        <f t="shared" ref="DH49:DU49" si="750">_xlfn.STDEV.P(DH27:DH29)</f>
        <v>0.14572318922686811</v>
      </c>
      <c r="DI49" s="76">
        <f t="shared" si="750"/>
        <v>2.7433872052303517E-2</v>
      </c>
      <c r="DJ49" s="76">
        <f t="shared" si="750"/>
        <v>0</v>
      </c>
      <c r="DK49" s="76">
        <f t="shared" si="750"/>
        <v>0.10336148782570925</v>
      </c>
      <c r="DL49" s="76">
        <f t="shared" si="750"/>
        <v>0.23622752870530303</v>
      </c>
      <c r="DM49" s="76">
        <f t="shared" si="750"/>
        <v>0.19173797636215287</v>
      </c>
      <c r="DN49" s="76">
        <f t="shared" si="750"/>
        <v>0.21015559270555809</v>
      </c>
      <c r="DO49" s="76">
        <f t="shared" si="750"/>
        <v>0.25073506704868237</v>
      </c>
      <c r="DP49" s="76">
        <f t="shared" si="750"/>
        <v>0.46824319508700341</v>
      </c>
      <c r="DQ49" s="76">
        <f t="shared" si="750"/>
        <v>0.58358654435317625</v>
      </c>
      <c r="DR49" s="76">
        <f t="shared" si="750"/>
        <v>0.51364002374746776</v>
      </c>
      <c r="DS49" s="76">
        <f t="shared" si="750"/>
        <v>0.37399239385273841</v>
      </c>
      <c r="DT49" s="76">
        <f t="shared" si="750"/>
        <v>0.56843298336227621</v>
      </c>
      <c r="DU49" s="77">
        <f t="shared" si="750"/>
        <v>2.6559588648998549</v>
      </c>
      <c r="DV49" s="77">
        <f t="shared" ref="DV49:DX49" si="751">_xlfn.STDEV.P(DV27:DV29)</f>
        <v>0.31217770373098308</v>
      </c>
      <c r="DW49" s="77">
        <f t="shared" si="751"/>
        <v>0.26493427587935575</v>
      </c>
      <c r="DX49" s="77">
        <f t="shared" si="751"/>
        <v>0.62401350709258085</v>
      </c>
      <c r="DY49" s="77">
        <f t="shared" ref="DY49:EC49" si="752">_xlfn.STDEV.P(DY27:DY29)</f>
        <v>9.0244922491263188E-3</v>
      </c>
      <c r="DZ49" s="77">
        <f t="shared" si="752"/>
        <v>0.22687807016900771</v>
      </c>
      <c r="EA49" s="77">
        <f t="shared" si="752"/>
        <v>1.1778144254886425E-2</v>
      </c>
      <c r="EB49" s="77">
        <f t="shared" si="752"/>
        <v>0.17409351222345712</v>
      </c>
      <c r="EC49" s="77">
        <f t="shared" si="752"/>
        <v>1.8011059774162697</v>
      </c>
      <c r="EE49" s="71"/>
      <c r="EF49" s="75" t="s">
        <v>28</v>
      </c>
      <c r="EG49" s="76">
        <f>_xlfn.STDEV.P(EG27:EG29)</f>
        <v>3.5974689380632509E-2</v>
      </c>
      <c r="EH49" s="76">
        <f t="shared" ref="EH49:EU49" si="753">_xlfn.STDEV.P(EH27:EH29)</f>
        <v>5.9802138139249159E-2</v>
      </c>
      <c r="EI49" s="76">
        <f t="shared" si="753"/>
        <v>3.1462710149154284E-2</v>
      </c>
      <c r="EJ49" s="76">
        <f t="shared" si="753"/>
        <v>4.7863340974527942E-2</v>
      </c>
      <c r="EK49" s="76">
        <f t="shared" si="753"/>
        <v>0</v>
      </c>
      <c r="EL49" s="76">
        <f t="shared" si="753"/>
        <v>5.8500021538550724E-2</v>
      </c>
      <c r="EM49" s="76">
        <f t="shared" si="753"/>
        <v>6.9520518733622833E-2</v>
      </c>
      <c r="EN49" s="76">
        <f t="shared" si="753"/>
        <v>0.11508955122307776</v>
      </c>
      <c r="EO49" s="76">
        <f t="shared" si="753"/>
        <v>4.6002078701700665E-2</v>
      </c>
      <c r="EP49" s="76">
        <f t="shared" si="753"/>
        <v>0.27856745104164271</v>
      </c>
      <c r="EQ49" s="76">
        <f t="shared" si="753"/>
        <v>0.29161205397490447</v>
      </c>
      <c r="ER49" s="76">
        <f t="shared" si="753"/>
        <v>0.19251539764274692</v>
      </c>
      <c r="ES49" s="76">
        <f t="shared" si="753"/>
        <v>0.17181855986575514</v>
      </c>
      <c r="ET49" s="76">
        <f t="shared" si="753"/>
        <v>0.19576452202130121</v>
      </c>
      <c r="EU49" s="77">
        <f t="shared" si="753"/>
        <v>1.628313182976763</v>
      </c>
      <c r="EV49" s="77">
        <f t="shared" ref="EV49:EX49" si="754">_xlfn.STDEV.P(EV27:EV29)</f>
        <v>0.25111059382768336</v>
      </c>
      <c r="EW49" s="77">
        <f t="shared" si="754"/>
        <v>0.26400364725215753</v>
      </c>
      <c r="EX49" s="77">
        <f t="shared" si="754"/>
        <v>0.37938830864159767</v>
      </c>
      <c r="EY49" s="77">
        <f t="shared" ref="EY49:FC49" si="755">_xlfn.STDEV.P(EY27:EY29)</f>
        <v>5.800632438388526E-3</v>
      </c>
      <c r="EZ49" s="77">
        <f t="shared" si="755"/>
        <v>0.12655377000767115</v>
      </c>
      <c r="FA49" s="77">
        <f t="shared" si="755"/>
        <v>8.3425084716884489E-3</v>
      </c>
      <c r="FB49" s="77">
        <f t="shared" si="755"/>
        <v>0.10426978537089621</v>
      </c>
      <c r="FC49" s="77">
        <f t="shared" si="755"/>
        <v>1.1253783345679091</v>
      </c>
      <c r="FE49" s="71"/>
      <c r="FF49" s="75" t="s">
        <v>28</v>
      </c>
      <c r="FG49" s="76">
        <f>_xlfn.STDEV.P(FG27:FG29)</f>
        <v>4.9359315114667152E-2</v>
      </c>
      <c r="FH49" s="76">
        <f t="shared" ref="FH49:FU49" si="756">_xlfn.STDEV.P(FH27:FH29)</f>
        <v>3.0980807329601467E-2</v>
      </c>
      <c r="FI49" s="76">
        <f t="shared" si="756"/>
        <v>2.3196377458275724E-2</v>
      </c>
      <c r="FJ49" s="76">
        <f t="shared" si="756"/>
        <v>4.3415297888263524E-2</v>
      </c>
      <c r="FK49" s="76">
        <f t="shared" si="756"/>
        <v>2.2588060951690109E-2</v>
      </c>
      <c r="FL49" s="76">
        <f t="shared" si="756"/>
        <v>0</v>
      </c>
      <c r="FM49" s="76">
        <f t="shared" si="756"/>
        <v>2.2828176025027482E-2</v>
      </c>
      <c r="FN49" s="76">
        <f t="shared" si="756"/>
        <v>6.0326789194946648E-2</v>
      </c>
      <c r="FO49" s="76">
        <f t="shared" si="756"/>
        <v>1.4352785867145196E-2</v>
      </c>
      <c r="FP49" s="76">
        <f t="shared" si="756"/>
        <v>0.14131486652622502</v>
      </c>
      <c r="FQ49" s="76">
        <f t="shared" si="756"/>
        <v>0.12625545241571473</v>
      </c>
      <c r="FR49" s="76">
        <f t="shared" si="756"/>
        <v>0.10566050717622466</v>
      </c>
      <c r="FS49" s="76">
        <f t="shared" si="756"/>
        <v>7.0027514781580619E-2</v>
      </c>
      <c r="FT49" s="76">
        <f t="shared" si="756"/>
        <v>6.237476397209632E-2</v>
      </c>
      <c r="FU49" s="77">
        <f t="shared" si="756"/>
        <v>0.95254179320704302</v>
      </c>
      <c r="FV49" s="77">
        <f t="shared" ref="FV49:FX49" si="757">_xlfn.STDEV.P(FV27:FV29)</f>
        <v>0.15830673165800876</v>
      </c>
      <c r="FW49" s="77">
        <f t="shared" si="757"/>
        <v>0.18796157608902297</v>
      </c>
      <c r="FX49" s="77">
        <f t="shared" si="757"/>
        <v>0.19778638221713873</v>
      </c>
      <c r="FY49" s="77">
        <f t="shared" ref="FY49:GC49" si="758">_xlfn.STDEV.P(FY27:FY29)</f>
        <v>3.2900361194640516E-3</v>
      </c>
      <c r="FZ49" s="77">
        <f t="shared" si="758"/>
        <v>6.5377917843540523E-2</v>
      </c>
      <c r="GA49" s="77">
        <f t="shared" si="758"/>
        <v>4.8826315679653173E-3</v>
      </c>
      <c r="GB49" s="77">
        <f t="shared" si="758"/>
        <v>5.3150155562945861E-2</v>
      </c>
      <c r="GC49" s="77">
        <f t="shared" si="758"/>
        <v>0.60002544698065807</v>
      </c>
      <c r="GE49" s="71"/>
      <c r="GF49" s="75" t="s">
        <v>28</v>
      </c>
      <c r="GG49" s="76">
        <f>_xlfn.STDEV.P(GG27:GG29)</f>
        <v>0.13546920459254663</v>
      </c>
      <c r="GH49" s="76">
        <f t="shared" ref="GH49:GU49" si="759">_xlfn.STDEV.P(GH27:GH29)</f>
        <v>3.9641823956666884E-2</v>
      </c>
      <c r="GI49" s="76">
        <f t="shared" si="759"/>
        <v>4.7387334339614361E-2</v>
      </c>
      <c r="GJ49" s="76">
        <f t="shared" si="759"/>
        <v>0.10302543436467293</v>
      </c>
      <c r="GK49" s="76">
        <f t="shared" si="759"/>
        <v>7.8994888966301288E-2</v>
      </c>
      <c r="GL49" s="76">
        <f t="shared" si="759"/>
        <v>6.6712817111821476E-2</v>
      </c>
      <c r="GM49" s="76">
        <f t="shared" si="759"/>
        <v>0</v>
      </c>
      <c r="GN49" s="76">
        <f t="shared" si="759"/>
        <v>0.13711587590355512</v>
      </c>
      <c r="GO49" s="76">
        <f t="shared" si="759"/>
        <v>9.6612790322057884E-2</v>
      </c>
      <c r="GP49" s="76">
        <f t="shared" si="759"/>
        <v>0.22182175863653483</v>
      </c>
      <c r="GQ49" s="76">
        <f t="shared" si="759"/>
        <v>0.19059006643525558</v>
      </c>
      <c r="GR49" s="76">
        <f t="shared" si="759"/>
        <v>0.16036238843410944</v>
      </c>
      <c r="GS49" s="76">
        <f t="shared" si="759"/>
        <v>7.6454052273726883E-2</v>
      </c>
      <c r="GT49" s="76">
        <f t="shared" si="759"/>
        <v>2.3731998724425343E-2</v>
      </c>
      <c r="GU49" s="77">
        <f t="shared" si="759"/>
        <v>1.5089504162758476</v>
      </c>
      <c r="GV49" s="77">
        <f t="shared" ref="GV49:GX49" si="760">_xlfn.STDEV.P(GV27:GV29)</f>
        <v>0.32583024564726981</v>
      </c>
      <c r="GW49" s="77">
        <f t="shared" si="760"/>
        <v>0.4248002070531619</v>
      </c>
      <c r="GX49" s="77">
        <f t="shared" si="760"/>
        <v>0.30441295678403046</v>
      </c>
      <c r="GY49" s="77">
        <f t="shared" ref="GY49:HC49" si="761">_xlfn.STDEV.P(GY27:GY29)</f>
        <v>5.2184501129598415E-3</v>
      </c>
      <c r="GZ49" s="77">
        <f t="shared" si="761"/>
        <v>9.10967914964744E-2</v>
      </c>
      <c r="HA49" s="77">
        <f t="shared" si="761"/>
        <v>8.6113332372703896E-3</v>
      </c>
      <c r="HB49" s="77">
        <f t="shared" si="761"/>
        <v>8.4160843218244075E-2</v>
      </c>
      <c r="HC49" s="77">
        <f t="shared" si="761"/>
        <v>1.1394186996281859</v>
      </c>
      <c r="HE49" s="71"/>
      <c r="HF49" s="75" t="s">
        <v>28</v>
      </c>
      <c r="HG49" s="76">
        <f>_xlfn.STDEV.P(HG27:HG29)</f>
        <v>8.925508836825681E-2</v>
      </c>
      <c r="HH49" s="76">
        <f t="shared" ref="HH49:HU49" si="762">_xlfn.STDEV.P(HH27:HH29)</f>
        <v>5.7004219686356127E-2</v>
      </c>
      <c r="HI49" s="76">
        <f t="shared" si="762"/>
        <v>2.1026719589329401E-2</v>
      </c>
      <c r="HJ49" s="76">
        <f t="shared" si="762"/>
        <v>4.0108003855796076E-2</v>
      </c>
      <c r="HK49" s="76">
        <f t="shared" si="762"/>
        <v>4.6832323034706545E-2</v>
      </c>
      <c r="HL49" s="76">
        <f t="shared" si="762"/>
        <v>6.9090003493636351E-2</v>
      </c>
      <c r="HM49" s="76">
        <f t="shared" si="762"/>
        <v>5.5882945313720268E-2</v>
      </c>
      <c r="HN49" s="76">
        <f t="shared" si="762"/>
        <v>0</v>
      </c>
      <c r="HO49" s="76">
        <f t="shared" si="762"/>
        <v>8.4741668779592688E-2</v>
      </c>
      <c r="HP49" s="76">
        <f t="shared" si="762"/>
        <v>9.911223470202582E-2</v>
      </c>
      <c r="HQ49" s="76">
        <f t="shared" si="762"/>
        <v>9.8163378214302877E-2</v>
      </c>
      <c r="HR49" s="76">
        <f t="shared" si="762"/>
        <v>0.21176273085188693</v>
      </c>
      <c r="HS49" s="76">
        <f t="shared" si="762"/>
        <v>8.6797765348188435E-2</v>
      </c>
      <c r="HT49" s="76">
        <f t="shared" si="762"/>
        <v>0.17294240680235051</v>
      </c>
      <c r="HU49" s="77">
        <f t="shared" si="762"/>
        <v>1.0590011076646177</v>
      </c>
      <c r="HV49" s="77">
        <f t="shared" ref="HV49:HX49" si="763">_xlfn.STDEV.P(HV27:HV29)</f>
        <v>8.8653448759493061E-2</v>
      </c>
      <c r="HW49" s="77">
        <f t="shared" si="763"/>
        <v>0.11363492977568487</v>
      </c>
      <c r="HX49" s="77">
        <f t="shared" si="763"/>
        <v>0.15582618504704218</v>
      </c>
      <c r="HY49" s="77">
        <f t="shared" ref="HY49:IC49" si="764">_xlfn.STDEV.P(HY27:HY29)</f>
        <v>3.1156003522652019E-3</v>
      </c>
      <c r="HZ49" s="77">
        <f t="shared" si="764"/>
        <v>6.9811060134567782E-2</v>
      </c>
      <c r="IA49" s="77">
        <f t="shared" si="764"/>
        <v>3.7020290444052073E-3</v>
      </c>
      <c r="IB49" s="77">
        <f t="shared" si="764"/>
        <v>3.6692839949955085E-2</v>
      </c>
      <c r="IC49" s="77">
        <f t="shared" si="764"/>
        <v>0.23978292944040586</v>
      </c>
      <c r="IE49" s="71"/>
      <c r="IF49" s="75" t="s">
        <v>28</v>
      </c>
      <c r="IG49" s="76">
        <f>_xlfn.STDEV.P(IG27:IG29)</f>
        <v>3.3476958473906256E-2</v>
      </c>
      <c r="IH49" s="76">
        <f t="shared" ref="IH49:IU49" si="765">_xlfn.STDEV.P(IH27:IH29)</f>
        <v>2.7205076789914115E-2</v>
      </c>
      <c r="II49" s="76">
        <f t="shared" si="765"/>
        <v>1.933264881557328E-2</v>
      </c>
      <c r="IJ49" s="76">
        <f t="shared" si="765"/>
        <v>3.4486819755491865E-2</v>
      </c>
      <c r="IK49" s="76">
        <f t="shared" si="765"/>
        <v>1.3514992929798502E-2</v>
      </c>
      <c r="IL49" s="76">
        <f t="shared" si="765"/>
        <v>1.0953631406159969E-2</v>
      </c>
      <c r="IM49" s="76">
        <f t="shared" si="765"/>
        <v>2.4980808270314847E-2</v>
      </c>
      <c r="IN49" s="76">
        <f t="shared" si="765"/>
        <v>5.7233610044062154E-2</v>
      </c>
      <c r="IO49" s="76">
        <f t="shared" si="765"/>
        <v>0</v>
      </c>
      <c r="IP49" s="76">
        <f t="shared" si="765"/>
        <v>0.13462827907300068</v>
      </c>
      <c r="IQ49" s="76">
        <f t="shared" si="765"/>
        <v>0.12891154034492505</v>
      </c>
      <c r="IR49" s="76">
        <f t="shared" si="765"/>
        <v>8.8663912092748293E-2</v>
      </c>
      <c r="IS49" s="76">
        <f t="shared" si="765"/>
        <v>7.2475240708908498E-2</v>
      </c>
      <c r="IT49" s="76">
        <f t="shared" si="765"/>
        <v>6.7780650851409247E-2</v>
      </c>
      <c r="IU49" s="77">
        <f t="shared" si="765"/>
        <v>0.84339917534711906</v>
      </c>
      <c r="IV49" s="77">
        <f t="shared" ref="IV49:IX49" si="766">_xlfn.STDEV.P(IV27:IV29)</f>
        <v>0.13985079459778441</v>
      </c>
      <c r="IW49" s="77">
        <f t="shared" si="766"/>
        <v>0.16002214001126785</v>
      </c>
      <c r="IX49" s="77">
        <f t="shared" si="766"/>
        <v>0.1858098957351739</v>
      </c>
      <c r="IY49" s="77">
        <f t="shared" ref="IY49:JC49" si="767">_xlfn.STDEV.P(IY27:IY29)</f>
        <v>2.9720756117120242E-3</v>
      </c>
      <c r="IZ49" s="77">
        <f t="shared" si="767"/>
        <v>6.0919336599058044E-2</v>
      </c>
      <c r="JA49" s="77">
        <f t="shared" si="767"/>
        <v>4.3939900643172429E-3</v>
      </c>
      <c r="JB49" s="77">
        <f t="shared" si="767"/>
        <v>5.0550861593865681E-2</v>
      </c>
      <c r="JC49" s="77">
        <f t="shared" si="767"/>
        <v>0.5641957748034433</v>
      </c>
      <c r="JE49" s="71"/>
      <c r="JF49" s="75" t="s">
        <v>28</v>
      </c>
      <c r="JG49" s="76">
        <f>_xlfn.STDEV.P(JG27:JG29)</f>
        <v>0.13798848962865759</v>
      </c>
      <c r="JH49" s="76">
        <f t="shared" ref="JH49:JU49" si="768">_xlfn.STDEV.P(JH27:JH29)</f>
        <v>6.0953870826425276E-2</v>
      </c>
      <c r="JI49" s="76">
        <f t="shared" si="768"/>
        <v>2.68778646870758E-2</v>
      </c>
      <c r="JJ49" s="76">
        <f t="shared" si="768"/>
        <v>6.837597284639331E-2</v>
      </c>
      <c r="JK49" s="76">
        <f t="shared" si="768"/>
        <v>8.3133284016784201E-2</v>
      </c>
      <c r="JL49" s="76">
        <f t="shared" si="768"/>
        <v>0.11404926457237388</v>
      </c>
      <c r="JM49" s="76">
        <f t="shared" si="768"/>
        <v>6.7204193280451241E-2</v>
      </c>
      <c r="JN49" s="76">
        <f t="shared" si="768"/>
        <v>7.5926866381082689E-2</v>
      </c>
      <c r="JO49" s="76">
        <f t="shared" si="768"/>
        <v>0.14106524471041978</v>
      </c>
      <c r="JP49" s="76">
        <f t="shared" si="768"/>
        <v>0</v>
      </c>
      <c r="JQ49" s="76">
        <f t="shared" si="768"/>
        <v>9.4280352034905979E-2</v>
      </c>
      <c r="JR49" s="76">
        <f t="shared" si="768"/>
        <v>0.24391292159061212</v>
      </c>
      <c r="JS49" s="76">
        <f t="shared" si="768"/>
        <v>8.0925930216087696E-2</v>
      </c>
      <c r="JT49" s="76">
        <f t="shared" si="768"/>
        <v>0.21376396755890886</v>
      </c>
      <c r="JU49" s="77">
        <f t="shared" si="768"/>
        <v>0.90436328178529157</v>
      </c>
      <c r="JV49" s="77">
        <f t="shared" ref="JV49:JX49" si="769">_xlfn.STDEV.P(JV27:JV29)</f>
        <v>0.14424431245243499</v>
      </c>
      <c r="JW49" s="77">
        <f t="shared" si="769"/>
        <v>0.23071696866561714</v>
      </c>
      <c r="JX49" s="77">
        <f t="shared" si="769"/>
        <v>4.1008283074428602E-2</v>
      </c>
      <c r="JY49" s="77">
        <f t="shared" ref="JY49:KC49" si="770">_xlfn.STDEV.P(JY27:JY29)</f>
        <v>2.1052593463750575E-3</v>
      </c>
      <c r="JZ49" s="77">
        <f t="shared" si="770"/>
        <v>4.756927752144232E-2</v>
      </c>
      <c r="KA49" s="77">
        <f t="shared" si="770"/>
        <v>2.9676773959321388E-3</v>
      </c>
      <c r="KB49" s="77">
        <f t="shared" si="770"/>
        <v>1.6546524884107467E-3</v>
      </c>
      <c r="KC49" s="77">
        <f t="shared" si="770"/>
        <v>0.36660891335354673</v>
      </c>
      <c r="KE49" s="71"/>
      <c r="KF49" s="75" t="s">
        <v>28</v>
      </c>
      <c r="KG49" s="76">
        <f>_xlfn.STDEV.P(KG27:KG29)</f>
        <v>6.0101897472625093E-2</v>
      </c>
      <c r="KH49" s="76">
        <f t="shared" ref="KH49:KU49" si="771">_xlfn.STDEV.P(KH27:KH29)</f>
        <v>2.6270298018175493E-2</v>
      </c>
      <c r="KI49" s="76">
        <f t="shared" si="771"/>
        <v>1.5343320686808454E-2</v>
      </c>
      <c r="KJ49" s="76">
        <f t="shared" si="771"/>
        <v>3.4567232408263676E-2</v>
      </c>
      <c r="KK49" s="76">
        <f t="shared" si="771"/>
        <v>3.409771715219663E-2</v>
      </c>
      <c r="KL49" s="76">
        <f t="shared" si="771"/>
        <v>3.8975768488932444E-2</v>
      </c>
      <c r="KM49" s="76">
        <f t="shared" si="771"/>
        <v>2.1938846196166307E-2</v>
      </c>
      <c r="KN49" s="76">
        <f t="shared" si="771"/>
        <v>2.9975490231436655E-2</v>
      </c>
      <c r="KO49" s="76">
        <f t="shared" si="771"/>
        <v>5.1909016484891567E-2</v>
      </c>
      <c r="KP49" s="76">
        <f t="shared" si="771"/>
        <v>3.5784854834738172E-2</v>
      </c>
      <c r="KQ49" s="76">
        <f t="shared" si="771"/>
        <v>0</v>
      </c>
      <c r="KR49" s="76">
        <f t="shared" si="771"/>
        <v>0.10407773684779459</v>
      </c>
      <c r="KS49" s="76">
        <f t="shared" si="771"/>
        <v>2.0317724603543572E-2</v>
      </c>
      <c r="KT49" s="76">
        <f t="shared" si="771"/>
        <v>7.2213671742372199E-2</v>
      </c>
      <c r="KU49" s="77">
        <f t="shared" si="771"/>
        <v>0.52819970907719005</v>
      </c>
      <c r="KV49" s="77">
        <f t="shared" ref="KV49:KX49" si="772">_xlfn.STDEV.P(KV27:KV29)</f>
        <v>8.4157483388861989E-2</v>
      </c>
      <c r="KW49" s="77">
        <f t="shared" si="772"/>
        <v>0.12143488243829897</v>
      </c>
      <c r="KX49" s="77">
        <f t="shared" si="772"/>
        <v>6.1431801793813433E-2</v>
      </c>
      <c r="KY49" s="77">
        <f t="shared" ref="KY49:LC49" si="773">_xlfn.STDEV.P(KY27:KY29)</f>
        <v>1.5094821498305355E-3</v>
      </c>
      <c r="KZ49" s="77">
        <f t="shared" si="773"/>
        <v>2.7653499077621123E-2</v>
      </c>
      <c r="LA49" s="77">
        <f t="shared" si="773"/>
        <v>2.2143797363277564E-3</v>
      </c>
      <c r="LB49" s="77">
        <f t="shared" si="773"/>
        <v>1.3746017884601086E-2</v>
      </c>
      <c r="LC49" s="77">
        <f t="shared" si="773"/>
        <v>0.21120319119395514</v>
      </c>
      <c r="LE49" s="71"/>
      <c r="LF49" s="75" t="s">
        <v>28</v>
      </c>
      <c r="LG49" s="76">
        <f>_xlfn.STDEV.P(LG27:LG29)</f>
        <v>4.9394827305418186E-2</v>
      </c>
      <c r="LH49" s="76">
        <f t="shared" ref="LH49:LU49" si="774">_xlfn.STDEV.P(LH27:LH29)</f>
        <v>7.7832908898298981E-3</v>
      </c>
      <c r="LI49" s="76">
        <f t="shared" si="774"/>
        <v>2.007375522794911E-2</v>
      </c>
      <c r="LJ49" s="76">
        <f t="shared" si="774"/>
        <v>4.4601494245513414E-2</v>
      </c>
      <c r="LK49" s="76">
        <f t="shared" si="774"/>
        <v>3.6259539434156142E-2</v>
      </c>
      <c r="LL49" s="76">
        <f t="shared" si="774"/>
        <v>5.2524724799765075E-2</v>
      </c>
      <c r="LM49" s="76">
        <f t="shared" si="774"/>
        <v>3.0167611407598788E-2</v>
      </c>
      <c r="LN49" s="76">
        <f t="shared" si="774"/>
        <v>9.1922939835388795E-2</v>
      </c>
      <c r="LO49" s="76">
        <f t="shared" si="774"/>
        <v>5.7482232319495577E-2</v>
      </c>
      <c r="LP49" s="76">
        <f t="shared" si="774"/>
        <v>0.15166783762909072</v>
      </c>
      <c r="LQ49" s="76">
        <f t="shared" si="774"/>
        <v>0.17044927898457657</v>
      </c>
      <c r="LR49" s="76">
        <f t="shared" si="774"/>
        <v>0</v>
      </c>
      <c r="LS49" s="76">
        <f t="shared" si="774"/>
        <v>8.6034976594789717E-2</v>
      </c>
      <c r="LT49" s="76">
        <f t="shared" si="774"/>
        <v>8.2402739354813556E-2</v>
      </c>
      <c r="LU49" s="77">
        <f t="shared" si="774"/>
        <v>0.67483980248715669</v>
      </c>
      <c r="LV49" s="77">
        <f t="shared" ref="LV49:LX49" si="775">_xlfn.STDEV.P(LV27:LV29)</f>
        <v>0.17634104154716318</v>
      </c>
      <c r="LW49" s="77">
        <f t="shared" si="775"/>
        <v>0.21664387058643136</v>
      </c>
      <c r="LX49" s="77">
        <f t="shared" si="775"/>
        <v>0.1950391715599748</v>
      </c>
      <c r="LY49" s="77">
        <f t="shared" ref="LY49:MC49" si="776">_xlfn.STDEV.P(LY27:LY29)</f>
        <v>2.7048634181773786E-3</v>
      </c>
      <c r="LZ49" s="77">
        <f t="shared" si="776"/>
        <v>5.5207137252529147E-2</v>
      </c>
      <c r="MA49" s="77">
        <f t="shared" si="776"/>
        <v>4.6279571223602862E-3</v>
      </c>
      <c r="MB49" s="77">
        <f t="shared" si="776"/>
        <v>5.7100479200934744E-2</v>
      </c>
      <c r="MC49" s="77">
        <f t="shared" si="776"/>
        <v>0.74212481614567138</v>
      </c>
      <c r="ME49" s="71"/>
      <c r="MF49" s="75" t="s">
        <v>28</v>
      </c>
      <c r="MG49" s="76">
        <f>_xlfn.STDEV.P(MG27:MG29)</f>
        <v>0.10628309479350818</v>
      </c>
      <c r="MH49" s="76">
        <f t="shared" ref="MH49:MU49" si="777">_xlfn.STDEV.P(MH27:MH29)</f>
        <v>3.4898142816278961E-2</v>
      </c>
      <c r="MI49" s="76">
        <f t="shared" si="777"/>
        <v>2.9329039509611295E-2</v>
      </c>
      <c r="MJ49" s="76">
        <f t="shared" si="777"/>
        <v>6.7940014726205811E-2</v>
      </c>
      <c r="MK49" s="76">
        <f t="shared" si="777"/>
        <v>6.2687495898234288E-2</v>
      </c>
      <c r="ML49" s="76">
        <f t="shared" si="777"/>
        <v>6.6092639589745247E-2</v>
      </c>
      <c r="MM49" s="76">
        <f t="shared" si="777"/>
        <v>2.4729870571040768E-2</v>
      </c>
      <c r="MN49" s="76">
        <f t="shared" si="777"/>
        <v>7.7118577592513254E-2</v>
      </c>
      <c r="MO49" s="76">
        <f t="shared" si="777"/>
        <v>8.9626433553706766E-2</v>
      </c>
      <c r="MP49" s="76">
        <f t="shared" si="777"/>
        <v>8.5619271757483364E-2</v>
      </c>
      <c r="MQ49" s="76">
        <f t="shared" si="777"/>
        <v>5.8279790711421767E-2</v>
      </c>
      <c r="MR49" s="76">
        <f t="shared" si="777"/>
        <v>0.14751543896372277</v>
      </c>
      <c r="MS49" s="76">
        <f t="shared" si="777"/>
        <v>0</v>
      </c>
      <c r="MT49" s="76">
        <f t="shared" si="777"/>
        <v>8.8047240228326898E-2</v>
      </c>
      <c r="MU49" s="77">
        <f t="shared" si="777"/>
        <v>0.85445407992986055</v>
      </c>
      <c r="MV49" s="77">
        <f t="shared" ref="MV49:MX49" si="778">_xlfn.STDEV.P(MV27:MV29)</f>
        <v>0.18428096249340409</v>
      </c>
      <c r="MW49" s="77">
        <f t="shared" si="778"/>
        <v>0.25847341501602811</v>
      </c>
      <c r="MX49" s="77">
        <f t="shared" si="778"/>
        <v>0.12326031657687339</v>
      </c>
      <c r="MY49" s="77">
        <f t="shared" ref="MY49:NC49" si="779">_xlfn.STDEV.P(MY27:MY29)</f>
        <v>2.6201550690447377E-3</v>
      </c>
      <c r="MZ49" s="77">
        <f t="shared" si="779"/>
        <v>4.0771961933643193E-2</v>
      </c>
      <c r="NA49" s="77">
        <f t="shared" si="779"/>
        <v>4.4550713282359529E-3</v>
      </c>
      <c r="NB49" s="77">
        <f t="shared" si="779"/>
        <v>3.304741567087844E-2</v>
      </c>
      <c r="NC49" s="77">
        <f t="shared" si="779"/>
        <v>0.55869134388935704</v>
      </c>
      <c r="NE49" s="71"/>
      <c r="NF49" s="75" t="s">
        <v>28</v>
      </c>
      <c r="NG49" s="76">
        <f>_xlfn.STDEV.P(NG27:NG29)</f>
        <v>4.1210455650217463E-2</v>
      </c>
      <c r="NH49" s="76">
        <f t="shared" ref="NH49:NU49" si="780">_xlfn.STDEV.P(NH27:NH29)</f>
        <v>1.227982995107956E-2</v>
      </c>
      <c r="NI49" s="76">
        <f t="shared" si="780"/>
        <v>1.5270309230590189E-2</v>
      </c>
      <c r="NJ49" s="76">
        <f t="shared" si="780"/>
        <v>3.2709830546706627E-2</v>
      </c>
      <c r="NK49" s="76">
        <f t="shared" si="780"/>
        <v>2.4000860468754034E-2</v>
      </c>
      <c r="NL49" s="76">
        <f t="shared" si="780"/>
        <v>1.951855260533299E-2</v>
      </c>
      <c r="NM49" s="76">
        <f t="shared" si="780"/>
        <v>2.5768273876144881E-3</v>
      </c>
      <c r="NN49" s="76">
        <f t="shared" si="780"/>
        <v>4.5467968293194522E-2</v>
      </c>
      <c r="NO49" s="76">
        <f t="shared" si="780"/>
        <v>2.8254824161017489E-2</v>
      </c>
      <c r="NP49" s="76">
        <f t="shared" si="780"/>
        <v>7.7093345814740019E-2</v>
      </c>
      <c r="NQ49" s="76">
        <f t="shared" si="780"/>
        <v>6.8558401105470637E-2</v>
      </c>
      <c r="NR49" s="76">
        <f t="shared" si="780"/>
        <v>4.7799643120779098E-2</v>
      </c>
      <c r="NS49" s="76">
        <f t="shared" si="780"/>
        <v>2.9598783051864704E-2</v>
      </c>
      <c r="NT49" s="76">
        <f t="shared" si="780"/>
        <v>0</v>
      </c>
      <c r="NU49" s="77">
        <f t="shared" si="780"/>
        <v>0.50025229888119527</v>
      </c>
      <c r="NV49" s="77">
        <f t="shared" ref="NV49:NX49" si="781">_xlfn.STDEV.P(NV27:NV29)</f>
        <v>0.10707132564428047</v>
      </c>
      <c r="NW49" s="77">
        <f t="shared" si="781"/>
        <v>0.13749126662376635</v>
      </c>
      <c r="NX49" s="77">
        <f t="shared" si="781"/>
        <v>0.10527935834946087</v>
      </c>
      <c r="NY49" s="77">
        <f t="shared" ref="NY49:OC49" si="782">_xlfn.STDEV.P(NY27:NY29)</f>
        <v>1.757800499605777E-3</v>
      </c>
      <c r="NZ49" s="77">
        <f t="shared" si="782"/>
        <v>3.1510988930208463E-2</v>
      </c>
      <c r="OA49" s="77">
        <f t="shared" si="782"/>
        <v>2.8769293508729954E-3</v>
      </c>
      <c r="OB49" s="77">
        <f t="shared" si="782"/>
        <v>2.9193494694386868E-2</v>
      </c>
      <c r="OC49" s="77">
        <f t="shared" si="782"/>
        <v>0.38471209535075374</v>
      </c>
      <c r="OE49" s="71"/>
      <c r="OF49" s="75" t="s">
        <v>28</v>
      </c>
      <c r="OG49" s="76">
        <f>_xlfn.STDEV.P(OG27:OG29)</f>
        <v>0.40665998379518969</v>
      </c>
      <c r="OH49" s="76">
        <f t="shared" ref="OH49:OU49" si="783">_xlfn.STDEV.P(OH27:OH29)</f>
        <v>0.12474797322997272</v>
      </c>
      <c r="OI49" s="76">
        <f t="shared" si="783"/>
        <v>6.7404151471557955E-2</v>
      </c>
      <c r="OJ49" s="76">
        <f t="shared" si="783"/>
        <v>0.21429343474665888</v>
      </c>
      <c r="OK49" s="76">
        <f t="shared" si="783"/>
        <v>0.27715787679653209</v>
      </c>
      <c r="OL49" s="76">
        <f t="shared" si="783"/>
        <v>0.41626035357976299</v>
      </c>
      <c r="OM49" s="76">
        <f t="shared" si="783"/>
        <v>0.22553114772894914</v>
      </c>
      <c r="ON49" s="76">
        <f t="shared" si="783"/>
        <v>0.41437323783846197</v>
      </c>
      <c r="OO49" s="76">
        <f t="shared" si="783"/>
        <v>0.48813516195689005</v>
      </c>
      <c r="OP49" s="76">
        <f t="shared" si="783"/>
        <v>0.40147759933876248</v>
      </c>
      <c r="OQ49" s="76">
        <f t="shared" si="783"/>
        <v>0.67563225541736105</v>
      </c>
      <c r="OR49" s="76">
        <f t="shared" si="783"/>
        <v>0.54891169842210874</v>
      </c>
      <c r="OS49" s="76">
        <f t="shared" si="783"/>
        <v>0.37356241555802816</v>
      </c>
      <c r="OT49" s="76">
        <f t="shared" si="783"/>
        <v>0.69446494406480552</v>
      </c>
      <c r="OU49" s="77">
        <f t="shared" si="783"/>
        <v>0</v>
      </c>
      <c r="OV49" s="77">
        <f t="shared" ref="OV49:OX49" si="784">_xlfn.STDEV.P(OV27:OV29)</f>
        <v>0.63130239953147682</v>
      </c>
      <c r="OW49" s="77">
        <f t="shared" si="784"/>
        <v>0.9010503912627944</v>
      </c>
      <c r="OX49" s="77">
        <f t="shared" si="784"/>
        <v>0.40810893355479233</v>
      </c>
      <c r="OY49" s="77">
        <f t="shared" ref="OY49:PC49" si="785">_xlfn.STDEV.P(OY27:OY29)</f>
        <v>1.3715153407527416E-3</v>
      </c>
      <c r="OZ49" s="77">
        <f t="shared" si="785"/>
        <v>9.8304002828599787E-2</v>
      </c>
      <c r="PA49" s="77">
        <f t="shared" si="785"/>
        <v>1.0790071083837472E-2</v>
      </c>
      <c r="PB49" s="77">
        <f t="shared" si="785"/>
        <v>0.15139933040133105</v>
      </c>
      <c r="PC49" s="77">
        <f t="shared" si="785"/>
        <v>2.6413174399276218</v>
      </c>
    </row>
    <row r="50" spans="3:419" x14ac:dyDescent="0.3">
      <c r="AE50" s="52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7"/>
      <c r="AY50" s="57"/>
      <c r="AZ50" s="57"/>
      <c r="BA50" s="57"/>
      <c r="BB50" s="57"/>
      <c r="BC50" s="57"/>
      <c r="BE50" s="52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7"/>
      <c r="BV50" s="57"/>
      <c r="BW50" s="57"/>
      <c r="BX50" s="57"/>
      <c r="BY50" s="57"/>
      <c r="BZ50" s="57"/>
      <c r="CA50" s="57"/>
      <c r="CB50" s="57"/>
      <c r="CC50" s="57"/>
      <c r="CE50" s="52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7"/>
      <c r="CV50" s="57"/>
      <c r="CW50" s="57"/>
      <c r="CX50" s="57"/>
      <c r="CY50" s="57"/>
      <c r="CZ50" s="57"/>
      <c r="DA50" s="57"/>
      <c r="DB50" s="57"/>
      <c r="DC50" s="57"/>
      <c r="DE50" s="52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7"/>
      <c r="DV50" s="57"/>
      <c r="DW50" s="57"/>
      <c r="DX50" s="57"/>
      <c r="DY50" s="57"/>
      <c r="DZ50" s="57"/>
      <c r="EA50" s="57"/>
      <c r="EB50" s="57"/>
      <c r="EC50" s="57"/>
      <c r="EE50" s="52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7"/>
      <c r="EV50" s="57"/>
      <c r="EW50" s="57"/>
      <c r="EX50" s="57"/>
      <c r="EY50" s="57"/>
      <c r="EZ50" s="57"/>
      <c r="FA50" s="57"/>
      <c r="FB50" s="57"/>
      <c r="FC50" s="57"/>
      <c r="FE50" s="52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7"/>
      <c r="FV50" s="57"/>
      <c r="FW50" s="57"/>
      <c r="FX50" s="57"/>
      <c r="FY50" s="57"/>
      <c r="FZ50" s="57"/>
      <c r="GA50" s="57"/>
      <c r="GB50" s="57"/>
      <c r="GC50" s="57"/>
      <c r="GE50" s="52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7"/>
      <c r="GV50" s="57"/>
      <c r="GW50" s="57"/>
      <c r="GX50" s="57"/>
      <c r="GY50" s="57"/>
      <c r="GZ50" s="57"/>
      <c r="HA50" s="57"/>
      <c r="HB50" s="57"/>
      <c r="HC50" s="57"/>
      <c r="HE50" s="52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7"/>
      <c r="HV50" s="57"/>
      <c r="HW50" s="57"/>
      <c r="HX50" s="57"/>
      <c r="HY50" s="57"/>
      <c r="HZ50" s="57"/>
      <c r="IA50" s="57"/>
      <c r="IB50" s="57"/>
      <c r="IC50" s="57"/>
      <c r="IE50" s="52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  <c r="IR50" s="53"/>
      <c r="IS50" s="53"/>
      <c r="IT50" s="53"/>
      <c r="IU50" s="57"/>
      <c r="IV50" s="57"/>
      <c r="IW50" s="57"/>
      <c r="IX50" s="57"/>
      <c r="IY50" s="57"/>
      <c r="IZ50" s="57"/>
      <c r="JA50" s="57"/>
      <c r="JB50" s="57"/>
      <c r="JC50" s="57"/>
      <c r="JE50" s="52"/>
      <c r="JF50" s="53"/>
      <c r="JG50" s="53"/>
      <c r="JH50" s="53"/>
      <c r="JI50" s="53"/>
      <c r="JJ50" s="53"/>
      <c r="JK50" s="53"/>
      <c r="JL50" s="53"/>
      <c r="JM50" s="53"/>
      <c r="JN50" s="53"/>
      <c r="JO50" s="53"/>
      <c r="JP50" s="53"/>
      <c r="JQ50" s="53"/>
      <c r="JR50" s="53"/>
      <c r="JS50" s="53"/>
      <c r="JT50" s="53"/>
      <c r="JU50" s="57"/>
      <c r="JV50" s="57"/>
      <c r="JW50" s="57"/>
      <c r="JX50" s="57"/>
      <c r="JY50" s="57"/>
      <c r="JZ50" s="57"/>
      <c r="KA50" s="57"/>
      <c r="KB50" s="57"/>
      <c r="KC50" s="57"/>
      <c r="KE50" s="52"/>
      <c r="KF50" s="53"/>
      <c r="KG50" s="53"/>
      <c r="KH50" s="53"/>
      <c r="KI50" s="53"/>
      <c r="KJ50" s="53"/>
      <c r="KK50" s="53"/>
      <c r="KL50" s="53"/>
      <c r="KM50" s="53"/>
      <c r="KN50" s="53"/>
      <c r="KO50" s="53"/>
      <c r="KP50" s="53"/>
      <c r="KQ50" s="53"/>
      <c r="KR50" s="53"/>
      <c r="KS50" s="53"/>
      <c r="KT50" s="53"/>
      <c r="KU50" s="57"/>
      <c r="KV50" s="57"/>
      <c r="KW50" s="57"/>
      <c r="KX50" s="57"/>
      <c r="KY50" s="57"/>
      <c r="KZ50" s="57"/>
      <c r="LA50" s="57"/>
      <c r="LB50" s="57"/>
      <c r="LC50" s="57"/>
      <c r="LE50" s="52"/>
      <c r="LF50" s="53"/>
      <c r="LG50" s="53"/>
      <c r="LH50" s="53"/>
      <c r="LI50" s="53"/>
      <c r="LJ50" s="53"/>
      <c r="LK50" s="53"/>
      <c r="LL50" s="53"/>
      <c r="LM50" s="53"/>
      <c r="LN50" s="53"/>
      <c r="LO50" s="53"/>
      <c r="LP50" s="53"/>
      <c r="LQ50" s="53"/>
      <c r="LR50" s="53"/>
      <c r="LS50" s="53"/>
      <c r="LT50" s="53"/>
      <c r="LU50" s="57"/>
      <c r="LV50" s="57"/>
      <c r="LW50" s="57"/>
      <c r="LX50" s="57"/>
      <c r="LY50" s="57"/>
      <c r="LZ50" s="57"/>
      <c r="MA50" s="57"/>
      <c r="MB50" s="57"/>
      <c r="MC50" s="57"/>
      <c r="ME50" s="52"/>
      <c r="MF50" s="53"/>
      <c r="MG50" s="53"/>
      <c r="MH50" s="53"/>
      <c r="MI50" s="53"/>
      <c r="MJ50" s="53"/>
      <c r="MK50" s="53"/>
      <c r="ML50" s="53"/>
      <c r="MM50" s="53"/>
      <c r="MN50" s="53"/>
      <c r="MO50" s="53"/>
      <c r="MP50" s="53"/>
      <c r="MQ50" s="53"/>
      <c r="MR50" s="53"/>
      <c r="MS50" s="53"/>
      <c r="MT50" s="53"/>
      <c r="MU50" s="57"/>
      <c r="MV50" s="57"/>
      <c r="MW50" s="57"/>
      <c r="MX50" s="57"/>
      <c r="MY50" s="57"/>
      <c r="MZ50" s="57"/>
      <c r="NA50" s="57"/>
      <c r="NB50" s="57"/>
      <c r="NC50" s="57"/>
      <c r="NE50" s="52"/>
      <c r="NF50" s="53"/>
      <c r="NG50" s="53"/>
      <c r="NH50" s="53"/>
      <c r="NI50" s="53"/>
      <c r="NJ50" s="53"/>
      <c r="NK50" s="53"/>
      <c r="NL50" s="53"/>
      <c r="NM50" s="53"/>
      <c r="NN50" s="53"/>
      <c r="NO50" s="53"/>
      <c r="NP50" s="53"/>
      <c r="NQ50" s="53"/>
      <c r="NR50" s="53"/>
      <c r="NS50" s="53"/>
      <c r="NT50" s="53"/>
      <c r="NU50" s="57"/>
      <c r="NV50" s="57"/>
      <c r="NW50" s="57"/>
      <c r="NX50" s="57"/>
      <c r="NY50" s="57"/>
      <c r="NZ50" s="57"/>
      <c r="OA50" s="57"/>
      <c r="OB50" s="57"/>
      <c r="OC50" s="57"/>
      <c r="OE50" s="52"/>
      <c r="OF50" s="53"/>
      <c r="OG50" s="53"/>
      <c r="OH50" s="53"/>
      <c r="OI50" s="53"/>
      <c r="OJ50" s="53"/>
      <c r="OK50" s="53"/>
      <c r="OL50" s="53"/>
      <c r="OM50" s="53"/>
      <c r="ON50" s="53"/>
      <c r="OO50" s="53"/>
      <c r="OP50" s="53"/>
      <c r="OQ50" s="53"/>
      <c r="OR50" s="53"/>
      <c r="OS50" s="53"/>
      <c r="OT50" s="53"/>
      <c r="OU50" s="57"/>
      <c r="OV50" s="57"/>
      <c r="OW50" s="57"/>
      <c r="OX50" s="57"/>
      <c r="OY50" s="57"/>
      <c r="OZ50" s="57"/>
      <c r="PA50" s="57"/>
      <c r="PB50" s="57"/>
      <c r="PC50" s="57"/>
    </row>
    <row r="51" spans="3:419" x14ac:dyDescent="0.3">
      <c r="C51" s="8"/>
      <c r="D51" s="8" t="s">
        <v>49</v>
      </c>
      <c r="E51" s="8" t="s">
        <v>49</v>
      </c>
      <c r="F51" s="1" t="s">
        <v>32</v>
      </c>
      <c r="G51" s="1" t="s">
        <v>33</v>
      </c>
      <c r="H51" s="1" t="s">
        <v>34</v>
      </c>
      <c r="I51" s="1" t="s">
        <v>35</v>
      </c>
      <c r="J51" s="1" t="s">
        <v>36</v>
      </c>
      <c r="K51" s="1" t="s">
        <v>37</v>
      </c>
      <c r="L51" s="1" t="s">
        <v>38</v>
      </c>
      <c r="M51" s="1" t="s">
        <v>39</v>
      </c>
      <c r="N51" s="1" t="s">
        <v>40</v>
      </c>
      <c r="O51" s="1" t="s">
        <v>41</v>
      </c>
      <c r="P51" s="1" t="s">
        <v>42</v>
      </c>
      <c r="Q51" s="1" t="s">
        <v>43</v>
      </c>
      <c r="R51" s="1" t="s">
        <v>44</v>
      </c>
      <c r="S51" s="1" t="s">
        <v>45</v>
      </c>
      <c r="T51" s="1" t="s">
        <v>46</v>
      </c>
      <c r="U51" s="1" t="s">
        <v>165</v>
      </c>
      <c r="V51" s="1" t="s">
        <v>166</v>
      </c>
      <c r="W51" s="1" t="s">
        <v>167</v>
      </c>
      <c r="X51" s="1" t="s">
        <v>168</v>
      </c>
      <c r="Y51" s="1" t="s">
        <v>169</v>
      </c>
      <c r="Z51" s="1" t="s">
        <v>170</v>
      </c>
      <c r="AA51" s="1" t="s">
        <v>171</v>
      </c>
      <c r="AB51" s="1" t="s">
        <v>172</v>
      </c>
      <c r="AE51" s="78" t="s">
        <v>49</v>
      </c>
      <c r="AF51" s="53"/>
      <c r="AG51" s="53" t="s">
        <v>32</v>
      </c>
      <c r="AH51" s="53" t="s">
        <v>33</v>
      </c>
      <c r="AI51" s="53" t="s">
        <v>34</v>
      </c>
      <c r="AJ51" s="53" t="s">
        <v>35</v>
      </c>
      <c r="AK51" s="53" t="s">
        <v>36</v>
      </c>
      <c r="AL51" s="53" t="s">
        <v>37</v>
      </c>
      <c r="AM51" s="53" t="s">
        <v>38</v>
      </c>
      <c r="AN51" s="53" t="s">
        <v>39</v>
      </c>
      <c r="AO51" s="53" t="s">
        <v>40</v>
      </c>
      <c r="AP51" s="53" t="s">
        <v>41</v>
      </c>
      <c r="AQ51" s="53" t="s">
        <v>42</v>
      </c>
      <c r="AR51" s="53" t="s">
        <v>43</v>
      </c>
      <c r="AS51" s="53" t="s">
        <v>44</v>
      </c>
      <c r="AT51" s="53" t="s">
        <v>45</v>
      </c>
      <c r="AU51" s="53" t="s">
        <v>46</v>
      </c>
      <c r="AV51" s="53" t="s">
        <v>165</v>
      </c>
      <c r="AW51" s="53" t="s">
        <v>166</v>
      </c>
      <c r="AX51" s="57" t="s">
        <v>167</v>
      </c>
      <c r="AY51" s="57" t="s">
        <v>168</v>
      </c>
      <c r="AZ51" s="57" t="s">
        <v>169</v>
      </c>
      <c r="BA51" s="57" t="s">
        <v>170</v>
      </c>
      <c r="BB51" s="57" t="s">
        <v>171</v>
      </c>
      <c r="BC51" s="57" t="s">
        <v>172</v>
      </c>
      <c r="BE51" s="78" t="s">
        <v>49</v>
      </c>
      <c r="BF51" s="53"/>
      <c r="BG51" s="53" t="s">
        <v>32</v>
      </c>
      <c r="BH51" s="53" t="s">
        <v>33</v>
      </c>
      <c r="BI51" s="53" t="s">
        <v>34</v>
      </c>
      <c r="BJ51" s="53" t="s">
        <v>35</v>
      </c>
      <c r="BK51" s="53" t="s">
        <v>36</v>
      </c>
      <c r="BL51" s="53" t="s">
        <v>37</v>
      </c>
      <c r="BM51" s="53" t="s">
        <v>38</v>
      </c>
      <c r="BN51" s="53" t="s">
        <v>39</v>
      </c>
      <c r="BO51" s="53" t="s">
        <v>40</v>
      </c>
      <c r="BP51" s="53" t="s">
        <v>41</v>
      </c>
      <c r="BQ51" s="53" t="s">
        <v>42</v>
      </c>
      <c r="BR51" s="53" t="s">
        <v>43</v>
      </c>
      <c r="BS51" s="53" t="s">
        <v>44</v>
      </c>
      <c r="BT51" s="53" t="s">
        <v>45</v>
      </c>
      <c r="BU51" s="57" t="s">
        <v>46</v>
      </c>
      <c r="BV51" s="57" t="s">
        <v>165</v>
      </c>
      <c r="BW51" s="57" t="s">
        <v>166</v>
      </c>
      <c r="BX51" s="57" t="s">
        <v>167</v>
      </c>
      <c r="BY51" s="57" t="s">
        <v>168</v>
      </c>
      <c r="BZ51" s="57" t="s">
        <v>169</v>
      </c>
      <c r="CA51" s="57" t="s">
        <v>170</v>
      </c>
      <c r="CB51" s="57" t="s">
        <v>171</v>
      </c>
      <c r="CC51" s="57" t="s">
        <v>172</v>
      </c>
      <c r="CE51" s="78" t="s">
        <v>49</v>
      </c>
      <c r="CF51" s="53"/>
      <c r="CG51" s="53" t="s">
        <v>32</v>
      </c>
      <c r="CH51" s="53" t="s">
        <v>33</v>
      </c>
      <c r="CI51" s="53" t="s">
        <v>34</v>
      </c>
      <c r="CJ51" s="53" t="s">
        <v>35</v>
      </c>
      <c r="CK51" s="53" t="s">
        <v>36</v>
      </c>
      <c r="CL51" s="53" t="s">
        <v>37</v>
      </c>
      <c r="CM51" s="53" t="s">
        <v>38</v>
      </c>
      <c r="CN51" s="53" t="s">
        <v>39</v>
      </c>
      <c r="CO51" s="53" t="s">
        <v>40</v>
      </c>
      <c r="CP51" s="53" t="s">
        <v>41</v>
      </c>
      <c r="CQ51" s="53" t="s">
        <v>42</v>
      </c>
      <c r="CR51" s="53" t="s">
        <v>43</v>
      </c>
      <c r="CS51" s="53" t="s">
        <v>44</v>
      </c>
      <c r="CT51" s="53" t="s">
        <v>45</v>
      </c>
      <c r="CU51" s="57" t="s">
        <v>46</v>
      </c>
      <c r="CV51" s="57" t="s">
        <v>46</v>
      </c>
      <c r="CW51" s="57" t="s">
        <v>46</v>
      </c>
      <c r="CX51" s="57" t="s">
        <v>46</v>
      </c>
      <c r="CY51" s="57" t="s">
        <v>168</v>
      </c>
      <c r="CZ51" s="57" t="s">
        <v>169</v>
      </c>
      <c r="DA51" s="57" t="s">
        <v>170</v>
      </c>
      <c r="DB51" s="57" t="s">
        <v>171</v>
      </c>
      <c r="DC51" s="57" t="s">
        <v>172</v>
      </c>
      <c r="DE51" s="78" t="s">
        <v>49</v>
      </c>
      <c r="DF51" s="53"/>
      <c r="DG51" s="53" t="s">
        <v>32</v>
      </c>
      <c r="DH51" s="53" t="s">
        <v>33</v>
      </c>
      <c r="DI51" s="53" t="s">
        <v>34</v>
      </c>
      <c r="DJ51" s="53" t="s">
        <v>35</v>
      </c>
      <c r="DK51" s="53" t="s">
        <v>36</v>
      </c>
      <c r="DL51" s="53" t="s">
        <v>37</v>
      </c>
      <c r="DM51" s="53" t="s">
        <v>38</v>
      </c>
      <c r="DN51" s="53" t="s">
        <v>39</v>
      </c>
      <c r="DO51" s="53" t="s">
        <v>40</v>
      </c>
      <c r="DP51" s="53" t="s">
        <v>41</v>
      </c>
      <c r="DQ51" s="53" t="s">
        <v>42</v>
      </c>
      <c r="DR51" s="53" t="s">
        <v>43</v>
      </c>
      <c r="DS51" s="53" t="s">
        <v>44</v>
      </c>
      <c r="DT51" s="53" t="s">
        <v>45</v>
      </c>
      <c r="DU51" s="57" t="s">
        <v>46</v>
      </c>
      <c r="DV51" s="57" t="s">
        <v>165</v>
      </c>
      <c r="DW51" s="57" t="s">
        <v>166</v>
      </c>
      <c r="DX51" s="57" t="s">
        <v>167</v>
      </c>
      <c r="DY51" s="57" t="s">
        <v>168</v>
      </c>
      <c r="DZ51" s="57" t="s">
        <v>169</v>
      </c>
      <c r="EA51" s="57" t="s">
        <v>170</v>
      </c>
      <c r="EB51" s="57" t="s">
        <v>171</v>
      </c>
      <c r="EC51" s="57" t="s">
        <v>172</v>
      </c>
      <c r="EE51" s="78" t="s">
        <v>49</v>
      </c>
      <c r="EF51" s="53"/>
      <c r="EG51" s="53" t="s">
        <v>32</v>
      </c>
      <c r="EH51" s="53" t="s">
        <v>33</v>
      </c>
      <c r="EI51" s="53" t="s">
        <v>34</v>
      </c>
      <c r="EJ51" s="53" t="s">
        <v>35</v>
      </c>
      <c r="EK51" s="53" t="s">
        <v>36</v>
      </c>
      <c r="EL51" s="53" t="s">
        <v>37</v>
      </c>
      <c r="EM51" s="53" t="s">
        <v>38</v>
      </c>
      <c r="EN51" s="53" t="s">
        <v>39</v>
      </c>
      <c r="EO51" s="53" t="s">
        <v>40</v>
      </c>
      <c r="EP51" s="53" t="s">
        <v>41</v>
      </c>
      <c r="EQ51" s="53" t="s">
        <v>42</v>
      </c>
      <c r="ER51" s="53" t="s">
        <v>43</v>
      </c>
      <c r="ES51" s="53" t="s">
        <v>44</v>
      </c>
      <c r="ET51" s="53" t="s">
        <v>45</v>
      </c>
      <c r="EU51" s="57" t="s">
        <v>46</v>
      </c>
      <c r="EV51" s="57" t="s">
        <v>165</v>
      </c>
      <c r="EW51" s="57" t="s">
        <v>166</v>
      </c>
      <c r="EX51" s="57" t="s">
        <v>167</v>
      </c>
      <c r="EY51" s="57" t="s">
        <v>168</v>
      </c>
      <c r="EZ51" s="57" t="s">
        <v>169</v>
      </c>
      <c r="FA51" s="57" t="s">
        <v>170</v>
      </c>
      <c r="FB51" s="57" t="s">
        <v>171</v>
      </c>
      <c r="FC51" s="57" t="s">
        <v>172</v>
      </c>
      <c r="FE51" s="78" t="s">
        <v>49</v>
      </c>
      <c r="FF51" s="53"/>
      <c r="FG51" s="53" t="s">
        <v>32</v>
      </c>
      <c r="FH51" s="53" t="s">
        <v>33</v>
      </c>
      <c r="FI51" s="53" t="s">
        <v>34</v>
      </c>
      <c r="FJ51" s="53" t="s">
        <v>35</v>
      </c>
      <c r="FK51" s="53" t="s">
        <v>36</v>
      </c>
      <c r="FL51" s="53" t="s">
        <v>37</v>
      </c>
      <c r="FM51" s="53" t="s">
        <v>38</v>
      </c>
      <c r="FN51" s="53" t="s">
        <v>39</v>
      </c>
      <c r="FO51" s="53" t="s">
        <v>40</v>
      </c>
      <c r="FP51" s="53" t="s">
        <v>41</v>
      </c>
      <c r="FQ51" s="53" t="s">
        <v>42</v>
      </c>
      <c r="FR51" s="53" t="s">
        <v>43</v>
      </c>
      <c r="FS51" s="53" t="s">
        <v>44</v>
      </c>
      <c r="FT51" s="53" t="s">
        <v>45</v>
      </c>
      <c r="FU51" s="57" t="s">
        <v>46</v>
      </c>
      <c r="FV51" s="57" t="s">
        <v>165</v>
      </c>
      <c r="FW51" s="57" t="s">
        <v>166</v>
      </c>
      <c r="FX51" s="57" t="s">
        <v>167</v>
      </c>
      <c r="FY51" s="57" t="s">
        <v>168</v>
      </c>
      <c r="FZ51" s="57" t="s">
        <v>169</v>
      </c>
      <c r="GA51" s="57" t="s">
        <v>170</v>
      </c>
      <c r="GB51" s="57" t="s">
        <v>171</v>
      </c>
      <c r="GC51" s="57" t="s">
        <v>172</v>
      </c>
      <c r="GE51" s="78" t="s">
        <v>49</v>
      </c>
      <c r="GF51" s="53"/>
      <c r="GG51" s="53" t="s">
        <v>32</v>
      </c>
      <c r="GH51" s="53" t="s">
        <v>33</v>
      </c>
      <c r="GI51" s="53" t="s">
        <v>34</v>
      </c>
      <c r="GJ51" s="53" t="s">
        <v>35</v>
      </c>
      <c r="GK51" s="53" t="s">
        <v>36</v>
      </c>
      <c r="GL51" s="53" t="s">
        <v>37</v>
      </c>
      <c r="GM51" s="53" t="s">
        <v>38</v>
      </c>
      <c r="GN51" s="53" t="s">
        <v>39</v>
      </c>
      <c r="GO51" s="53" t="s">
        <v>40</v>
      </c>
      <c r="GP51" s="53" t="s">
        <v>41</v>
      </c>
      <c r="GQ51" s="53" t="s">
        <v>42</v>
      </c>
      <c r="GR51" s="53" t="s">
        <v>43</v>
      </c>
      <c r="GS51" s="53" t="s">
        <v>44</v>
      </c>
      <c r="GT51" s="53" t="s">
        <v>45</v>
      </c>
      <c r="GU51" s="57" t="s">
        <v>46</v>
      </c>
      <c r="GV51" s="57" t="s">
        <v>165</v>
      </c>
      <c r="GW51" s="57" t="s">
        <v>166</v>
      </c>
      <c r="GX51" s="57" t="s">
        <v>167</v>
      </c>
      <c r="GY51" s="57" t="s">
        <v>168</v>
      </c>
      <c r="GZ51" s="57" t="s">
        <v>169</v>
      </c>
      <c r="HA51" s="57" t="s">
        <v>170</v>
      </c>
      <c r="HB51" s="57" t="s">
        <v>171</v>
      </c>
      <c r="HC51" s="57" t="s">
        <v>172</v>
      </c>
      <c r="HE51" s="78" t="s">
        <v>49</v>
      </c>
      <c r="HF51" s="53"/>
      <c r="HG51" s="53" t="s">
        <v>32</v>
      </c>
      <c r="HH51" s="53" t="s">
        <v>33</v>
      </c>
      <c r="HI51" s="53" t="s">
        <v>34</v>
      </c>
      <c r="HJ51" s="53" t="s">
        <v>35</v>
      </c>
      <c r="HK51" s="53" t="s">
        <v>36</v>
      </c>
      <c r="HL51" s="53" t="s">
        <v>37</v>
      </c>
      <c r="HM51" s="53" t="s">
        <v>38</v>
      </c>
      <c r="HN51" s="53" t="s">
        <v>39</v>
      </c>
      <c r="HO51" s="53" t="s">
        <v>40</v>
      </c>
      <c r="HP51" s="53" t="s">
        <v>41</v>
      </c>
      <c r="HQ51" s="53" t="s">
        <v>42</v>
      </c>
      <c r="HR51" s="53" t="s">
        <v>43</v>
      </c>
      <c r="HS51" s="53" t="s">
        <v>44</v>
      </c>
      <c r="HT51" s="53" t="s">
        <v>45</v>
      </c>
      <c r="HU51" s="57" t="s">
        <v>46</v>
      </c>
      <c r="HV51" s="57" t="s">
        <v>165</v>
      </c>
      <c r="HW51" s="57" t="s">
        <v>166</v>
      </c>
      <c r="HX51" s="57" t="s">
        <v>167</v>
      </c>
      <c r="HY51" s="57" t="s">
        <v>168</v>
      </c>
      <c r="HZ51" s="57" t="s">
        <v>169</v>
      </c>
      <c r="IA51" s="57" t="s">
        <v>170</v>
      </c>
      <c r="IB51" s="57" t="s">
        <v>171</v>
      </c>
      <c r="IC51" s="57" t="s">
        <v>172</v>
      </c>
      <c r="IE51" s="78" t="s">
        <v>49</v>
      </c>
      <c r="IF51" s="53"/>
      <c r="IG51" s="53" t="s">
        <v>32</v>
      </c>
      <c r="IH51" s="53" t="s">
        <v>33</v>
      </c>
      <c r="II51" s="53" t="s">
        <v>34</v>
      </c>
      <c r="IJ51" s="53" t="s">
        <v>35</v>
      </c>
      <c r="IK51" s="53" t="s">
        <v>36</v>
      </c>
      <c r="IL51" s="53" t="s">
        <v>37</v>
      </c>
      <c r="IM51" s="53" t="s">
        <v>38</v>
      </c>
      <c r="IN51" s="53" t="s">
        <v>39</v>
      </c>
      <c r="IO51" s="53" t="s">
        <v>40</v>
      </c>
      <c r="IP51" s="53" t="s">
        <v>41</v>
      </c>
      <c r="IQ51" s="53" t="s">
        <v>42</v>
      </c>
      <c r="IR51" s="53" t="s">
        <v>43</v>
      </c>
      <c r="IS51" s="53" t="s">
        <v>44</v>
      </c>
      <c r="IT51" s="53" t="s">
        <v>45</v>
      </c>
      <c r="IU51" s="57" t="s">
        <v>46</v>
      </c>
      <c r="IV51" s="57" t="s">
        <v>165</v>
      </c>
      <c r="IW51" s="57" t="s">
        <v>166</v>
      </c>
      <c r="IX51" s="57" t="s">
        <v>167</v>
      </c>
      <c r="IY51" s="57" t="s">
        <v>168</v>
      </c>
      <c r="IZ51" s="57" t="s">
        <v>169</v>
      </c>
      <c r="JA51" s="57" t="s">
        <v>170</v>
      </c>
      <c r="JB51" s="57" t="s">
        <v>171</v>
      </c>
      <c r="JC51" s="57" t="s">
        <v>172</v>
      </c>
      <c r="JE51" s="78" t="s">
        <v>49</v>
      </c>
      <c r="JF51" s="53"/>
      <c r="JG51" s="53" t="s">
        <v>32</v>
      </c>
      <c r="JH51" s="53" t="s">
        <v>33</v>
      </c>
      <c r="JI51" s="53" t="s">
        <v>34</v>
      </c>
      <c r="JJ51" s="53" t="s">
        <v>35</v>
      </c>
      <c r="JK51" s="53" t="s">
        <v>36</v>
      </c>
      <c r="JL51" s="53" t="s">
        <v>37</v>
      </c>
      <c r="JM51" s="53" t="s">
        <v>38</v>
      </c>
      <c r="JN51" s="53" t="s">
        <v>39</v>
      </c>
      <c r="JO51" s="53" t="s">
        <v>40</v>
      </c>
      <c r="JP51" s="53" t="s">
        <v>41</v>
      </c>
      <c r="JQ51" s="53" t="s">
        <v>42</v>
      </c>
      <c r="JR51" s="53" t="s">
        <v>43</v>
      </c>
      <c r="JS51" s="53" t="s">
        <v>44</v>
      </c>
      <c r="JT51" s="53" t="s">
        <v>45</v>
      </c>
      <c r="JU51" s="57" t="s">
        <v>46</v>
      </c>
      <c r="JV51" s="57" t="s">
        <v>165</v>
      </c>
      <c r="JW51" s="57" t="s">
        <v>166</v>
      </c>
      <c r="JX51" s="57" t="s">
        <v>167</v>
      </c>
      <c r="JY51" s="57" t="s">
        <v>168</v>
      </c>
      <c r="JZ51" s="57" t="s">
        <v>169</v>
      </c>
      <c r="KA51" s="57" t="s">
        <v>170</v>
      </c>
      <c r="KB51" s="57" t="s">
        <v>171</v>
      </c>
      <c r="KC51" s="57" t="s">
        <v>172</v>
      </c>
      <c r="KE51" s="78" t="s">
        <v>49</v>
      </c>
      <c r="KF51" s="53"/>
      <c r="KG51" s="53" t="s">
        <v>32</v>
      </c>
      <c r="KH51" s="53" t="s">
        <v>33</v>
      </c>
      <c r="KI51" s="53" t="s">
        <v>34</v>
      </c>
      <c r="KJ51" s="53" t="s">
        <v>35</v>
      </c>
      <c r="KK51" s="53" t="s">
        <v>36</v>
      </c>
      <c r="KL51" s="53" t="s">
        <v>37</v>
      </c>
      <c r="KM51" s="53" t="s">
        <v>38</v>
      </c>
      <c r="KN51" s="53" t="s">
        <v>39</v>
      </c>
      <c r="KO51" s="53" t="s">
        <v>40</v>
      </c>
      <c r="KP51" s="53" t="s">
        <v>41</v>
      </c>
      <c r="KQ51" s="53" t="s">
        <v>42</v>
      </c>
      <c r="KR51" s="53" t="s">
        <v>43</v>
      </c>
      <c r="KS51" s="53" t="s">
        <v>44</v>
      </c>
      <c r="KT51" s="53" t="s">
        <v>45</v>
      </c>
      <c r="KU51" s="57" t="s">
        <v>46</v>
      </c>
      <c r="KV51" s="57" t="s">
        <v>165</v>
      </c>
      <c r="KW51" s="57" t="s">
        <v>166</v>
      </c>
      <c r="KX51" s="57" t="s">
        <v>167</v>
      </c>
      <c r="KY51" s="57" t="s">
        <v>168</v>
      </c>
      <c r="KZ51" s="57" t="s">
        <v>169</v>
      </c>
      <c r="LA51" s="57" t="s">
        <v>170</v>
      </c>
      <c r="LB51" s="57" t="s">
        <v>171</v>
      </c>
      <c r="LC51" s="57" t="s">
        <v>172</v>
      </c>
      <c r="LE51" s="78" t="s">
        <v>49</v>
      </c>
      <c r="LF51" s="53"/>
      <c r="LG51" s="53" t="s">
        <v>32</v>
      </c>
      <c r="LH51" s="53" t="s">
        <v>33</v>
      </c>
      <c r="LI51" s="53" t="s">
        <v>34</v>
      </c>
      <c r="LJ51" s="53" t="s">
        <v>35</v>
      </c>
      <c r="LK51" s="53" t="s">
        <v>36</v>
      </c>
      <c r="LL51" s="53" t="s">
        <v>37</v>
      </c>
      <c r="LM51" s="53" t="s">
        <v>38</v>
      </c>
      <c r="LN51" s="53" t="s">
        <v>39</v>
      </c>
      <c r="LO51" s="53" t="s">
        <v>40</v>
      </c>
      <c r="LP51" s="53" t="s">
        <v>41</v>
      </c>
      <c r="LQ51" s="53" t="s">
        <v>42</v>
      </c>
      <c r="LR51" s="53" t="s">
        <v>43</v>
      </c>
      <c r="LS51" s="53" t="s">
        <v>44</v>
      </c>
      <c r="LT51" s="53" t="s">
        <v>45</v>
      </c>
      <c r="LU51" s="57" t="s">
        <v>46</v>
      </c>
      <c r="LV51" s="57" t="s">
        <v>165</v>
      </c>
      <c r="LW51" s="57" t="s">
        <v>166</v>
      </c>
      <c r="LX51" s="57" t="s">
        <v>167</v>
      </c>
      <c r="LY51" s="57" t="s">
        <v>168</v>
      </c>
      <c r="LZ51" s="57" t="s">
        <v>169</v>
      </c>
      <c r="MA51" s="57" t="s">
        <v>170</v>
      </c>
      <c r="MB51" s="57" t="s">
        <v>171</v>
      </c>
      <c r="MC51" s="57" t="s">
        <v>172</v>
      </c>
      <c r="ME51" s="78" t="s">
        <v>49</v>
      </c>
      <c r="MF51" s="53"/>
      <c r="MG51" s="53" t="s">
        <v>32</v>
      </c>
      <c r="MH51" s="53" t="s">
        <v>33</v>
      </c>
      <c r="MI51" s="53" t="s">
        <v>34</v>
      </c>
      <c r="MJ51" s="53" t="s">
        <v>35</v>
      </c>
      <c r="MK51" s="53" t="s">
        <v>36</v>
      </c>
      <c r="ML51" s="53" t="s">
        <v>37</v>
      </c>
      <c r="MM51" s="53" t="s">
        <v>38</v>
      </c>
      <c r="MN51" s="53" t="s">
        <v>39</v>
      </c>
      <c r="MO51" s="53" t="s">
        <v>40</v>
      </c>
      <c r="MP51" s="53" t="s">
        <v>41</v>
      </c>
      <c r="MQ51" s="53" t="s">
        <v>42</v>
      </c>
      <c r="MR51" s="53" t="s">
        <v>43</v>
      </c>
      <c r="MS51" s="53" t="s">
        <v>44</v>
      </c>
      <c r="MT51" s="53" t="s">
        <v>45</v>
      </c>
      <c r="MU51" s="57" t="s">
        <v>46</v>
      </c>
      <c r="MV51" s="57" t="s">
        <v>165</v>
      </c>
      <c r="MW51" s="57" t="s">
        <v>166</v>
      </c>
      <c r="MX51" s="57" t="s">
        <v>167</v>
      </c>
      <c r="MY51" s="57" t="s">
        <v>168</v>
      </c>
      <c r="MZ51" s="57" t="s">
        <v>169</v>
      </c>
      <c r="NA51" s="57" t="s">
        <v>170</v>
      </c>
      <c r="NB51" s="57" t="s">
        <v>171</v>
      </c>
      <c r="NC51" s="57" t="s">
        <v>172</v>
      </c>
      <c r="NE51" s="78" t="s">
        <v>49</v>
      </c>
      <c r="NF51" s="53"/>
      <c r="NG51" s="53" t="s">
        <v>32</v>
      </c>
      <c r="NH51" s="53" t="s">
        <v>33</v>
      </c>
      <c r="NI51" s="53" t="s">
        <v>34</v>
      </c>
      <c r="NJ51" s="53" t="s">
        <v>35</v>
      </c>
      <c r="NK51" s="53" t="s">
        <v>36</v>
      </c>
      <c r="NL51" s="53" t="s">
        <v>37</v>
      </c>
      <c r="NM51" s="53" t="s">
        <v>38</v>
      </c>
      <c r="NN51" s="53" t="s">
        <v>39</v>
      </c>
      <c r="NO51" s="53" t="s">
        <v>40</v>
      </c>
      <c r="NP51" s="53" t="s">
        <v>41</v>
      </c>
      <c r="NQ51" s="53" t="s">
        <v>42</v>
      </c>
      <c r="NR51" s="53" t="s">
        <v>43</v>
      </c>
      <c r="NS51" s="53" t="s">
        <v>44</v>
      </c>
      <c r="NT51" s="53" t="s">
        <v>45</v>
      </c>
      <c r="NU51" s="57" t="s">
        <v>46</v>
      </c>
      <c r="NV51" s="57" t="s">
        <v>165</v>
      </c>
      <c r="NW51" s="57" t="s">
        <v>166</v>
      </c>
      <c r="NX51" s="57" t="s">
        <v>167</v>
      </c>
      <c r="NY51" s="57" t="s">
        <v>168</v>
      </c>
      <c r="NZ51" s="57" t="s">
        <v>169</v>
      </c>
      <c r="OA51" s="57" t="s">
        <v>170</v>
      </c>
      <c r="OB51" s="57" t="s">
        <v>171</v>
      </c>
      <c r="OC51" s="57" t="s">
        <v>172</v>
      </c>
      <c r="OE51" s="78" t="s">
        <v>49</v>
      </c>
      <c r="OF51" s="53"/>
      <c r="OG51" s="53" t="s">
        <v>32</v>
      </c>
      <c r="OH51" s="53" t="s">
        <v>33</v>
      </c>
      <c r="OI51" s="53" t="s">
        <v>34</v>
      </c>
      <c r="OJ51" s="53" t="s">
        <v>35</v>
      </c>
      <c r="OK51" s="53" t="s">
        <v>36</v>
      </c>
      <c r="OL51" s="53" t="s">
        <v>37</v>
      </c>
      <c r="OM51" s="53" t="s">
        <v>38</v>
      </c>
      <c r="ON51" s="53" t="s">
        <v>39</v>
      </c>
      <c r="OO51" s="53" t="s">
        <v>40</v>
      </c>
      <c r="OP51" s="53" t="s">
        <v>41</v>
      </c>
      <c r="OQ51" s="53" t="s">
        <v>42</v>
      </c>
      <c r="OR51" s="53" t="s">
        <v>43</v>
      </c>
      <c r="OS51" s="53" t="s">
        <v>44</v>
      </c>
      <c r="OT51" s="53" t="s">
        <v>45</v>
      </c>
      <c r="OU51" s="57" t="s">
        <v>46</v>
      </c>
      <c r="OV51" s="57" t="s">
        <v>165</v>
      </c>
      <c r="OW51" s="57" t="s">
        <v>166</v>
      </c>
      <c r="OX51" s="57" t="s">
        <v>167</v>
      </c>
      <c r="OY51" s="57" t="s">
        <v>168</v>
      </c>
      <c r="OZ51" s="57" t="s">
        <v>169</v>
      </c>
      <c r="PA51" s="57" t="s">
        <v>170</v>
      </c>
      <c r="PB51" s="57" t="s">
        <v>171</v>
      </c>
      <c r="PC51" s="57" t="s">
        <v>172</v>
      </c>
    </row>
    <row r="52" spans="3:419" x14ac:dyDescent="0.3">
      <c r="E52" s="33" t="s">
        <v>0</v>
      </c>
      <c r="F52" s="34">
        <f>F42/F32</f>
        <v>5.4344080739601591E-2</v>
      </c>
      <c r="G52" s="34">
        <f t="shared" ref="G52:T52" si="786">G42/G32</f>
        <v>8.0126319082767544E-2</v>
      </c>
      <c r="H52" s="34">
        <f t="shared" si="786"/>
        <v>0.14381263801170424</v>
      </c>
      <c r="I52" s="34">
        <f t="shared" si="786"/>
        <v>3.4901673439867255E-2</v>
      </c>
      <c r="J52" s="34">
        <f t="shared" si="786"/>
        <v>0.15674185121208817</v>
      </c>
      <c r="K52" s="34">
        <f t="shared" si="786"/>
        <v>8.4900983834340971E-2</v>
      </c>
      <c r="L52" s="34">
        <f t="shared" si="786"/>
        <v>3.3998636448593512E-3</v>
      </c>
      <c r="M52" s="34">
        <f t="shared" si="786"/>
        <v>3.0958799254553505E-2</v>
      </c>
      <c r="N52" s="34">
        <f t="shared" si="786"/>
        <v>9.3507387351283652E-2</v>
      </c>
      <c r="O52" s="34">
        <f t="shared" si="786"/>
        <v>0.11627943615961576</v>
      </c>
      <c r="P52" s="34">
        <f t="shared" si="786"/>
        <v>8.4965948345357117E-2</v>
      </c>
      <c r="Q52" s="34">
        <f t="shared" si="786"/>
        <v>8.7619583136236523E-2</v>
      </c>
      <c r="R52" s="34">
        <f t="shared" si="786"/>
        <v>0.18714694374895408</v>
      </c>
      <c r="S52" s="34">
        <f t="shared" si="786"/>
        <v>8.308761235740085E-2</v>
      </c>
      <c r="T52" s="41">
        <f t="shared" si="786"/>
        <v>1.0420653884037439</v>
      </c>
      <c r="U52" s="41">
        <f t="shared" ref="U52:W52" si="787">U42/U32</f>
        <v>0.19646386621453477</v>
      </c>
      <c r="V52" s="41">
        <f t="shared" si="787"/>
        <v>0.1857226314853157</v>
      </c>
      <c r="W52" s="41">
        <f t="shared" si="787"/>
        <v>0.24136681759236814</v>
      </c>
      <c r="X52" s="41">
        <f t="shared" ref="X52:AB52" si="788">X42/X32</f>
        <v>0.10469617461421819</v>
      </c>
      <c r="Y52" s="41">
        <f t="shared" si="788"/>
        <v>0.18725644786472601</v>
      </c>
      <c r="Z52" s="41">
        <f t="shared" si="788"/>
        <v>0.28162862318676085</v>
      </c>
      <c r="AA52" s="41">
        <f t="shared" si="788"/>
        <v>0.23996678714435157</v>
      </c>
      <c r="AB52" s="41">
        <f t="shared" si="788"/>
        <v>4.9157859544282485E-2</v>
      </c>
      <c r="AE52" s="52"/>
      <c r="AF52" s="79" t="s">
        <v>0</v>
      </c>
      <c r="AG52" s="80">
        <f>AG42/AG32</f>
        <v>0</v>
      </c>
      <c r="AH52" s="80">
        <f t="shared" ref="AH52:AU52" si="789">AH42/AH32</f>
        <v>6.9782333976806762E-2</v>
      </c>
      <c r="AI52" s="80">
        <f t="shared" si="789"/>
        <v>0.15964355362143584</v>
      </c>
      <c r="AJ52" s="80">
        <f t="shared" si="789"/>
        <v>6.0154228109211727E-2</v>
      </c>
      <c r="AK52" s="80">
        <f t="shared" si="789"/>
        <v>0.13628658999305029</v>
      </c>
      <c r="AL52" s="80">
        <f t="shared" si="789"/>
        <v>0.12159675507701935</v>
      </c>
      <c r="AM52" s="80">
        <f t="shared" si="789"/>
        <v>5.7062590152969758E-2</v>
      </c>
      <c r="AN52" s="80">
        <f t="shared" si="789"/>
        <v>2.8726271818959995E-2</v>
      </c>
      <c r="AO52" s="80">
        <f t="shared" si="789"/>
        <v>4.2351541773902407E-2</v>
      </c>
      <c r="AP52" s="80">
        <f t="shared" si="789"/>
        <v>0.16770780322027357</v>
      </c>
      <c r="AQ52" s="80">
        <f t="shared" si="789"/>
        <v>8.2218669028393296E-2</v>
      </c>
      <c r="AR52" s="80">
        <f t="shared" si="789"/>
        <v>8.8245987788424615E-2</v>
      </c>
      <c r="AS52" s="80">
        <f t="shared" si="789"/>
        <v>0.22069398274092969</v>
      </c>
      <c r="AT52" s="80">
        <f t="shared" si="789"/>
        <v>0.70740715270890364</v>
      </c>
      <c r="AU52" s="175">
        <f t="shared" si="789"/>
        <v>1.0399850621046074</v>
      </c>
      <c r="AV52" s="175">
        <f t="shared" ref="AV52:AX52" si="790">AV42/AV32</f>
        <v>0.14647609248281715</v>
      </c>
      <c r="AW52" s="175">
        <f t="shared" si="790"/>
        <v>0.13405771614477671</v>
      </c>
      <c r="AX52" s="81">
        <f t="shared" si="790"/>
        <v>0.27281939260012728</v>
      </c>
      <c r="AY52" s="81">
        <f t="shared" ref="AY52:BC52" si="791">AY42/AY32</f>
        <v>0.71228417510902986</v>
      </c>
      <c r="AZ52" s="81">
        <f t="shared" si="791"/>
        <v>0.15009351566577545</v>
      </c>
      <c r="BA52" s="81">
        <f t="shared" si="791"/>
        <v>0.22890836415214638</v>
      </c>
      <c r="BB52" s="81">
        <f t="shared" si="791"/>
        <v>0.20267321807988334</v>
      </c>
      <c r="BC52" s="81">
        <f t="shared" si="791"/>
        <v>6.4946485775247254E-2</v>
      </c>
      <c r="BE52" s="52"/>
      <c r="BF52" s="79" t="s">
        <v>0</v>
      </c>
      <c r="BG52" s="80">
        <f>BG42/BG32</f>
        <v>6.6688987100712527E-2</v>
      </c>
      <c r="BH52" s="80">
        <f t="shared" ref="BH52:BU52" si="792">BH42/BH32</f>
        <v>0</v>
      </c>
      <c r="BI52" s="80">
        <f t="shared" si="792"/>
        <v>9.9916991958345372E-2</v>
      </c>
      <c r="BJ52" s="80">
        <f t="shared" si="792"/>
        <v>0.10708090520279961</v>
      </c>
      <c r="BK52" s="80">
        <f t="shared" si="792"/>
        <v>8.1058605179313861E-2</v>
      </c>
      <c r="BL52" s="80">
        <f t="shared" si="792"/>
        <v>9.8928666543356497E-2</v>
      </c>
      <c r="BM52" s="80">
        <f t="shared" si="792"/>
        <v>8.1960776140290681E-2</v>
      </c>
      <c r="BN52" s="80">
        <f t="shared" si="792"/>
        <v>7.8984385683403588E-2</v>
      </c>
      <c r="BO52" s="80">
        <f t="shared" si="792"/>
        <v>7.1065532142486149E-2</v>
      </c>
      <c r="BP52" s="80">
        <f t="shared" si="792"/>
        <v>0.19753313041856854</v>
      </c>
      <c r="BQ52" s="80">
        <f t="shared" si="792"/>
        <v>1.5213532940187558E-2</v>
      </c>
      <c r="BR52" s="80">
        <f t="shared" si="792"/>
        <v>2.2759252593637459E-2</v>
      </c>
      <c r="BS52" s="80">
        <f t="shared" si="792"/>
        <v>0.26357543382923959</v>
      </c>
      <c r="BT52" s="80">
        <f t="shared" si="792"/>
        <v>0.70785111643737864</v>
      </c>
      <c r="BU52" s="81">
        <f t="shared" si="792"/>
        <v>0.9943281519371524</v>
      </c>
      <c r="BV52" s="81">
        <f t="shared" ref="BV52:BX52" si="793">BV42/BV32</f>
        <v>0.16292715115577128</v>
      </c>
      <c r="BW52" s="81">
        <f t="shared" si="793"/>
        <v>0.15577275780683353</v>
      </c>
      <c r="BX52" s="81">
        <f t="shared" si="793"/>
        <v>0.31404419603106243</v>
      </c>
      <c r="BY52" s="81">
        <f t="shared" ref="BY52:CC52" si="794">BY42/BY32</f>
        <v>0.72932582897790643</v>
      </c>
      <c r="BZ52" s="81">
        <f t="shared" si="794"/>
        <v>0.13153638851715366</v>
      </c>
      <c r="CA52" s="81">
        <f t="shared" si="794"/>
        <v>0.27847314485897945</v>
      </c>
      <c r="CB52" s="81">
        <f t="shared" si="794"/>
        <v>0.18989689387587425</v>
      </c>
      <c r="CC52" s="81">
        <f t="shared" si="794"/>
        <v>4.1250979521844734E-2</v>
      </c>
      <c r="CE52" s="52"/>
      <c r="CF52" s="79" t="s">
        <v>0</v>
      </c>
      <c r="CG52" s="80">
        <f>CG42/CG32</f>
        <v>0.16098922349096312</v>
      </c>
      <c r="CH52" s="80">
        <f t="shared" ref="CH52:CU52" si="795">CH42/CH32</f>
        <v>0.10585511640720517</v>
      </c>
      <c r="CI52" s="80">
        <f t="shared" si="795"/>
        <v>0</v>
      </c>
      <c r="CJ52" s="80">
        <f t="shared" si="795"/>
        <v>0.16445414507268072</v>
      </c>
      <c r="CK52" s="80">
        <f t="shared" si="795"/>
        <v>0.14023721326636038</v>
      </c>
      <c r="CL52" s="80">
        <f t="shared" si="795"/>
        <v>7.0690570231119382E-2</v>
      </c>
      <c r="CM52" s="80">
        <f t="shared" si="795"/>
        <v>0.13075340105558622</v>
      </c>
      <c r="CN52" s="80">
        <f t="shared" si="795"/>
        <v>0.15450049803799357</v>
      </c>
      <c r="CO52" s="80">
        <f t="shared" si="795"/>
        <v>0.179497500116543</v>
      </c>
      <c r="CP52" s="80">
        <f t="shared" si="795"/>
        <v>0.19419283484109834</v>
      </c>
      <c r="CQ52" s="80">
        <f t="shared" si="795"/>
        <v>8.9876220868328999E-2</v>
      </c>
      <c r="CR52" s="80">
        <f t="shared" si="795"/>
        <v>8.1885741464381503E-2</v>
      </c>
      <c r="CS52" s="80">
        <f t="shared" si="795"/>
        <v>0.28037795290057055</v>
      </c>
      <c r="CT52" s="80">
        <f t="shared" si="795"/>
        <v>0.72200487357463883</v>
      </c>
      <c r="CU52" s="81">
        <f t="shared" si="795"/>
        <v>0.94690874688543059</v>
      </c>
      <c r="CV52" s="81">
        <f t="shared" ref="CV52:CX52" si="796">CV42/CV32</f>
        <v>0.26928289462767763</v>
      </c>
      <c r="CW52" s="81">
        <f t="shared" si="796"/>
        <v>0.26449603734809241</v>
      </c>
      <c r="CX52" s="81">
        <f t="shared" si="796"/>
        <v>0.327083672305643</v>
      </c>
      <c r="CY52" s="81">
        <f t="shared" ref="CY52:DC52" si="797">CY42/CY32</f>
        <v>0.77608276433805934</v>
      </c>
      <c r="CZ52" s="81">
        <f t="shared" si="797"/>
        <v>0.21848945130733874</v>
      </c>
      <c r="DA52" s="81">
        <f t="shared" si="797"/>
        <v>0.38971725226040549</v>
      </c>
      <c r="DB52" s="81">
        <f t="shared" si="797"/>
        <v>0.27231211861986038</v>
      </c>
      <c r="DC52" s="81">
        <f t="shared" si="797"/>
        <v>9.5890623775673881E-2</v>
      </c>
      <c r="DE52" s="52"/>
      <c r="DF52" s="79" t="s">
        <v>0</v>
      </c>
      <c r="DG52" s="80">
        <f>DG42/DG32</f>
        <v>5.7758714844592544E-2</v>
      </c>
      <c r="DH52" s="80">
        <f t="shared" ref="DH52:DU52" si="798">DH42/DH32</f>
        <v>0.1104674033469512</v>
      </c>
      <c r="DI52" s="80">
        <f t="shared" si="798"/>
        <v>0.18171142228416048</v>
      </c>
      <c r="DJ52" s="80">
        <f t="shared" si="798"/>
        <v>0</v>
      </c>
      <c r="DK52" s="80">
        <f t="shared" si="798"/>
        <v>0.1840231280616374</v>
      </c>
      <c r="DL52" s="80">
        <f t="shared" si="798"/>
        <v>0.11799698247610296</v>
      </c>
      <c r="DM52" s="80">
        <f t="shared" si="798"/>
        <v>3.7913288422991839E-2</v>
      </c>
      <c r="DN52" s="80">
        <f t="shared" si="798"/>
        <v>3.1410182002644615E-2</v>
      </c>
      <c r="DO52" s="80">
        <f t="shared" si="798"/>
        <v>9.7581748797622006E-2</v>
      </c>
      <c r="DP52" s="80">
        <f t="shared" si="798"/>
        <v>0.10682109202402287</v>
      </c>
      <c r="DQ52" s="80">
        <f t="shared" si="798"/>
        <v>0.1184360830792187</v>
      </c>
      <c r="DR52" s="80">
        <f t="shared" si="798"/>
        <v>0.12227566574630051</v>
      </c>
      <c r="DS52" s="80">
        <f t="shared" si="798"/>
        <v>0.1627217713782326</v>
      </c>
      <c r="DT52" s="80">
        <f t="shared" si="798"/>
        <v>0.71327171579870963</v>
      </c>
      <c r="DU52" s="81">
        <f t="shared" si="798"/>
        <v>1.0639248414626832</v>
      </c>
      <c r="DV52" s="81">
        <f t="shared" ref="DV52:DX52" si="799">DV42/DV32</f>
        <v>0.19408972257788212</v>
      </c>
      <c r="DW52" s="81">
        <f t="shared" si="799"/>
        <v>0.18147254773305627</v>
      </c>
      <c r="DX52" s="81">
        <f t="shared" si="799"/>
        <v>0.21785581473713658</v>
      </c>
      <c r="DY52" s="81">
        <f t="shared" ref="DY52:EC52" si="800">DY42/DY32</f>
        <v>0.71152440681880036</v>
      </c>
      <c r="DZ52" s="81">
        <f t="shared" si="800"/>
        <v>0.20030482154771992</v>
      </c>
      <c r="EA52" s="81">
        <f t="shared" si="800"/>
        <v>0.2576506423601555</v>
      </c>
      <c r="EB52" s="81">
        <f t="shared" si="800"/>
        <v>0.24940494140731126</v>
      </c>
      <c r="EC52" s="81">
        <f t="shared" si="800"/>
        <v>8.464956746631852E-2</v>
      </c>
      <c r="EE52" s="52"/>
      <c r="EF52" s="79" t="s">
        <v>0</v>
      </c>
      <c r="EG52" s="80">
        <f>EG42/EG32</f>
        <v>0.13214767206451075</v>
      </c>
      <c r="EH52" s="80">
        <f t="shared" ref="EH52:EU52" si="801">EH42/EH32</f>
        <v>8.5014910649793524E-2</v>
      </c>
      <c r="EI52" s="80">
        <f t="shared" si="801"/>
        <v>0.13620287778263485</v>
      </c>
      <c r="EJ52" s="80">
        <f t="shared" si="801"/>
        <v>0.18815928485511227</v>
      </c>
      <c r="EK52" s="80">
        <f t="shared" si="801"/>
        <v>0</v>
      </c>
      <c r="EL52" s="80">
        <f t="shared" si="801"/>
        <v>0.17707515839982277</v>
      </c>
      <c r="EM52" s="80">
        <f t="shared" si="801"/>
        <v>0.16850198555871623</v>
      </c>
      <c r="EN52" s="80">
        <f t="shared" si="801"/>
        <v>0.15615192447825643</v>
      </c>
      <c r="EO52" s="80">
        <f t="shared" si="801"/>
        <v>0.10382755978342077</v>
      </c>
      <c r="EP52" s="80">
        <f t="shared" si="801"/>
        <v>0.28812758243880354</v>
      </c>
      <c r="EQ52" s="80">
        <f t="shared" si="801"/>
        <v>8.8236490573629908E-2</v>
      </c>
      <c r="ER52" s="80">
        <f t="shared" si="801"/>
        <v>9.140957766610236E-2</v>
      </c>
      <c r="ES52" s="80">
        <f t="shared" si="801"/>
        <v>0.34497478671458121</v>
      </c>
      <c r="ET52" s="80">
        <f t="shared" si="801"/>
        <v>0.70967877845677396</v>
      </c>
      <c r="EU52" s="81">
        <f t="shared" si="801"/>
        <v>0.94826353234716065</v>
      </c>
      <c r="EV52" s="81">
        <f t="shared" ref="EV52:EX52" si="802">EV42/EV32</f>
        <v>0.1315326957185127</v>
      </c>
      <c r="EW52" s="81">
        <f t="shared" si="802"/>
        <v>0.13133766388231163</v>
      </c>
      <c r="EX52" s="81">
        <f t="shared" si="802"/>
        <v>0.39201010333870739</v>
      </c>
      <c r="EY52" s="81">
        <f t="shared" ref="EY52:FC52" si="803">EY42/EY32</f>
        <v>0.73586764361450374</v>
      </c>
      <c r="EZ52" s="81">
        <f t="shared" si="803"/>
        <v>7.6504522396724825E-2</v>
      </c>
      <c r="FA52" s="81">
        <f t="shared" si="803"/>
        <v>0.26834100160663354</v>
      </c>
      <c r="FB52" s="81">
        <f t="shared" si="803"/>
        <v>0.13280732244841884</v>
      </c>
      <c r="FC52" s="81">
        <f t="shared" si="803"/>
        <v>0.12747690386386715</v>
      </c>
      <c r="FE52" s="52"/>
      <c r="FF52" s="79" t="s">
        <v>0</v>
      </c>
      <c r="FG52" s="80">
        <f>FG42/FG32</f>
        <v>0.13288215247281054</v>
      </c>
      <c r="FH52" s="80">
        <f t="shared" ref="FH52:FU52" si="804">FH42/FH32</f>
        <v>9.9281236943398854E-2</v>
      </c>
      <c r="FI52" s="80">
        <f t="shared" si="804"/>
        <v>7.2693070094243889E-2</v>
      </c>
      <c r="FJ52" s="80">
        <f t="shared" si="804"/>
        <v>0.11779811323856956</v>
      </c>
      <c r="FK52" s="80">
        <f t="shared" si="804"/>
        <v>0.16057158847823455</v>
      </c>
      <c r="FL52" s="80">
        <f t="shared" si="804"/>
        <v>0</v>
      </c>
      <c r="FM52" s="80">
        <f t="shared" si="804"/>
        <v>8.3695908290342791E-2</v>
      </c>
      <c r="FN52" s="80">
        <f t="shared" si="804"/>
        <v>0.11700035802828945</v>
      </c>
      <c r="FO52" s="80">
        <f t="shared" si="804"/>
        <v>0.16261544187555718</v>
      </c>
      <c r="FP52" s="80">
        <f t="shared" si="804"/>
        <v>0.12807314736518174</v>
      </c>
      <c r="FQ52" s="80">
        <f t="shared" si="804"/>
        <v>8.7647172778430413E-2</v>
      </c>
      <c r="FR52" s="80">
        <f t="shared" si="804"/>
        <v>8.1904507458224571E-2</v>
      </c>
      <c r="FS52" s="80">
        <f t="shared" si="804"/>
        <v>0.22504911496098198</v>
      </c>
      <c r="FT52" s="80">
        <f t="shared" si="804"/>
        <v>0.72967155492635194</v>
      </c>
      <c r="FU52" s="81">
        <f t="shared" si="804"/>
        <v>0.99798291216135282</v>
      </c>
      <c r="FV52" s="81">
        <f t="shared" ref="FV52:FX52" si="805">FV42/FV32</f>
        <v>0.26222637294299622</v>
      </c>
      <c r="FW52" s="81">
        <f t="shared" si="805"/>
        <v>0.25528272747182407</v>
      </c>
      <c r="FX52" s="81">
        <f t="shared" si="805"/>
        <v>0.27504432563839276</v>
      </c>
      <c r="FY52" s="81">
        <f t="shared" ref="FY52:GC52" si="806">FY42/FY32</f>
        <v>0.75096863491693844</v>
      </c>
      <c r="FZ52" s="81">
        <f t="shared" si="806"/>
        <v>0.22445462326554552</v>
      </c>
      <c r="GA52" s="81">
        <f t="shared" si="806"/>
        <v>0.37154548115941549</v>
      </c>
      <c r="GB52" s="81">
        <f t="shared" si="806"/>
        <v>0.27850032574127964</v>
      </c>
      <c r="GC52" s="81">
        <f t="shared" si="806"/>
        <v>6.7606733222659615E-2</v>
      </c>
      <c r="GE52" s="52"/>
      <c r="GF52" s="79" t="s">
        <v>0</v>
      </c>
      <c r="GG52" s="80">
        <f>GG42/GG32</f>
        <v>5.7467097346570684E-2</v>
      </c>
      <c r="GH52" s="80">
        <f t="shared" ref="GH52:GU52" si="807">GH42/GH32</f>
        <v>8.0209028225398604E-2</v>
      </c>
      <c r="GI52" s="80">
        <f t="shared" si="807"/>
        <v>0.14160064829002728</v>
      </c>
      <c r="GJ52" s="80">
        <f t="shared" si="807"/>
        <v>3.7139397412302572E-2</v>
      </c>
      <c r="GK52" s="80">
        <f t="shared" si="807"/>
        <v>0.15693300704051949</v>
      </c>
      <c r="GL52" s="80">
        <f t="shared" si="807"/>
        <v>8.1949236173065612E-2</v>
      </c>
      <c r="GM52" s="80">
        <f t="shared" si="807"/>
        <v>0</v>
      </c>
      <c r="GN52" s="80">
        <f t="shared" si="807"/>
        <v>3.4421721871891624E-2</v>
      </c>
      <c r="GO52" s="80">
        <f t="shared" si="807"/>
        <v>9.6284880149007573E-2</v>
      </c>
      <c r="GP52" s="80">
        <f t="shared" si="807"/>
        <v>0.11449003987266676</v>
      </c>
      <c r="GQ52" s="80">
        <f t="shared" si="807"/>
        <v>8.4423700862774703E-2</v>
      </c>
      <c r="GR52" s="80">
        <f t="shared" si="807"/>
        <v>8.6797479090625781E-2</v>
      </c>
      <c r="GS52" s="80">
        <f t="shared" si="807"/>
        <v>0.18702562368544123</v>
      </c>
      <c r="GT52" s="80">
        <f t="shared" si="807"/>
        <v>0.7150301160871787</v>
      </c>
      <c r="GU52" s="81">
        <f t="shared" si="807"/>
        <v>1.0410973380720943</v>
      </c>
      <c r="GV52" s="81">
        <f t="shared" ref="GV52:GX52" si="808">GV42/GV32</f>
        <v>0.19926035039150419</v>
      </c>
      <c r="GW52" s="81">
        <f t="shared" si="808"/>
        <v>0.188681892800831</v>
      </c>
      <c r="GX52" s="81">
        <f t="shared" si="808"/>
        <v>0.24124453324787612</v>
      </c>
      <c r="GY52" s="81">
        <f t="shared" ref="GY52:HC52" si="809">GY42/GY32</f>
        <v>0.71943185186420677</v>
      </c>
      <c r="GZ52" s="81">
        <f t="shared" si="809"/>
        <v>0.18882381128810768</v>
      </c>
      <c r="HA52" s="81">
        <f t="shared" si="809"/>
        <v>0.28544120137570372</v>
      </c>
      <c r="HB52" s="81">
        <f t="shared" si="809"/>
        <v>0.24163274737575477</v>
      </c>
      <c r="HC52" s="81">
        <f t="shared" si="809"/>
        <v>4.8096003488648259E-2</v>
      </c>
      <c r="HE52" s="52"/>
      <c r="HF52" s="79" t="s">
        <v>0</v>
      </c>
      <c r="HG52" s="80">
        <f>HG42/HG32</f>
        <v>2.8196821984984764E-2</v>
      </c>
      <c r="HH52" s="80">
        <f t="shared" ref="HH52:HU52" si="810">HH42/HH32</f>
        <v>8.2541537104666718E-2</v>
      </c>
      <c r="HI52" s="80">
        <f t="shared" si="810"/>
        <v>0.16229141760643451</v>
      </c>
      <c r="HJ52" s="80">
        <f t="shared" si="810"/>
        <v>3.1916300562706515E-2</v>
      </c>
      <c r="HK52" s="80">
        <f t="shared" si="810"/>
        <v>0.15536565102593089</v>
      </c>
      <c r="HL52" s="80">
        <f t="shared" si="810"/>
        <v>0.11049789374714974</v>
      </c>
      <c r="HM52" s="80">
        <f t="shared" si="810"/>
        <v>3.3633685788251537E-2</v>
      </c>
      <c r="HN52" s="80">
        <f t="shared" si="810"/>
        <v>0</v>
      </c>
      <c r="HO52" s="80">
        <f t="shared" si="810"/>
        <v>6.9690439767217768E-2</v>
      </c>
      <c r="HP52" s="80">
        <f t="shared" si="810"/>
        <v>0.13714510914735292</v>
      </c>
      <c r="HQ52" s="80">
        <f t="shared" si="810"/>
        <v>9.2094836176997708E-2</v>
      </c>
      <c r="HR52" s="80">
        <f t="shared" si="810"/>
        <v>9.6793283745108136E-2</v>
      </c>
      <c r="HS52" s="80">
        <f t="shared" si="810"/>
        <v>0.19404462033507744</v>
      </c>
      <c r="HT52" s="80">
        <f t="shared" si="810"/>
        <v>0.70964854432247293</v>
      </c>
      <c r="HU52" s="81">
        <f t="shared" si="810"/>
        <v>1.0486855643336257</v>
      </c>
      <c r="HV52" s="81">
        <f t="shared" ref="HV52:HX52" si="811">HV42/HV32</f>
        <v>0.17143460126853624</v>
      </c>
      <c r="HW52" s="81">
        <f t="shared" si="811"/>
        <v>0.15919288114094707</v>
      </c>
      <c r="HX52" s="81">
        <f t="shared" si="811"/>
        <v>0.24760043202854229</v>
      </c>
      <c r="HY52" s="81">
        <f t="shared" ref="HY52:IC52" si="812">HY42/HY32</f>
        <v>0.71297009436908931</v>
      </c>
      <c r="HZ52" s="81">
        <f t="shared" si="812"/>
        <v>0.17353873744005405</v>
      </c>
      <c r="IA52" s="81">
        <f t="shared" si="812"/>
        <v>0.24756400463633774</v>
      </c>
      <c r="IB52" s="81">
        <f t="shared" si="812"/>
        <v>0.22510182974065529</v>
      </c>
      <c r="IC52" s="81">
        <f t="shared" si="812"/>
        <v>6.3375839705602968E-2</v>
      </c>
      <c r="IE52" s="52"/>
      <c r="IF52" s="79" t="s">
        <v>0</v>
      </c>
      <c r="IG52" s="80">
        <f>IG42/IG32</f>
        <v>4.3556460447126633E-2</v>
      </c>
      <c r="IH52" s="80">
        <f t="shared" ref="IH52:IU52" si="813">IH42/IH32</f>
        <v>6.8917087767597973E-2</v>
      </c>
      <c r="II52" s="80">
        <f t="shared" si="813"/>
        <v>0.16433851571124344</v>
      </c>
      <c r="IJ52" s="80">
        <f t="shared" si="813"/>
        <v>0.10480892174304053</v>
      </c>
      <c r="IK52" s="80">
        <f t="shared" si="813"/>
        <v>0.1113558788971513</v>
      </c>
      <c r="IL52" s="80">
        <f t="shared" si="813"/>
        <v>0.14796510684367081</v>
      </c>
      <c r="IM52" s="80">
        <f t="shared" si="813"/>
        <v>9.8918690651548888E-2</v>
      </c>
      <c r="IN52" s="80">
        <f t="shared" si="813"/>
        <v>7.3014500445578431E-2</v>
      </c>
      <c r="IO52" s="80">
        <f t="shared" si="813"/>
        <v>0</v>
      </c>
      <c r="IP52" s="80">
        <f t="shared" si="813"/>
        <v>0.21441059482886007</v>
      </c>
      <c r="IQ52" s="80">
        <f t="shared" si="813"/>
        <v>8.3517293923649039E-2</v>
      </c>
      <c r="IR52" s="80">
        <f t="shared" si="813"/>
        <v>9.0657893774236567E-2</v>
      </c>
      <c r="IS52" s="80">
        <f t="shared" si="813"/>
        <v>0.26356882256893449</v>
      </c>
      <c r="IT52" s="80">
        <f t="shared" si="813"/>
        <v>0.70817743296818236</v>
      </c>
      <c r="IU52" s="81">
        <f t="shared" si="813"/>
        <v>1.0260924025159515</v>
      </c>
      <c r="IV52" s="81">
        <f t="shared" ref="IV52:IX52" si="814">IV42/IV32</f>
        <v>0.10779473622174904</v>
      </c>
      <c r="IW52" s="81">
        <f t="shared" si="814"/>
        <v>9.5496919351484411E-2</v>
      </c>
      <c r="IX52" s="81">
        <f t="shared" si="814"/>
        <v>0.31377497945789445</v>
      </c>
      <c r="IY52" s="81">
        <f t="shared" ref="IY52:JC52" si="815">IY42/IY32</f>
        <v>0.71132431568015297</v>
      </c>
      <c r="IZ52" s="81">
        <f t="shared" si="815"/>
        <v>0.11426108053684496</v>
      </c>
      <c r="JA52" s="81">
        <f t="shared" si="815"/>
        <v>0.20406509658588148</v>
      </c>
      <c r="JB52" s="81">
        <f t="shared" si="815"/>
        <v>0.16775806733150322</v>
      </c>
      <c r="JC52" s="81">
        <f t="shared" si="815"/>
        <v>8.7104239622456336E-2</v>
      </c>
      <c r="JE52" s="52"/>
      <c r="JF52" s="79" t="s">
        <v>0</v>
      </c>
      <c r="JG52" s="80">
        <f>JG42/JG32</f>
        <v>0.15221349869353912</v>
      </c>
      <c r="JH52" s="80">
        <f t="shared" ref="JH52:JU52" si="816">JH42/JH32</f>
        <v>0.1765293807063949</v>
      </c>
      <c r="JI52" s="80">
        <f t="shared" si="816"/>
        <v>0.20924341543364008</v>
      </c>
      <c r="JJ52" s="80">
        <f t="shared" si="816"/>
        <v>0.10238965358864568</v>
      </c>
      <c r="JK52" s="80">
        <f t="shared" si="816"/>
        <v>0.24617610949406343</v>
      </c>
      <c r="JL52" s="80">
        <f t="shared" si="816"/>
        <v>0.1343253793881086</v>
      </c>
      <c r="JM52" s="80">
        <f t="shared" si="816"/>
        <v>0.10594104757606422</v>
      </c>
      <c r="JN52" s="80">
        <f t="shared" si="816"/>
        <v>0.1267841554534116</v>
      </c>
      <c r="JO52" s="80">
        <f t="shared" si="816"/>
        <v>0.18936347933757597</v>
      </c>
      <c r="JP52" s="80">
        <f t="shared" si="816"/>
        <v>0</v>
      </c>
      <c r="JQ52" s="80">
        <f t="shared" si="816"/>
        <v>0.17754567022365617</v>
      </c>
      <c r="JR52" s="80">
        <f t="shared" si="816"/>
        <v>0.17794826010388803</v>
      </c>
      <c r="JS52" s="80">
        <f t="shared" si="816"/>
        <v>0.12262502857249953</v>
      </c>
      <c r="JT52" s="80">
        <f t="shared" si="816"/>
        <v>0.74816564983162503</v>
      </c>
      <c r="JU52" s="81">
        <f t="shared" si="816"/>
        <v>1.0797575850433232</v>
      </c>
      <c r="JV52" s="81">
        <f t="shared" ref="JV52:JX52" si="817">JV42/JV32</f>
        <v>0.28112339982268708</v>
      </c>
      <c r="JW52" s="81">
        <f t="shared" si="817"/>
        <v>0.27086340286514776</v>
      </c>
      <c r="JX52" s="81">
        <f t="shared" si="817"/>
        <v>0.1761266847672201</v>
      </c>
      <c r="JY52" s="81">
        <f t="shared" ref="JY52:KC52" si="818">JY42/JY32</f>
        <v>0.71863894513745674</v>
      </c>
      <c r="JZ52" s="81">
        <f t="shared" si="818"/>
        <v>0.27493052493602843</v>
      </c>
      <c r="KA52" s="81">
        <f t="shared" si="818"/>
        <v>0.34894586606379618</v>
      </c>
      <c r="KB52" s="81">
        <f t="shared" si="818"/>
        <v>0.32086556456597504</v>
      </c>
      <c r="KC52" s="81">
        <f t="shared" si="818"/>
        <v>0.14268889728485135</v>
      </c>
      <c r="KE52" s="52"/>
      <c r="KF52" s="79" t="s">
        <v>0</v>
      </c>
      <c r="KG52" s="80">
        <f>KG42/KG32</f>
        <v>7.8762533875316856E-2</v>
      </c>
      <c r="KH52" s="80">
        <f t="shared" ref="KH52:KU52" si="819">KH42/KH32</f>
        <v>1.5340146089487014E-2</v>
      </c>
      <c r="KI52" s="80">
        <f t="shared" si="819"/>
        <v>8.5533429283645185E-2</v>
      </c>
      <c r="KJ52" s="80">
        <f t="shared" si="819"/>
        <v>0.11180479036856479</v>
      </c>
      <c r="KK52" s="80">
        <f t="shared" si="819"/>
        <v>8.3073165269764715E-2</v>
      </c>
      <c r="KL52" s="80">
        <f t="shared" si="819"/>
        <v>8.9268917955260305E-2</v>
      </c>
      <c r="KM52" s="80">
        <f t="shared" si="819"/>
        <v>8.3641293184495299E-2</v>
      </c>
      <c r="KN52" s="80">
        <f t="shared" si="819"/>
        <v>8.6622011283024145E-2</v>
      </c>
      <c r="KO52" s="80">
        <f t="shared" si="819"/>
        <v>8.6842543813133125E-2</v>
      </c>
      <c r="KP52" s="80">
        <f t="shared" si="819"/>
        <v>0.19465798241623003</v>
      </c>
      <c r="KQ52" s="80">
        <f t="shared" si="819"/>
        <v>0</v>
      </c>
      <c r="KR52" s="80">
        <f t="shared" si="819"/>
        <v>7.6459914960804194E-3</v>
      </c>
      <c r="KS52" s="80">
        <f t="shared" si="819"/>
        <v>0.26424446343693098</v>
      </c>
      <c r="KT52" s="80">
        <f t="shared" si="819"/>
        <v>0.7088103427164032</v>
      </c>
      <c r="KU52" s="81">
        <f t="shared" si="819"/>
        <v>0.98757922020280864</v>
      </c>
      <c r="KV52" s="81">
        <f t="shared" ref="KV52:KX52" si="820">KV42/KV32</f>
        <v>0.17775192733474632</v>
      </c>
      <c r="KW52" s="81">
        <f t="shared" si="820"/>
        <v>0.17118932096046457</v>
      </c>
      <c r="KX52" s="81">
        <f t="shared" si="820"/>
        <v>0.31448211055822839</v>
      </c>
      <c r="KY52" s="81">
        <f t="shared" ref="KY52:LC52" si="821">KY42/KY32</f>
        <v>0.73486738605964341</v>
      </c>
      <c r="KZ52" s="81">
        <f t="shared" si="821"/>
        <v>0.14157952768034024</v>
      </c>
      <c r="LA52" s="81">
        <f t="shared" si="821"/>
        <v>0.29490507041648534</v>
      </c>
      <c r="LB52" s="81">
        <f t="shared" si="821"/>
        <v>0.19953511259711493</v>
      </c>
      <c r="LC52" s="81">
        <f t="shared" si="821"/>
        <v>3.8731735213611319E-2</v>
      </c>
      <c r="LE52" s="52"/>
      <c r="LF52" s="79" t="s">
        <v>0</v>
      </c>
      <c r="LG52" s="80">
        <f>LG42/LG32</f>
        <v>8.4881422289863118E-2</v>
      </c>
      <c r="LH52" s="80">
        <f t="shared" ref="LH52:LU52" si="822">LH42/LH32</f>
        <v>2.3067064244199735E-2</v>
      </c>
      <c r="LI52" s="80">
        <f t="shared" si="822"/>
        <v>7.8329701593538706E-2</v>
      </c>
      <c r="LJ52" s="80">
        <f t="shared" si="822"/>
        <v>0.11415475301867363</v>
      </c>
      <c r="LK52" s="80">
        <f t="shared" si="822"/>
        <v>8.5922529117491389E-2</v>
      </c>
      <c r="LL52" s="80">
        <f t="shared" si="822"/>
        <v>8.4183279670338285E-2</v>
      </c>
      <c r="LM52" s="80">
        <f t="shared" si="822"/>
        <v>8.4675570899296698E-2</v>
      </c>
      <c r="LN52" s="80">
        <f t="shared" si="822"/>
        <v>9.0597029882649685E-2</v>
      </c>
      <c r="LO52" s="80">
        <f t="shared" si="822"/>
        <v>9.4774317857444695E-2</v>
      </c>
      <c r="LP52" s="80">
        <f t="shared" si="822"/>
        <v>0.19269499257368369</v>
      </c>
      <c r="LQ52" s="80">
        <f t="shared" si="822"/>
        <v>7.6844592399900801E-3</v>
      </c>
      <c r="LR52" s="80">
        <f t="shared" si="822"/>
        <v>0</v>
      </c>
      <c r="LS52" s="80">
        <f t="shared" si="822"/>
        <v>0.26411816818728345</v>
      </c>
      <c r="LT52" s="80">
        <f t="shared" si="822"/>
        <v>0.70950033645102184</v>
      </c>
      <c r="LU52" s="81">
        <f t="shared" si="822"/>
        <v>0.98460797091209618</v>
      </c>
      <c r="LV52" s="81">
        <f t="shared" ref="LV52:LX52" si="823">LV42/LV32</f>
        <v>0.18561963250371522</v>
      </c>
      <c r="LW52" s="81">
        <f t="shared" si="823"/>
        <v>0.17927137014498148</v>
      </c>
      <c r="LX52" s="81">
        <f t="shared" si="823"/>
        <v>0.31422825885233918</v>
      </c>
      <c r="LY52" s="81">
        <f t="shared" ref="LY52:MC52" si="824">LY42/LY32</f>
        <v>0.73774303291370869</v>
      </c>
      <c r="LZ52" s="81">
        <f t="shared" si="824"/>
        <v>0.14757748406858659</v>
      </c>
      <c r="MA52" s="81">
        <f t="shared" si="824"/>
        <v>0.30322718902350054</v>
      </c>
      <c r="MB52" s="81">
        <f t="shared" si="824"/>
        <v>0.20522881279582078</v>
      </c>
      <c r="MC52" s="81">
        <f t="shared" si="824"/>
        <v>3.8785683871835466E-2</v>
      </c>
      <c r="ME52" s="52"/>
      <c r="MF52" s="79" t="s">
        <v>0</v>
      </c>
      <c r="MG52" s="80">
        <f>MG42/MG32</f>
        <v>0.21248973772960761</v>
      </c>
      <c r="MH52" s="80">
        <f t="shared" ref="MH52:MU52" si="825">MH42/MH32</f>
        <v>0.27577316781070565</v>
      </c>
      <c r="MI52" s="80">
        <f t="shared" si="825"/>
        <v>0.34314555038936323</v>
      </c>
      <c r="MJ52" s="80">
        <f t="shared" si="825"/>
        <v>0.16517338762164632</v>
      </c>
      <c r="MK52" s="80">
        <f t="shared" si="825"/>
        <v>0.34254293260661883</v>
      </c>
      <c r="ML52" s="80">
        <f t="shared" si="825"/>
        <v>0.26645683092042233</v>
      </c>
      <c r="MM52" s="80">
        <f t="shared" si="825"/>
        <v>0.19973014838012115</v>
      </c>
      <c r="MN52" s="80">
        <f t="shared" si="825"/>
        <v>0.19358672387886863</v>
      </c>
      <c r="MO52" s="80">
        <f t="shared" si="825"/>
        <v>0.24133073614857328</v>
      </c>
      <c r="MP52" s="80">
        <f t="shared" si="825"/>
        <v>0.13185724620212372</v>
      </c>
      <c r="MQ52" s="80">
        <f t="shared" si="825"/>
        <v>0.28460891263270227</v>
      </c>
      <c r="MR52" s="80">
        <f t="shared" si="825"/>
        <v>0.28856058173796933</v>
      </c>
      <c r="MS52" s="80">
        <f t="shared" si="825"/>
        <v>0</v>
      </c>
      <c r="MT52" s="80">
        <f t="shared" si="825"/>
        <v>0.73648903405814559</v>
      </c>
      <c r="MU52" s="81">
        <f t="shared" si="825"/>
        <v>1.1475175065661269</v>
      </c>
      <c r="MV52" s="81">
        <f t="shared" ref="MV52:MX52" si="826">MV42/MV32</f>
        <v>0.3026955712369731</v>
      </c>
      <c r="MW52" s="81">
        <f t="shared" si="826"/>
        <v>0.2889199120842329</v>
      </c>
      <c r="MX52" s="81">
        <f t="shared" si="826"/>
        <v>6.3469643967155043E-2</v>
      </c>
      <c r="MY52" s="81">
        <f t="shared" ref="MY52:NC52" si="827">MY42/MY32</f>
        <v>0.7091254240589705</v>
      </c>
      <c r="MZ52" s="81">
        <f t="shared" si="827"/>
        <v>0.33675745663294543</v>
      </c>
      <c r="NA52" s="81">
        <f t="shared" si="827"/>
        <v>0.28331268130627679</v>
      </c>
      <c r="NB52" s="81">
        <f t="shared" si="827"/>
        <v>0.37116055243434964</v>
      </c>
      <c r="NC52" s="81">
        <f t="shared" si="827"/>
        <v>0.24991082865571998</v>
      </c>
      <c r="NE52" s="52"/>
      <c r="NF52" s="79" t="s">
        <v>0</v>
      </c>
      <c r="NG52" s="80">
        <f>NG42/NG32</f>
        <v>1.6830125840655744E-2</v>
      </c>
      <c r="NH52" s="80">
        <f t="shared" ref="NH52:NU52" si="828">NH42/NH32</f>
        <v>2.6497836913524708E-2</v>
      </c>
      <c r="NI52" s="80">
        <f t="shared" si="828"/>
        <v>0.11913867960079305</v>
      </c>
      <c r="NJ52" s="80">
        <f t="shared" si="828"/>
        <v>7.6404801587487858E-2</v>
      </c>
      <c r="NK52" s="80">
        <f t="shared" si="828"/>
        <v>4.9288055293341085E-2</v>
      </c>
      <c r="NL52" s="80">
        <f t="shared" si="828"/>
        <v>0.14701604916616007</v>
      </c>
      <c r="NM52" s="80">
        <f t="shared" si="828"/>
        <v>8.6672052056950999E-2</v>
      </c>
      <c r="NN52" s="80">
        <f t="shared" si="828"/>
        <v>4.899698262141413E-2</v>
      </c>
      <c r="NO52" s="80">
        <f t="shared" si="828"/>
        <v>3.178339781924467E-2</v>
      </c>
      <c r="NP52" s="80">
        <f t="shared" si="828"/>
        <v>0.19958597076277279</v>
      </c>
      <c r="NQ52" s="80">
        <f t="shared" si="828"/>
        <v>4.0100722701258626E-2</v>
      </c>
      <c r="NR52" s="80">
        <f t="shared" si="828"/>
        <v>4.7544557516174792E-2</v>
      </c>
      <c r="NS52" s="80">
        <f t="shared" si="828"/>
        <v>0.16815884809290763</v>
      </c>
      <c r="NT52" s="80">
        <f t="shared" si="828"/>
        <v>0</v>
      </c>
      <c r="NU52" s="81">
        <f t="shared" si="828"/>
        <v>0.22821126193875504</v>
      </c>
      <c r="NV52" s="81">
        <f t="shared" ref="NV52:NX52" si="829">NV42/NV32</f>
        <v>0.16306910646840173</v>
      </c>
      <c r="NW52" s="81">
        <f t="shared" si="829"/>
        <v>0.14841557885905143</v>
      </c>
      <c r="NX52" s="81">
        <f t="shared" si="829"/>
        <v>0.17970051469563481</v>
      </c>
      <c r="NY52" s="81">
        <f t="shared" ref="NY52:OC52" si="830">NY42/NY32</f>
        <v>1</v>
      </c>
      <c r="NZ52" s="81">
        <f t="shared" si="830"/>
        <v>0.13511260938609429</v>
      </c>
      <c r="OA52" s="81">
        <f t="shared" si="830"/>
        <v>0.19463228997681964</v>
      </c>
      <c r="OB52" s="81">
        <f t="shared" si="830"/>
        <v>0.20881288868373168</v>
      </c>
      <c r="OC52" s="81">
        <f t="shared" si="830"/>
        <v>7.0588282466266236E-2</v>
      </c>
      <c r="OE52" s="52"/>
      <c r="OF52" s="79" t="s">
        <v>0</v>
      </c>
      <c r="OG52" s="80">
        <f>OG42/OG32</f>
        <v>0.65223927142714944</v>
      </c>
      <c r="OH52" s="80">
        <f t="shared" ref="OH52:OU52" si="831">OH42/OH32</f>
        <v>0.63328664945530022</v>
      </c>
      <c r="OI52" s="80">
        <f t="shared" si="831"/>
        <v>0.58293819685333448</v>
      </c>
      <c r="OJ52" s="80">
        <f t="shared" si="831"/>
        <v>0.63545912335649091</v>
      </c>
      <c r="OK52" s="80">
        <f t="shared" si="831"/>
        <v>0.65716099852832266</v>
      </c>
      <c r="OL52" s="80">
        <f t="shared" si="831"/>
        <v>0.59381416025633404</v>
      </c>
      <c r="OM52" s="80">
        <f t="shared" si="831"/>
        <v>0.6246608234495995</v>
      </c>
      <c r="ON52" s="80">
        <f t="shared" si="831"/>
        <v>0.64104960650404874</v>
      </c>
      <c r="OO52" s="80">
        <f t="shared" si="831"/>
        <v>0.67209437539825778</v>
      </c>
      <c r="OP52" s="80">
        <f t="shared" si="831"/>
        <v>0.61336078396911242</v>
      </c>
      <c r="OQ52" s="80">
        <f t="shared" si="831"/>
        <v>0.62508126219791205</v>
      </c>
      <c r="OR52" s="80">
        <f t="shared" si="831"/>
        <v>0.62094728241194563</v>
      </c>
      <c r="OS52" s="80">
        <f t="shared" si="831"/>
        <v>0.63804345004210683</v>
      </c>
      <c r="OT52" s="80">
        <f t="shared" si="831"/>
        <v>0.76034240320629121</v>
      </c>
      <c r="OU52" s="81">
        <f t="shared" si="831"/>
        <v>0</v>
      </c>
      <c r="OV52" s="81">
        <f t="shared" ref="OV52:OX52" si="832">OV42/OV32</f>
        <v>0.74424487996264477</v>
      </c>
      <c r="OW52" s="81">
        <f t="shared" si="832"/>
        <v>0.73766541175846123</v>
      </c>
      <c r="OX52" s="81">
        <f t="shared" si="832"/>
        <v>0.64556361243892146</v>
      </c>
      <c r="OY52" s="81">
        <f t="shared" ref="OY52:PC52" si="833">OY42/OY32</f>
        <v>1.2716026515758321</v>
      </c>
      <c r="OZ52" s="81">
        <f t="shared" si="833"/>
        <v>0.71344880442134395</v>
      </c>
      <c r="PA52" s="81">
        <f t="shared" si="833"/>
        <v>0.79267850171486454</v>
      </c>
      <c r="PB52" s="81">
        <f t="shared" si="833"/>
        <v>0.75679760105968474</v>
      </c>
      <c r="PC52" s="81">
        <f t="shared" si="833"/>
        <v>0.62014900227606784</v>
      </c>
    </row>
    <row r="53" spans="3:419" x14ac:dyDescent="0.3">
      <c r="E53" s="33" t="s">
        <v>4</v>
      </c>
      <c r="F53" s="34">
        <f t="shared" ref="F53:T59" si="834">F43/F33</f>
        <v>6.00521359352253E-2</v>
      </c>
      <c r="G53" s="34">
        <f t="shared" si="834"/>
        <v>0.16064643160422484</v>
      </c>
      <c r="H53" s="34">
        <f t="shared" si="834"/>
        <v>0.11541036531685621</v>
      </c>
      <c r="I53" s="34">
        <f t="shared" si="834"/>
        <v>4.5362237585834096E-2</v>
      </c>
      <c r="J53" s="34">
        <f t="shared" si="834"/>
        <v>2.5980543133162153E-2</v>
      </c>
      <c r="K53" s="34">
        <f t="shared" si="834"/>
        <v>1.2199503603301777E-2</v>
      </c>
      <c r="L53" s="34">
        <f t="shared" si="834"/>
        <v>1.807283636682681E-2</v>
      </c>
      <c r="M53" s="34">
        <f t="shared" si="834"/>
        <v>5.0567053093496669E-2</v>
      </c>
      <c r="N53" s="34">
        <f t="shared" si="834"/>
        <v>6.1327603032813212E-2</v>
      </c>
      <c r="O53" s="34">
        <f t="shared" si="834"/>
        <v>2.9681096947011678E-2</v>
      </c>
      <c r="P53" s="34">
        <f t="shared" si="834"/>
        <v>4.3519754820543398E-2</v>
      </c>
      <c r="Q53" s="34">
        <f t="shared" si="834"/>
        <v>8.31566161886238E-2</v>
      </c>
      <c r="R53" s="34">
        <f t="shared" si="834"/>
        <v>4.0276149176715105E-2</v>
      </c>
      <c r="S53" s="34">
        <f t="shared" si="834"/>
        <v>1.7892806794720831E-2</v>
      </c>
      <c r="T53" s="41">
        <f t="shared" si="834"/>
        <v>0.17648528387260431</v>
      </c>
      <c r="U53" s="41">
        <f t="shared" ref="U53:W53" si="835">U43/U33</f>
        <v>4.786427075723839E-2</v>
      </c>
      <c r="V53" s="41">
        <f t="shared" si="835"/>
        <v>0.15780211570790523</v>
      </c>
      <c r="W53" s="41">
        <f t="shared" si="835"/>
        <v>0.27438955551208405</v>
      </c>
      <c r="X53" s="41">
        <f t="shared" ref="X53:AB53" si="836">X43/X33</f>
        <v>0.22874264199528666</v>
      </c>
      <c r="Y53" s="41">
        <f t="shared" si="836"/>
        <v>0.14746849981438048</v>
      </c>
      <c r="Z53" s="41">
        <f t="shared" si="836"/>
        <v>8.1017853003991683E-2</v>
      </c>
      <c r="AA53" s="41">
        <f t="shared" si="836"/>
        <v>0.10821289514667574</v>
      </c>
      <c r="AB53" s="41">
        <f t="shared" si="836"/>
        <v>0.22721553702663178</v>
      </c>
      <c r="AE53" s="52"/>
      <c r="AF53" s="79" t="s">
        <v>4</v>
      </c>
      <c r="AG53" s="80">
        <f t="shared" ref="AG53:AU53" si="837">AG43/AG33</f>
        <v>0</v>
      </c>
      <c r="AH53" s="80">
        <f t="shared" si="837"/>
        <v>0.19676162694232202</v>
      </c>
      <c r="AI53" s="80">
        <f t="shared" si="837"/>
        <v>0.17378446876716672</v>
      </c>
      <c r="AJ53" s="80">
        <f t="shared" si="837"/>
        <v>2.4715568956784704E-2</v>
      </c>
      <c r="AK53" s="80">
        <f t="shared" si="837"/>
        <v>7.3714041017017715E-2</v>
      </c>
      <c r="AL53" s="80">
        <f t="shared" si="837"/>
        <v>4.8192145512109118E-2</v>
      </c>
      <c r="AM53" s="80">
        <f t="shared" si="837"/>
        <v>4.2378584624822947E-2</v>
      </c>
      <c r="AN53" s="80">
        <f t="shared" si="837"/>
        <v>0.10149966543603779</v>
      </c>
      <c r="AO53" s="80">
        <f t="shared" si="837"/>
        <v>8.2747516415954181E-2</v>
      </c>
      <c r="AP53" s="80">
        <f t="shared" si="837"/>
        <v>3.0333346059861984E-2</v>
      </c>
      <c r="AQ53" s="80">
        <f t="shared" si="837"/>
        <v>1.8266173719001282E-2</v>
      </c>
      <c r="AR53" s="80">
        <f t="shared" si="837"/>
        <v>0.11750841494725381</v>
      </c>
      <c r="AS53" s="80">
        <f t="shared" si="837"/>
        <v>7.5799598483529615E-2</v>
      </c>
      <c r="AT53" s="80">
        <f t="shared" si="837"/>
        <v>4.3270940280790662E-2</v>
      </c>
      <c r="AU53" s="175">
        <f t="shared" si="837"/>
        <v>0.13699751596867329</v>
      </c>
      <c r="AV53" s="175">
        <f t="shared" ref="AV53:AX53" si="838">AV43/AV33</f>
        <v>0.10750397186742333</v>
      </c>
      <c r="AW53" s="175">
        <f t="shared" si="838"/>
        <v>0.19527323563366356</v>
      </c>
      <c r="AX53" s="81">
        <f t="shared" si="838"/>
        <v>0.33296095603394221</v>
      </c>
      <c r="AY53" s="81">
        <f t="shared" ref="AY53:BC53" si="839">AY43/AY33</f>
        <v>0.2803096264776061</v>
      </c>
      <c r="AZ53" s="81">
        <f t="shared" si="839"/>
        <v>0.20650655678160454</v>
      </c>
      <c r="BA53" s="81">
        <f t="shared" si="839"/>
        <v>0.12877144568632273</v>
      </c>
      <c r="BB53" s="81">
        <f t="shared" si="839"/>
        <v>0.16182643425928875</v>
      </c>
      <c r="BC53" s="81">
        <f t="shared" si="839"/>
        <v>0.28609335083138454</v>
      </c>
      <c r="BE53" s="52"/>
      <c r="BF53" s="79" t="s">
        <v>4</v>
      </c>
      <c r="BG53" s="80">
        <f t="shared" ref="BG53:BU53" si="840">BG43/BG33</f>
        <v>0.2270541299652597</v>
      </c>
      <c r="BH53" s="80">
        <f t="shared" si="840"/>
        <v>0</v>
      </c>
      <c r="BI53" s="80">
        <f t="shared" si="840"/>
        <v>0.15611830617106048</v>
      </c>
      <c r="BJ53" s="80">
        <f t="shared" si="840"/>
        <v>0.21965149168511455</v>
      </c>
      <c r="BK53" s="80">
        <f t="shared" si="840"/>
        <v>0.18374189746729477</v>
      </c>
      <c r="BL53" s="80">
        <f t="shared" si="840"/>
        <v>0.18059281832306906</v>
      </c>
      <c r="BM53" s="80">
        <f t="shared" si="840"/>
        <v>0.19011214158628065</v>
      </c>
      <c r="BN53" s="80">
        <f t="shared" si="840"/>
        <v>0.17955729077335716</v>
      </c>
      <c r="BO53" s="80">
        <f t="shared" si="840"/>
        <v>0.22136407165622993</v>
      </c>
      <c r="BP53" s="80">
        <f t="shared" si="840"/>
        <v>0.19744061617918793</v>
      </c>
      <c r="BQ53" s="80">
        <f t="shared" si="840"/>
        <v>0.20695262422640703</v>
      </c>
      <c r="BR53" s="80">
        <f t="shared" si="840"/>
        <v>9.4672391489140861E-2</v>
      </c>
      <c r="BS53" s="80">
        <f t="shared" si="840"/>
        <v>0.19956975692518608</v>
      </c>
      <c r="BT53" s="80">
        <f t="shared" si="840"/>
        <v>0.18350362491145394</v>
      </c>
      <c r="BU53" s="81">
        <f t="shared" si="840"/>
        <v>0.35338529079145103</v>
      </c>
      <c r="BV53" s="81">
        <f t="shared" ref="BV53:BX53" si="841">BV43/BV33</f>
        <v>0.13991134104613606</v>
      </c>
      <c r="BW53" s="81">
        <f t="shared" si="841"/>
        <v>0.25351714754250554</v>
      </c>
      <c r="BX53" s="81">
        <f t="shared" si="841"/>
        <v>0.2472216540263886</v>
      </c>
      <c r="BY53" s="81">
        <f t="shared" ref="BY53:CC53" si="842">BY43/BY33</f>
        <v>0.14073200049734727</v>
      </c>
      <c r="BZ53" s="81">
        <f t="shared" si="842"/>
        <v>0.13163308897857401</v>
      </c>
      <c r="CA53" s="81">
        <f t="shared" si="842"/>
        <v>8.6483209323061444E-2</v>
      </c>
      <c r="CB53" s="81">
        <f t="shared" si="842"/>
        <v>7.8072413377690955E-2</v>
      </c>
      <c r="CC53" s="81">
        <f t="shared" si="842"/>
        <v>0.20575763441913891</v>
      </c>
      <c r="CE53" s="52"/>
      <c r="CF53" s="79" t="s">
        <v>4</v>
      </c>
      <c r="CG53" s="80">
        <f t="shared" ref="CG53:CU53" si="843">CG43/CG33</f>
        <v>0.16029303404720638</v>
      </c>
      <c r="CH53" s="80">
        <f t="shared" si="843"/>
        <v>0.17498384015333968</v>
      </c>
      <c r="CI53" s="80">
        <f t="shared" si="843"/>
        <v>0</v>
      </c>
      <c r="CJ53" s="80">
        <f t="shared" si="843"/>
        <v>0.14183005820879557</v>
      </c>
      <c r="CK53" s="80">
        <f t="shared" si="843"/>
        <v>9.4093483814196632E-2</v>
      </c>
      <c r="CL53" s="80">
        <f t="shared" si="843"/>
        <v>0.1184188302160749</v>
      </c>
      <c r="CM53" s="80">
        <f t="shared" si="843"/>
        <v>0.12188065376355092</v>
      </c>
      <c r="CN53" s="80">
        <f t="shared" si="843"/>
        <v>7.1417143271547995E-2</v>
      </c>
      <c r="CO53" s="80">
        <f t="shared" si="843"/>
        <v>0.11187089364872668</v>
      </c>
      <c r="CP53" s="80">
        <f t="shared" si="843"/>
        <v>0.13362376390918626</v>
      </c>
      <c r="CQ53" s="80">
        <f t="shared" si="843"/>
        <v>0.1466445212367731</v>
      </c>
      <c r="CR53" s="80">
        <f t="shared" si="843"/>
        <v>0.13515187516236141</v>
      </c>
      <c r="CS53" s="80">
        <f t="shared" si="843"/>
        <v>9.947060031913077E-2</v>
      </c>
      <c r="CT53" s="80">
        <f t="shared" si="843"/>
        <v>0.12366150986727399</v>
      </c>
      <c r="CU53" s="81">
        <f t="shared" si="843"/>
        <v>0.24445669490483368</v>
      </c>
      <c r="CV53" s="81">
        <f t="shared" ref="CV53:CX53" si="844">CV43/CV33</f>
        <v>6.7592106440707539E-2</v>
      </c>
      <c r="CW53" s="81">
        <f t="shared" si="844"/>
        <v>0.11473352453073725</v>
      </c>
      <c r="CX53" s="81">
        <f t="shared" si="844"/>
        <v>0.15238388581151921</v>
      </c>
      <c r="CY53" s="81">
        <f t="shared" ref="CY53:DC53" si="845">CY43/CY33</f>
        <v>0.16425325183017289</v>
      </c>
      <c r="CZ53" s="81">
        <f t="shared" si="845"/>
        <v>5.3107792175088493E-2</v>
      </c>
      <c r="DA53" s="81">
        <f t="shared" si="845"/>
        <v>0.10614927694200857</v>
      </c>
      <c r="DB53" s="81">
        <f t="shared" si="845"/>
        <v>8.9151818359711171E-2</v>
      </c>
      <c r="DC53" s="81">
        <f t="shared" si="845"/>
        <v>0.1077245819091623</v>
      </c>
      <c r="DE53" s="52"/>
      <c r="DF53" s="79" t="s">
        <v>4</v>
      </c>
      <c r="DG53" s="80">
        <f t="shared" ref="DG53:DU53" si="846">DG43/DG33</f>
        <v>2.4347699715484721E-2</v>
      </c>
      <c r="DH53" s="80">
        <f t="shared" si="846"/>
        <v>0.19517666368567171</v>
      </c>
      <c r="DI53" s="80">
        <f t="shared" si="846"/>
        <v>0.14952310451592307</v>
      </c>
      <c r="DJ53" s="80">
        <f t="shared" si="846"/>
        <v>0</v>
      </c>
      <c r="DK53" s="80">
        <f t="shared" si="846"/>
        <v>5.0606970088418725E-2</v>
      </c>
      <c r="DL53" s="80">
        <f t="shared" si="846"/>
        <v>3.5600979701030509E-2</v>
      </c>
      <c r="DM53" s="80">
        <f t="shared" si="846"/>
        <v>2.7100294293397695E-2</v>
      </c>
      <c r="DN53" s="80">
        <f t="shared" si="846"/>
        <v>7.6995123203023694E-2</v>
      </c>
      <c r="DO53" s="80">
        <f t="shared" si="846"/>
        <v>5.7781421643001964E-2</v>
      </c>
      <c r="DP53" s="80">
        <f t="shared" si="846"/>
        <v>2.2188903540974331E-2</v>
      </c>
      <c r="DQ53" s="80">
        <f t="shared" si="846"/>
        <v>2.3987233409957991E-2</v>
      </c>
      <c r="DR53" s="80">
        <f t="shared" si="846"/>
        <v>0.11725707974575515</v>
      </c>
      <c r="DS53" s="80">
        <f t="shared" si="846"/>
        <v>5.065419527760192E-2</v>
      </c>
      <c r="DT53" s="80">
        <f t="shared" si="846"/>
        <v>3.3296738346715558E-2</v>
      </c>
      <c r="DU53" s="81">
        <f t="shared" si="846"/>
        <v>0.13436346896364126</v>
      </c>
      <c r="DV53" s="81">
        <f t="shared" ref="DV53:DX53" si="847">DV43/DV33</f>
        <v>8.8760325229608542E-2</v>
      </c>
      <c r="DW53" s="81">
        <f t="shared" si="847"/>
        <v>0.16977422331498121</v>
      </c>
      <c r="DX53" s="81">
        <f t="shared" si="847"/>
        <v>0.30685986490614092</v>
      </c>
      <c r="DY53" s="81">
        <f t="shared" ref="DY53:EC53" si="848">DY43/DY33</f>
        <v>0.26425229499552555</v>
      </c>
      <c r="DZ53" s="81">
        <f t="shared" si="848"/>
        <v>0.18479663260573895</v>
      </c>
      <c r="EA53" s="81">
        <f t="shared" si="848"/>
        <v>0.12070800267353306</v>
      </c>
      <c r="EB53" s="81">
        <f t="shared" si="848"/>
        <v>0.14847333919972458</v>
      </c>
      <c r="EC53" s="81">
        <f t="shared" si="848"/>
        <v>0.26069541160382115</v>
      </c>
      <c r="EE53" s="52"/>
      <c r="EF53" s="79" t="s">
        <v>4</v>
      </c>
      <c r="EG53" s="80">
        <f t="shared" ref="EG53:EU53" si="849">EG43/EG33</f>
        <v>7.0671399712210037E-2</v>
      </c>
      <c r="EH53" s="80">
        <f t="shared" si="849"/>
        <v>0.17694821737277044</v>
      </c>
      <c r="EI53" s="80">
        <f t="shared" si="849"/>
        <v>9.7748593116236779E-2</v>
      </c>
      <c r="EJ53" s="80">
        <f t="shared" si="849"/>
        <v>4.9857921885398705E-2</v>
      </c>
      <c r="EK53" s="80">
        <f t="shared" si="849"/>
        <v>0</v>
      </c>
      <c r="EL53" s="80">
        <f t="shared" si="849"/>
        <v>3.4509128310701576E-2</v>
      </c>
      <c r="EM53" s="80">
        <f t="shared" si="849"/>
        <v>3.340764444542875E-2</v>
      </c>
      <c r="EN53" s="80">
        <f t="shared" si="849"/>
        <v>2.7185310694953998E-2</v>
      </c>
      <c r="EO53" s="80">
        <f t="shared" si="849"/>
        <v>4.0100350029951493E-2</v>
      </c>
      <c r="EP53" s="80">
        <f t="shared" si="849"/>
        <v>4.5612122470679702E-2</v>
      </c>
      <c r="EQ53" s="80">
        <f t="shared" si="849"/>
        <v>5.9093051445803998E-2</v>
      </c>
      <c r="ER53" s="80">
        <f t="shared" si="849"/>
        <v>0.10514454888859008</v>
      </c>
      <c r="ES53" s="80">
        <f t="shared" si="849"/>
        <v>1.7029408005077237E-2</v>
      </c>
      <c r="ET53" s="80">
        <f t="shared" si="849"/>
        <v>3.9545064771074806E-2</v>
      </c>
      <c r="EU53" s="81">
        <f t="shared" si="849"/>
        <v>0.16667604860964097</v>
      </c>
      <c r="EV53" s="81">
        <f t="shared" ref="EV53:EX53" si="850">EV43/EV33</f>
        <v>4.474548402257509E-2</v>
      </c>
      <c r="EW53" s="81">
        <f t="shared" si="850"/>
        <v>0.13338190903209546</v>
      </c>
      <c r="EX53" s="81">
        <f t="shared" si="850"/>
        <v>0.25417137814573337</v>
      </c>
      <c r="EY53" s="81">
        <f t="shared" ref="EY53:FC53" si="851">EY43/EY33</f>
        <v>0.22468631832224734</v>
      </c>
      <c r="EZ53" s="81">
        <f t="shared" si="851"/>
        <v>0.13563015796299255</v>
      </c>
      <c r="FA53" s="81">
        <f t="shared" si="851"/>
        <v>9.471011365041844E-2</v>
      </c>
      <c r="FB53" s="81">
        <f t="shared" si="851"/>
        <v>0.11208723992240729</v>
      </c>
      <c r="FC53" s="81">
        <f t="shared" si="851"/>
        <v>0.20830917639258287</v>
      </c>
      <c r="FE53" s="52"/>
      <c r="FF53" s="79" t="s">
        <v>4</v>
      </c>
      <c r="FG53" s="80">
        <f t="shared" ref="FG53:FU53" si="852">FG43/FG33</f>
        <v>4.870238276974858E-2</v>
      </c>
      <c r="FH53" s="80">
        <f t="shared" si="852"/>
        <v>0.16453856957946736</v>
      </c>
      <c r="FI53" s="80">
        <f t="shared" si="852"/>
        <v>0.12830740742812216</v>
      </c>
      <c r="FJ53" s="80">
        <f t="shared" si="852"/>
        <v>3.6484307680651751E-2</v>
      </c>
      <c r="FK53" s="80">
        <f t="shared" si="852"/>
        <v>3.4766269514861989E-2</v>
      </c>
      <c r="FL53" s="80">
        <f t="shared" si="852"/>
        <v>0</v>
      </c>
      <c r="FM53" s="80">
        <f t="shared" si="852"/>
        <v>9.035881096110792E-3</v>
      </c>
      <c r="FN53" s="80">
        <f t="shared" si="852"/>
        <v>6.1450463918678533E-2</v>
      </c>
      <c r="FO53" s="80">
        <f t="shared" si="852"/>
        <v>6.4583593608189299E-2</v>
      </c>
      <c r="FP53" s="80">
        <f t="shared" si="852"/>
        <v>1.8062072059353784E-2</v>
      </c>
      <c r="FQ53" s="80">
        <f t="shared" si="852"/>
        <v>3.1638474805054835E-2</v>
      </c>
      <c r="FR53" s="80">
        <f t="shared" si="852"/>
        <v>8.5072746678086203E-2</v>
      </c>
      <c r="FS53" s="80">
        <f t="shared" si="852"/>
        <v>4.6051768622773673E-2</v>
      </c>
      <c r="FT53" s="80">
        <f t="shared" si="852"/>
        <v>5.7917666545839819E-3</v>
      </c>
      <c r="FU53" s="81">
        <f t="shared" si="852"/>
        <v>0.17008348925615846</v>
      </c>
      <c r="FV53" s="81">
        <f t="shared" ref="FV53:FX53" si="853">FV43/FV33</f>
        <v>6.0018973560163079E-2</v>
      </c>
      <c r="FW53" s="81">
        <f t="shared" si="853"/>
        <v>0.16659466884921373</v>
      </c>
      <c r="FX53" s="81">
        <f t="shared" si="853"/>
        <v>0.28773289843858368</v>
      </c>
      <c r="FY53" s="81">
        <f t="shared" ref="FY53:GC53" si="854">FY43/FY33</f>
        <v>0.23880253163881499</v>
      </c>
      <c r="FZ53" s="81">
        <f t="shared" si="854"/>
        <v>0.15998976851723115</v>
      </c>
      <c r="GA53" s="81">
        <f t="shared" si="854"/>
        <v>8.7633791610931613E-2</v>
      </c>
      <c r="GB53" s="81">
        <f t="shared" si="854"/>
        <v>0.11767066449240265</v>
      </c>
      <c r="GC53" s="81">
        <f t="shared" si="854"/>
        <v>0.24045566161176279</v>
      </c>
      <c r="GE53" s="52"/>
      <c r="GF53" s="79" t="s">
        <v>4</v>
      </c>
      <c r="GG53" s="80">
        <f t="shared" ref="GG53:GU53" si="855">GG43/GG33</f>
        <v>4.2221575245719449E-2</v>
      </c>
      <c r="GH53" s="80">
        <f t="shared" si="855"/>
        <v>0.17260902954191609</v>
      </c>
      <c r="GI53" s="80">
        <f t="shared" si="855"/>
        <v>0.13118438162744767</v>
      </c>
      <c r="GJ53" s="80">
        <f t="shared" si="855"/>
        <v>2.7629227336268217E-2</v>
      </c>
      <c r="GK53" s="80">
        <f t="shared" si="855"/>
        <v>3.4125184211318764E-2</v>
      </c>
      <c r="GL53" s="80">
        <f t="shared" si="855"/>
        <v>9.0043259102086139E-3</v>
      </c>
      <c r="GM53" s="80">
        <f t="shared" si="855"/>
        <v>0</v>
      </c>
      <c r="GN53" s="80">
        <f t="shared" si="855"/>
        <v>6.1806398163312314E-2</v>
      </c>
      <c r="GO53" s="80">
        <f t="shared" si="855"/>
        <v>5.9159870608252028E-2</v>
      </c>
      <c r="GP53" s="80">
        <f t="shared" si="855"/>
        <v>1.2936114851250817E-2</v>
      </c>
      <c r="GQ53" s="80">
        <f t="shared" si="855"/>
        <v>2.7200611425405339E-2</v>
      </c>
      <c r="GR53" s="80">
        <f t="shared" si="855"/>
        <v>9.3763290844804323E-2</v>
      </c>
      <c r="GS53" s="80">
        <f t="shared" si="855"/>
        <v>4.2572219256012823E-2</v>
      </c>
      <c r="GT53" s="80">
        <f t="shared" si="855"/>
        <v>9.3479191028529966E-3</v>
      </c>
      <c r="GU53" s="81">
        <f t="shared" si="855"/>
        <v>0.16082223338401549</v>
      </c>
      <c r="GV53" s="81">
        <f t="shared" ref="GV53:GX53" si="856">GV43/GV33</f>
        <v>6.5311068118794779E-2</v>
      </c>
      <c r="GW53" s="81">
        <f t="shared" si="856"/>
        <v>0.16462887134820053</v>
      </c>
      <c r="GX53" s="81">
        <f t="shared" si="856"/>
        <v>0.29024418636932986</v>
      </c>
      <c r="GY53" s="81">
        <f t="shared" ref="GY53:HC53" si="857">GY43/GY33</f>
        <v>0.24404017963988536</v>
      </c>
      <c r="GZ53" s="81">
        <f t="shared" si="857"/>
        <v>0.16430962766385621</v>
      </c>
      <c r="HA53" s="81">
        <f t="shared" si="857"/>
        <v>9.5791194210855815E-2</v>
      </c>
      <c r="HB53" s="81">
        <f t="shared" si="857"/>
        <v>0.12456587348754589</v>
      </c>
      <c r="HC53" s="81">
        <f t="shared" si="857"/>
        <v>0.2432793451818536</v>
      </c>
      <c r="HE53" s="52"/>
      <c r="HF53" s="79" t="s">
        <v>4</v>
      </c>
      <c r="HG53" s="80">
        <f t="shared" ref="HG53:HU53" si="858">HG43/HG33</f>
        <v>9.5183398497896782E-2</v>
      </c>
      <c r="HH53" s="80">
        <f t="shared" si="858"/>
        <v>0.18279910688476031</v>
      </c>
      <c r="HI53" s="80">
        <f t="shared" si="858"/>
        <v>7.2059470552078897E-2</v>
      </c>
      <c r="HJ53" s="80">
        <f t="shared" si="858"/>
        <v>7.3878043160714613E-2</v>
      </c>
      <c r="HK53" s="80">
        <f t="shared" si="858"/>
        <v>2.6680016963779585E-2</v>
      </c>
      <c r="HL53" s="80">
        <f t="shared" si="858"/>
        <v>5.9621461120861141E-2</v>
      </c>
      <c r="HM53" s="80">
        <f t="shared" si="858"/>
        <v>5.9360533396059817E-2</v>
      </c>
      <c r="HN53" s="80">
        <f t="shared" si="858"/>
        <v>0</v>
      </c>
      <c r="HO53" s="80">
        <f t="shared" si="858"/>
        <v>4.400609900580605E-2</v>
      </c>
      <c r="HP53" s="80">
        <f t="shared" si="858"/>
        <v>7.1360357528289411E-2</v>
      </c>
      <c r="HQ53" s="80">
        <f t="shared" si="858"/>
        <v>8.4512962627194724E-2</v>
      </c>
      <c r="HR53" s="80">
        <f t="shared" si="858"/>
        <v>0.11805139576620904</v>
      </c>
      <c r="HS53" s="80">
        <f t="shared" si="858"/>
        <v>2.8306894910044386E-2</v>
      </c>
      <c r="HT53" s="80">
        <f t="shared" si="858"/>
        <v>6.4837486430214364E-2</v>
      </c>
      <c r="HU53" s="81">
        <f t="shared" si="858"/>
        <v>0.17766345204446554</v>
      </c>
      <c r="HV53" s="81">
        <f t="shared" ref="HV53:HX53" si="859">HV43/HV33</f>
        <v>4.1540249855030083E-2</v>
      </c>
      <c r="HW53" s="81">
        <f t="shared" si="859"/>
        <v>0.11189960527805284</v>
      </c>
      <c r="HX53" s="81">
        <f t="shared" si="859"/>
        <v>0.2253524820513107</v>
      </c>
      <c r="HY53" s="81">
        <f t="shared" ref="HY53:IC53" si="860">HY43/HY33</f>
        <v>0.21134392915584621</v>
      </c>
      <c r="HZ53" s="81">
        <f t="shared" si="860"/>
        <v>0.11471662515353895</v>
      </c>
      <c r="IA53" s="81">
        <f t="shared" si="860"/>
        <v>0.10019430614923809</v>
      </c>
      <c r="IB53" s="81">
        <f t="shared" si="860"/>
        <v>0.10745081673044765</v>
      </c>
      <c r="IC53" s="81">
        <f t="shared" si="860"/>
        <v>0.18058987215346961</v>
      </c>
      <c r="IE53" s="52"/>
      <c r="IF53" s="79" t="s">
        <v>4</v>
      </c>
      <c r="IG53" s="80">
        <f t="shared" ref="IG53:IU53" si="861">IG43/IG33</f>
        <v>8.0049081990986592E-2</v>
      </c>
      <c r="IH53" s="80">
        <f t="shared" si="861"/>
        <v>0.21607010981413949</v>
      </c>
      <c r="II53" s="80">
        <f t="shared" si="861"/>
        <v>0.10769613489590737</v>
      </c>
      <c r="IJ53" s="80">
        <f t="shared" si="861"/>
        <v>5.6810955147383699E-2</v>
      </c>
      <c r="IK53" s="80">
        <f t="shared" si="861"/>
        <v>4.0642016436855548E-2</v>
      </c>
      <c r="IL53" s="80">
        <f t="shared" si="861"/>
        <v>6.7551895746790158E-2</v>
      </c>
      <c r="IM53" s="80">
        <f t="shared" si="861"/>
        <v>6.1273131334135922E-2</v>
      </c>
      <c r="IN53" s="80">
        <f t="shared" si="861"/>
        <v>4.2685432639091386E-2</v>
      </c>
      <c r="IO53" s="80">
        <f t="shared" si="861"/>
        <v>0</v>
      </c>
      <c r="IP53" s="80">
        <f t="shared" si="861"/>
        <v>6.9092497456434143E-2</v>
      </c>
      <c r="IQ53" s="80">
        <f t="shared" si="861"/>
        <v>7.8427933279503897E-2</v>
      </c>
      <c r="IR53" s="80">
        <f t="shared" si="861"/>
        <v>0.14697731205876666</v>
      </c>
      <c r="IS53" s="80">
        <f t="shared" si="861"/>
        <v>2.3386337179033906E-2</v>
      </c>
      <c r="IT53" s="80">
        <f t="shared" si="861"/>
        <v>7.0695725615347663E-2</v>
      </c>
      <c r="IU53" s="81">
        <f t="shared" si="861"/>
        <v>0.13067987362178266</v>
      </c>
      <c r="IV53" s="81">
        <f t="shared" ref="IV53:IX53" si="862">IV43/IV33</f>
        <v>7.9600242664706361E-2</v>
      </c>
      <c r="IW53" s="81">
        <f t="shared" si="862"/>
        <v>0.11110490957131106</v>
      </c>
      <c r="IX53" s="81">
        <f t="shared" si="862"/>
        <v>0.25311599727465561</v>
      </c>
      <c r="IY53" s="81">
        <f t="shared" ref="IY53:JC53" si="863">IY43/IY33</f>
        <v>0.24529241233620896</v>
      </c>
      <c r="IZ53" s="81">
        <f t="shared" si="863"/>
        <v>0.15175741104253276</v>
      </c>
      <c r="JA53" s="81">
        <f t="shared" si="863"/>
        <v>0.13445009591074983</v>
      </c>
      <c r="JB53" s="81">
        <f t="shared" si="863"/>
        <v>0.14541548616921979</v>
      </c>
      <c r="JC53" s="81">
        <f t="shared" si="863"/>
        <v>0.21058824932536177</v>
      </c>
      <c r="JE53" s="52"/>
      <c r="JF53" s="79" t="s">
        <v>4</v>
      </c>
      <c r="JG53" s="80">
        <f t="shared" ref="JG53:JU53" si="864">JG43/JG33</f>
        <v>3.0537253267741201E-2</v>
      </c>
      <c r="JH53" s="80">
        <f t="shared" si="864"/>
        <v>0.1761767413580409</v>
      </c>
      <c r="JI53" s="80">
        <f t="shared" si="864"/>
        <v>0.14504553875123982</v>
      </c>
      <c r="JJ53" s="80">
        <f t="shared" si="864"/>
        <v>2.2210263946261063E-2</v>
      </c>
      <c r="JK53" s="80">
        <f t="shared" si="864"/>
        <v>4.7089792904113199E-2</v>
      </c>
      <c r="JL53" s="80">
        <f t="shared" si="864"/>
        <v>1.7992838830164101E-2</v>
      </c>
      <c r="JM53" s="80">
        <f t="shared" si="864"/>
        <v>1.3046261599257408E-2</v>
      </c>
      <c r="JN53" s="80">
        <f t="shared" si="864"/>
        <v>7.5064077541977886E-2</v>
      </c>
      <c r="JO53" s="80">
        <f t="shared" si="864"/>
        <v>6.7527485590971145E-2</v>
      </c>
      <c r="JP53" s="80">
        <f t="shared" si="864"/>
        <v>0</v>
      </c>
      <c r="JQ53" s="80">
        <f t="shared" si="864"/>
        <v>1.4398422328229432E-2</v>
      </c>
      <c r="JR53" s="80">
        <f t="shared" si="864"/>
        <v>9.6094603061498585E-2</v>
      </c>
      <c r="JS53" s="80">
        <f t="shared" si="864"/>
        <v>5.3736241419436385E-2</v>
      </c>
      <c r="JT53" s="80">
        <f t="shared" si="864"/>
        <v>1.3359372900022258E-2</v>
      </c>
      <c r="JU53" s="81">
        <f t="shared" si="864"/>
        <v>0.15640039902451849</v>
      </c>
      <c r="JV53" s="81">
        <f t="shared" ref="JV53:JX53" si="865">JV43/JV33</f>
        <v>7.7706919365240615E-2</v>
      </c>
      <c r="JW53" s="81">
        <f t="shared" si="865"/>
        <v>0.17593068570685236</v>
      </c>
      <c r="JX53" s="81">
        <f t="shared" si="865"/>
        <v>0.30458802365088827</v>
      </c>
      <c r="JY53" s="81">
        <f t="shared" ref="JY53:KC53" si="866">JY43/JY33</f>
        <v>0.25434456982265097</v>
      </c>
      <c r="JZ53" s="81">
        <f t="shared" si="866"/>
        <v>0.17737441446529578</v>
      </c>
      <c r="KA53" s="81">
        <f t="shared" si="866"/>
        <v>0.10262902050570792</v>
      </c>
      <c r="KB53" s="81">
        <f t="shared" si="866"/>
        <v>0.13411565494703173</v>
      </c>
      <c r="KC53" s="81">
        <f t="shared" si="866"/>
        <v>0.25745149372141962</v>
      </c>
      <c r="KE53" s="52"/>
      <c r="KF53" s="79" t="s">
        <v>4</v>
      </c>
      <c r="KG53" s="80">
        <f t="shared" ref="KG53:KU53" si="867">KG43/KG33</f>
        <v>1.8498438941582925E-2</v>
      </c>
      <c r="KH53" s="80">
        <f t="shared" si="867"/>
        <v>0.18183187848815827</v>
      </c>
      <c r="KI53" s="80">
        <f t="shared" si="867"/>
        <v>0.16051512193092335</v>
      </c>
      <c r="KJ53" s="80">
        <f t="shared" si="867"/>
        <v>2.3602029286747671E-2</v>
      </c>
      <c r="KK53" s="80">
        <f t="shared" si="867"/>
        <v>6.1667635971860528E-2</v>
      </c>
      <c r="KL53" s="80">
        <f t="shared" si="867"/>
        <v>3.182916685456192E-2</v>
      </c>
      <c r="KM53" s="80">
        <f t="shared" si="867"/>
        <v>2.7669884184410791E-2</v>
      </c>
      <c r="KN53" s="80">
        <f t="shared" si="867"/>
        <v>8.9865327336097825E-2</v>
      </c>
      <c r="KO53" s="80">
        <f t="shared" si="867"/>
        <v>7.8140895707787913E-2</v>
      </c>
      <c r="KP53" s="80">
        <f t="shared" si="867"/>
        <v>1.4522302361548169E-2</v>
      </c>
      <c r="KQ53" s="80">
        <f t="shared" si="867"/>
        <v>0</v>
      </c>
      <c r="KR53" s="80">
        <f t="shared" si="867"/>
        <v>0.10132457110651098</v>
      </c>
      <c r="KS53" s="80">
        <f t="shared" si="867"/>
        <v>6.6915711326835908E-2</v>
      </c>
      <c r="KT53" s="80">
        <f t="shared" si="867"/>
        <v>2.6379820174495638E-2</v>
      </c>
      <c r="KU53" s="81">
        <f t="shared" si="867"/>
        <v>0.15188110982994693</v>
      </c>
      <c r="KV53" s="81">
        <f t="shared" ref="KV53:KX53" si="868">KV43/KV33</f>
        <v>9.209170852596707E-2</v>
      </c>
      <c r="KW53" s="81">
        <f t="shared" si="868"/>
        <v>0.18868478184664686</v>
      </c>
      <c r="KX53" s="81">
        <f t="shared" si="868"/>
        <v>0.32046882131178028</v>
      </c>
      <c r="KY53" s="81">
        <f t="shared" ref="KY53:LC53" si="869">KY43/KY33</f>
        <v>0.26643853963514158</v>
      </c>
      <c r="KZ53" s="81">
        <f t="shared" si="869"/>
        <v>0.19219167487203995</v>
      </c>
      <c r="LA53" s="81">
        <f t="shared" si="869"/>
        <v>0.11215744266824142</v>
      </c>
      <c r="LB53" s="81">
        <f t="shared" si="869"/>
        <v>0.14588923407252744</v>
      </c>
      <c r="LC53" s="81">
        <f t="shared" si="869"/>
        <v>0.27320130022572436</v>
      </c>
      <c r="LE53" s="52"/>
      <c r="LF53" s="79" t="s">
        <v>4</v>
      </c>
      <c r="LG53" s="80">
        <f t="shared" ref="LG53:LU53" si="870">LG43/LG33</f>
        <v>0.12709246607114064</v>
      </c>
      <c r="LH53" s="80">
        <f t="shared" si="870"/>
        <v>8.8753203836463734E-2</v>
      </c>
      <c r="LI53" s="80">
        <f t="shared" si="870"/>
        <v>0.13470101752156124</v>
      </c>
      <c r="LJ53" s="80">
        <f t="shared" si="870"/>
        <v>0.122418989324864</v>
      </c>
      <c r="LK53" s="80">
        <f t="shared" si="870"/>
        <v>0.100096634063063</v>
      </c>
      <c r="LL53" s="80">
        <f t="shared" si="870"/>
        <v>8.619982850283503E-2</v>
      </c>
      <c r="LM53" s="80">
        <f t="shared" si="870"/>
        <v>9.5346908911822806E-2</v>
      </c>
      <c r="LN53" s="80">
        <f t="shared" si="870"/>
        <v>0.10904085470721041</v>
      </c>
      <c r="LO53" s="80">
        <f t="shared" si="870"/>
        <v>0.13805203713486305</v>
      </c>
      <c r="LP53" s="80">
        <f t="shared" si="870"/>
        <v>0.10016274195859579</v>
      </c>
      <c r="LQ53" s="80">
        <f t="shared" si="870"/>
        <v>0.10791927049501082</v>
      </c>
      <c r="LR53" s="80">
        <f t="shared" si="870"/>
        <v>0</v>
      </c>
      <c r="LS53" s="80">
        <f t="shared" si="870"/>
        <v>0.11622346304691128</v>
      </c>
      <c r="LT53" s="80">
        <f t="shared" si="870"/>
        <v>8.7774828928174009E-2</v>
      </c>
      <c r="LU53" s="81">
        <f t="shared" si="870"/>
        <v>0.25657839649546782</v>
      </c>
      <c r="LV53" s="81">
        <f t="shared" ref="LV53:LX53" si="871">LV43/LV33</f>
        <v>7.4808479332023614E-2</v>
      </c>
      <c r="LW53" s="81">
        <f t="shared" si="871"/>
        <v>0.20755279940641941</v>
      </c>
      <c r="LX53" s="81">
        <f t="shared" si="871"/>
        <v>0.28074267030168926</v>
      </c>
      <c r="LY53" s="81">
        <f t="shared" ref="LY53:MC53" si="872">LY43/LY33</f>
        <v>0.20168496127042851</v>
      </c>
      <c r="LZ53" s="81">
        <f t="shared" si="872"/>
        <v>0.14443229721442127</v>
      </c>
      <c r="MA53" s="81">
        <f t="shared" si="872"/>
        <v>3.4707906545363112E-2</v>
      </c>
      <c r="MB53" s="81">
        <f t="shared" si="872"/>
        <v>7.6421969178976035E-2</v>
      </c>
      <c r="MC53" s="81">
        <f t="shared" si="872"/>
        <v>0.23289807268261156</v>
      </c>
      <c r="ME53" s="52"/>
      <c r="MF53" s="79" t="s">
        <v>4</v>
      </c>
      <c r="MG53" s="80">
        <f t="shared" ref="MG53:MU53" si="873">MG43/MG33</f>
        <v>7.1962213105896219E-2</v>
      </c>
      <c r="MH53" s="80">
        <f t="shared" si="873"/>
        <v>0.1934035107361379</v>
      </c>
      <c r="MI53" s="80">
        <f t="shared" si="873"/>
        <v>0.10008873395329256</v>
      </c>
      <c r="MJ53" s="80">
        <f t="shared" si="873"/>
        <v>4.8912515969532465E-2</v>
      </c>
      <c r="MK53" s="80">
        <f t="shared" si="873"/>
        <v>1.7136551117331252E-2</v>
      </c>
      <c r="ML53" s="80">
        <f t="shared" si="873"/>
        <v>4.6931878164857908E-2</v>
      </c>
      <c r="MM53" s="80">
        <f t="shared" si="873"/>
        <v>4.2655265759022377E-2</v>
      </c>
      <c r="MN53" s="80">
        <f t="shared" si="873"/>
        <v>2.8228406655303739E-2</v>
      </c>
      <c r="MO53" s="80">
        <f t="shared" si="873"/>
        <v>2.3219980620641699E-2</v>
      </c>
      <c r="MP53" s="80">
        <f t="shared" si="873"/>
        <v>5.296361116672077E-2</v>
      </c>
      <c r="MQ53" s="80">
        <f t="shared" si="873"/>
        <v>6.4808130936882022E-2</v>
      </c>
      <c r="MR53" s="80">
        <f t="shared" si="873"/>
        <v>0.12285218742555623</v>
      </c>
      <c r="MS53" s="80">
        <f t="shared" si="873"/>
        <v>0</v>
      </c>
      <c r="MT53" s="80">
        <f t="shared" si="873"/>
        <v>5.0996745781776265E-2</v>
      </c>
      <c r="MU53" s="81">
        <f t="shared" si="873"/>
        <v>0.15141624613858093</v>
      </c>
      <c r="MV53" s="81">
        <f t="shared" ref="MV53:MX53" si="874">MV43/MV33</f>
        <v>5.8511115735913978E-2</v>
      </c>
      <c r="MW53" s="81">
        <f t="shared" si="874"/>
        <v>0.12301207654789237</v>
      </c>
      <c r="MX53" s="81">
        <f t="shared" si="874"/>
        <v>0.25293985108013156</v>
      </c>
      <c r="MY53" s="81">
        <f t="shared" ref="MY53:NC53" si="875">MY43/MY33</f>
        <v>0.23274609575948371</v>
      </c>
      <c r="MZ53" s="81">
        <f t="shared" si="875"/>
        <v>0.14123366109821733</v>
      </c>
      <c r="NA53" s="81">
        <f t="shared" si="875"/>
        <v>0.11136555977232408</v>
      </c>
      <c r="NB53" s="81">
        <f t="shared" si="875"/>
        <v>0.12560928720412889</v>
      </c>
      <c r="NC53" s="81">
        <f t="shared" si="875"/>
        <v>0.20831651097618573</v>
      </c>
      <c r="NE53" s="52"/>
      <c r="NF53" s="79" t="s">
        <v>4</v>
      </c>
      <c r="NG53" s="80">
        <f t="shared" ref="NG53:NU53" si="876">NG43/NG33</f>
        <v>4.3939803820064925E-2</v>
      </c>
      <c r="NH53" s="80">
        <f t="shared" si="876"/>
        <v>0.16585007585264458</v>
      </c>
      <c r="NI53" s="80">
        <f t="shared" si="876"/>
        <v>0.13452031851410443</v>
      </c>
      <c r="NJ53" s="80">
        <f t="shared" si="876"/>
        <v>3.3890656607797047E-2</v>
      </c>
      <c r="NK53" s="80">
        <f t="shared" si="876"/>
        <v>4.0099931136637727E-2</v>
      </c>
      <c r="NL53" s="80">
        <f t="shared" si="876"/>
        <v>5.8149093221427084E-3</v>
      </c>
      <c r="NM53" s="80">
        <f t="shared" si="876"/>
        <v>9.2880289250811023E-3</v>
      </c>
      <c r="NN53" s="80">
        <f t="shared" si="876"/>
        <v>6.719610164866574E-2</v>
      </c>
      <c r="NO53" s="80">
        <f t="shared" si="876"/>
        <v>6.7712828459744343E-2</v>
      </c>
      <c r="NP53" s="80">
        <f t="shared" si="876"/>
        <v>1.346544739740318E-2</v>
      </c>
      <c r="NQ53" s="80">
        <f t="shared" si="876"/>
        <v>2.6359073534447726E-2</v>
      </c>
      <c r="NR53" s="80">
        <f t="shared" si="876"/>
        <v>8.5622211765543133E-2</v>
      </c>
      <c r="NS53" s="80">
        <f t="shared" si="876"/>
        <v>5.0348187783351366E-2</v>
      </c>
      <c r="NT53" s="80">
        <f t="shared" si="876"/>
        <v>0</v>
      </c>
      <c r="NU53" s="81">
        <f t="shared" si="876"/>
        <v>0.16819745603666231</v>
      </c>
      <c r="NV53" s="81">
        <f t="shared" ref="NV53:NX53" si="877">NV43/NV33</f>
        <v>6.5663605201810984E-2</v>
      </c>
      <c r="NW53" s="81">
        <f t="shared" si="877"/>
        <v>0.1715050758540243</v>
      </c>
      <c r="NX53" s="81">
        <f t="shared" si="877"/>
        <v>0.29417544174858773</v>
      </c>
      <c r="NY53" s="81">
        <f t="shared" ref="NY53:OC53" si="878">NY43/NY33</f>
        <v>0.24337077375872965</v>
      </c>
      <c r="NZ53" s="81">
        <f t="shared" si="878"/>
        <v>0.16585288477962851</v>
      </c>
      <c r="OA53" s="81">
        <f t="shared" si="878"/>
        <v>9.0479200989403166E-2</v>
      </c>
      <c r="OB53" s="81">
        <f t="shared" si="878"/>
        <v>0.12187067439506218</v>
      </c>
      <c r="OC53" s="81">
        <f t="shared" si="878"/>
        <v>0.24681799646745131</v>
      </c>
      <c r="OE53" s="52"/>
      <c r="OF53" s="79" t="s">
        <v>4</v>
      </c>
      <c r="OG53" s="80">
        <f t="shared" ref="OG53:OU53" si="879">OG43/OG33</f>
        <v>0.14353847486547863</v>
      </c>
      <c r="OH53" s="80">
        <f t="shared" si="879"/>
        <v>0.31137188370169244</v>
      </c>
      <c r="OI53" s="80">
        <f t="shared" si="879"/>
        <v>0.21059795625328465</v>
      </c>
      <c r="OJ53" s="80">
        <f t="shared" si="879"/>
        <v>0.13403884548662956</v>
      </c>
      <c r="OK53" s="80">
        <f t="shared" si="879"/>
        <v>0.15254946431685049</v>
      </c>
      <c r="OL53" s="80">
        <f t="shared" si="879"/>
        <v>0.16447747325115011</v>
      </c>
      <c r="OM53" s="80">
        <f t="shared" si="879"/>
        <v>0.15606705997901718</v>
      </c>
      <c r="ON53" s="80">
        <f t="shared" si="879"/>
        <v>0.15818469032891636</v>
      </c>
      <c r="OO53" s="80">
        <f t="shared" si="879"/>
        <v>0.11989299684838386</v>
      </c>
      <c r="OP53" s="80">
        <f t="shared" si="879"/>
        <v>0.1558754376650405</v>
      </c>
      <c r="OQ53" s="80">
        <f t="shared" si="879"/>
        <v>0.15590711667235627</v>
      </c>
      <c r="OR53" s="80">
        <f t="shared" si="879"/>
        <v>0.24510252949270925</v>
      </c>
      <c r="OS53" s="80">
        <f t="shared" si="879"/>
        <v>0.13842285720876032</v>
      </c>
      <c r="OT53" s="80">
        <f t="shared" si="879"/>
        <v>0.1645841172260811</v>
      </c>
      <c r="OU53" s="81">
        <f t="shared" si="879"/>
        <v>0</v>
      </c>
      <c r="OV53" s="81">
        <f t="shared" ref="OV53:OX53" si="880">OV43/OV33</f>
        <v>0.19066257128347305</v>
      </c>
      <c r="OW53" s="81">
        <f t="shared" si="880"/>
        <v>0.17127455354942533</v>
      </c>
      <c r="OX53" s="81">
        <f t="shared" si="880"/>
        <v>0.33081015936356267</v>
      </c>
      <c r="OY53" s="81">
        <f t="shared" ref="OY53:PC53" si="881">OY43/OY33</f>
        <v>0.33396016038229814</v>
      </c>
      <c r="OZ53" s="81">
        <f t="shared" si="881"/>
        <v>0.25144686631317331</v>
      </c>
      <c r="PA53" s="81">
        <f t="shared" si="881"/>
        <v>0.23780480407707286</v>
      </c>
      <c r="PB53" s="81">
        <f t="shared" si="881"/>
        <v>0.24945426248785818</v>
      </c>
      <c r="PC53" s="81">
        <f t="shared" si="881"/>
        <v>0.29511646803601654</v>
      </c>
    </row>
    <row r="54" spans="3:419" x14ac:dyDescent="0.3">
      <c r="E54" s="33" t="s">
        <v>8</v>
      </c>
      <c r="F54" s="34">
        <f t="shared" si="834"/>
        <v>9.1609242393010784E-2</v>
      </c>
      <c r="G54" s="34">
        <f t="shared" si="834"/>
        <v>0.26188260209820258</v>
      </c>
      <c r="H54" s="34">
        <f t="shared" si="834"/>
        <v>0.17308175884815655</v>
      </c>
      <c r="I54" s="34">
        <f t="shared" si="834"/>
        <v>0.12548206535791961</v>
      </c>
      <c r="J54" s="34">
        <f t="shared" si="834"/>
        <v>8.1845450834349423E-2</v>
      </c>
      <c r="K54" s="34">
        <f t="shared" si="834"/>
        <v>0.16369551595976531</v>
      </c>
      <c r="L54" s="34">
        <f t="shared" si="834"/>
        <v>0.19101109415635648</v>
      </c>
      <c r="M54" s="34">
        <f t="shared" si="834"/>
        <v>0.12304199062183029</v>
      </c>
      <c r="N54" s="34">
        <f t="shared" si="834"/>
        <v>0.26856652228745076</v>
      </c>
      <c r="O54" s="34">
        <f t="shared" si="834"/>
        <v>0.14707041845245361</v>
      </c>
      <c r="P54" s="34">
        <f t="shared" si="834"/>
        <v>3.1053626153255662E-2</v>
      </c>
      <c r="Q54" s="34">
        <f t="shared" si="834"/>
        <v>9.6044090604417501E-2</v>
      </c>
      <c r="R54" s="34">
        <f t="shared" si="834"/>
        <v>7.6072650958464036E-2</v>
      </c>
      <c r="S54" s="34">
        <f t="shared" si="834"/>
        <v>0.30682597184585469</v>
      </c>
      <c r="T54" s="41">
        <f t="shared" si="834"/>
        <v>0.11695506681255734</v>
      </c>
      <c r="U54" s="41">
        <f t="shared" ref="U54:W54" si="882">U44/U34</f>
        <v>0.11056213688468837</v>
      </c>
      <c r="V54" s="41">
        <f t="shared" si="882"/>
        <v>4.3906586994819814E-2</v>
      </c>
      <c r="W54" s="41">
        <f t="shared" si="882"/>
        <v>8.7414877824545406E-2</v>
      </c>
      <c r="X54" s="41">
        <f t="shared" ref="X54:AB54" si="883">X44/X34</f>
        <v>0.14375968275445508</v>
      </c>
      <c r="Y54" s="41">
        <f t="shared" si="883"/>
        <v>2.4195172510933234E-2</v>
      </c>
      <c r="Z54" s="41">
        <f t="shared" si="883"/>
        <v>0.18338052487558912</v>
      </c>
      <c r="AA54" s="41">
        <f t="shared" si="883"/>
        <v>0.14973266188411891</v>
      </c>
      <c r="AB54" s="41">
        <f t="shared" si="883"/>
        <v>0.23544413546207776</v>
      </c>
      <c r="AE54" s="52"/>
      <c r="AF54" s="79" t="s">
        <v>8</v>
      </c>
      <c r="AG54" s="80">
        <f t="shared" ref="AG54:AU54" si="884">AG44/AG34</f>
        <v>0</v>
      </c>
      <c r="AH54" s="80">
        <f t="shared" si="884"/>
        <v>0.35009960895687109</v>
      </c>
      <c r="AI54" s="80">
        <f t="shared" si="884"/>
        <v>0.23595307856420739</v>
      </c>
      <c r="AJ54" s="80">
        <f t="shared" si="884"/>
        <v>0.21144306040604408</v>
      </c>
      <c r="AK54" s="80">
        <f t="shared" si="884"/>
        <v>3.1956395537301882E-2</v>
      </c>
      <c r="AL54" s="80">
        <f t="shared" si="884"/>
        <v>0.25140919538548528</v>
      </c>
      <c r="AM54" s="80">
        <f t="shared" si="884"/>
        <v>0.26901975817519119</v>
      </c>
      <c r="AN54" s="80">
        <f t="shared" si="884"/>
        <v>0.19933449484785415</v>
      </c>
      <c r="AO54" s="80">
        <f t="shared" si="884"/>
        <v>0.35425163069959043</v>
      </c>
      <c r="AP54" s="80">
        <f t="shared" si="884"/>
        <v>0.23611275504993809</v>
      </c>
      <c r="AQ54" s="80">
        <f t="shared" si="884"/>
        <v>7.3344942846629721E-2</v>
      </c>
      <c r="AR54" s="80">
        <f t="shared" si="884"/>
        <v>7.329722063932528E-3</v>
      </c>
      <c r="AS54" s="80">
        <f t="shared" si="884"/>
        <v>0.14929419492732041</v>
      </c>
      <c r="AT54" s="80">
        <f t="shared" si="884"/>
        <v>0.39120762740985671</v>
      </c>
      <c r="AU54" s="175">
        <f t="shared" si="884"/>
        <v>6.1956925451815768E-2</v>
      </c>
      <c r="AV54" s="175">
        <f t="shared" ref="AV54:AX54" si="885">AV44/AV34</f>
        <v>0.15376000889537261</v>
      </c>
      <c r="AW54" s="175">
        <f t="shared" si="885"/>
        <v>0.11863285932613481</v>
      </c>
      <c r="AX54" s="81">
        <f t="shared" si="885"/>
        <v>8.5080885872545302E-3</v>
      </c>
      <c r="AY54" s="81">
        <f t="shared" ref="AY54:BC54" si="886">AY44/AY34</f>
        <v>5.2908996515220665E-2</v>
      </c>
      <c r="AZ54" s="81">
        <f t="shared" si="886"/>
        <v>7.3681312471638241E-2</v>
      </c>
      <c r="BA54" s="81">
        <f t="shared" si="886"/>
        <v>9.1269456932441984E-2</v>
      </c>
      <c r="BB54" s="81">
        <f t="shared" si="886"/>
        <v>0.14779904925474993</v>
      </c>
      <c r="BC54" s="81">
        <f t="shared" si="886"/>
        <v>0.30446570470756112</v>
      </c>
      <c r="BE54" s="52"/>
      <c r="BF54" s="79" t="s">
        <v>8</v>
      </c>
      <c r="BG54" s="80">
        <f t="shared" ref="BG54:BU54" si="887">BG44/BG34</f>
        <v>0.3207663110784707</v>
      </c>
      <c r="BH54" s="80">
        <f t="shared" si="887"/>
        <v>0</v>
      </c>
      <c r="BI54" s="80">
        <f t="shared" si="887"/>
        <v>0.19265088845015058</v>
      </c>
      <c r="BJ54" s="80">
        <f t="shared" si="887"/>
        <v>0.15427881091023909</v>
      </c>
      <c r="BK54" s="80">
        <f t="shared" si="887"/>
        <v>0.30601116110517462</v>
      </c>
      <c r="BL54" s="80">
        <f t="shared" si="887"/>
        <v>0.12062085317653014</v>
      </c>
      <c r="BM54" s="80">
        <f t="shared" si="887"/>
        <v>0.1752001958260164</v>
      </c>
      <c r="BN54" s="80">
        <f t="shared" si="887"/>
        <v>0.19188150840849946</v>
      </c>
      <c r="BO54" s="80">
        <f t="shared" si="887"/>
        <v>0.12156541854612213</v>
      </c>
      <c r="BP54" s="80">
        <f t="shared" si="887"/>
        <v>0.1202734031148171</v>
      </c>
      <c r="BQ54" s="80">
        <f t="shared" si="887"/>
        <v>0.26095991413656883</v>
      </c>
      <c r="BR54" s="80">
        <f t="shared" si="887"/>
        <v>0.32523414534124095</v>
      </c>
      <c r="BS54" s="80">
        <f t="shared" si="887"/>
        <v>0.21526777412378659</v>
      </c>
      <c r="BT54" s="80">
        <f t="shared" si="887"/>
        <v>0.14979116347707586</v>
      </c>
      <c r="BU54" s="81">
        <f t="shared" si="887"/>
        <v>0.33964761323166298</v>
      </c>
      <c r="BV54" s="81">
        <f t="shared" ref="BV54:BX54" si="888">BV44/BV34</f>
        <v>0.26174544677707828</v>
      </c>
      <c r="BW54" s="81">
        <f t="shared" si="888"/>
        <v>0.22739321158369805</v>
      </c>
      <c r="BX54" s="81">
        <f t="shared" si="888"/>
        <v>0.31748203646667367</v>
      </c>
      <c r="BY54" s="81">
        <f t="shared" ref="BY54:CC54" si="889">BY44/BY34</f>
        <v>0.36898226399048611</v>
      </c>
      <c r="BZ54" s="81">
        <f t="shared" si="889"/>
        <v>0.25746354691467271</v>
      </c>
      <c r="CA54" s="81">
        <f t="shared" si="889"/>
        <v>0.40396023002894255</v>
      </c>
      <c r="CB54" s="81">
        <f t="shared" si="889"/>
        <v>0.33076434478716255</v>
      </c>
      <c r="CC54" s="81">
        <f t="shared" si="889"/>
        <v>0.22581182337841202</v>
      </c>
      <c r="CE54" s="52"/>
      <c r="CF54" s="79" t="s">
        <v>8</v>
      </c>
      <c r="CG54" s="80">
        <f t="shared" ref="CG54:CU54" si="890">CG44/CG34</f>
        <v>0.28255050208965243</v>
      </c>
      <c r="CH54" s="80">
        <f t="shared" si="890"/>
        <v>0.19625378284078612</v>
      </c>
      <c r="CI54" s="80">
        <f t="shared" si="890"/>
        <v>0</v>
      </c>
      <c r="CJ54" s="80">
        <f t="shared" si="890"/>
        <v>0.18074538909614557</v>
      </c>
      <c r="CK54" s="80">
        <f t="shared" si="890"/>
        <v>0.25565073052324128</v>
      </c>
      <c r="CL54" s="80">
        <f t="shared" si="890"/>
        <v>0.1804112357144195</v>
      </c>
      <c r="CM54" s="80">
        <f t="shared" si="890"/>
        <v>0.23926870317629201</v>
      </c>
      <c r="CN54" s="80">
        <f t="shared" si="890"/>
        <v>0.21490487153739946</v>
      </c>
      <c r="CO54" s="80">
        <f t="shared" si="890"/>
        <v>0.25405350468885712</v>
      </c>
      <c r="CP54" s="80">
        <f t="shared" si="890"/>
        <v>0.16226968764066299</v>
      </c>
      <c r="CQ54" s="80">
        <f t="shared" si="890"/>
        <v>0.22719381277099135</v>
      </c>
      <c r="CR54" s="80">
        <f t="shared" si="890"/>
        <v>0.28939060735141536</v>
      </c>
      <c r="CS54" s="80">
        <f t="shared" si="890"/>
        <v>0.21088894870014549</v>
      </c>
      <c r="CT54" s="80">
        <f t="shared" si="890"/>
        <v>0.28862822547687605</v>
      </c>
      <c r="CU54" s="81">
        <f t="shared" si="890"/>
        <v>0.31886086556338361</v>
      </c>
      <c r="CV54" s="81">
        <f t="shared" ref="CV54:CX54" si="891">CV44/CV34</f>
        <v>0.2652142476077714</v>
      </c>
      <c r="CW54" s="81">
        <f t="shared" si="891"/>
        <v>0.20609213726513953</v>
      </c>
      <c r="CX54" s="81">
        <f t="shared" si="891"/>
        <v>0.28101998158983443</v>
      </c>
      <c r="CY54" s="81">
        <f t="shared" ref="CY54:DC54" si="892">CY44/CY34</f>
        <v>0.34077825774665177</v>
      </c>
      <c r="CZ54" s="81">
        <f t="shared" si="892"/>
        <v>0.22030009310552948</v>
      </c>
      <c r="DA54" s="81">
        <f t="shared" si="892"/>
        <v>0.37837340445283935</v>
      </c>
      <c r="DB54" s="81">
        <f t="shared" si="892"/>
        <v>0.32905515849715161</v>
      </c>
      <c r="DC54" s="81">
        <f t="shared" si="892"/>
        <v>0.29109855930691253</v>
      </c>
      <c r="DE54" s="52"/>
      <c r="DF54" s="79" t="s">
        <v>8</v>
      </c>
      <c r="DG54" s="80">
        <f t="shared" ref="DG54:DU54" si="893">DG44/DG34</f>
        <v>0.18777942015698962</v>
      </c>
      <c r="DH54" s="80">
        <f t="shared" si="893"/>
        <v>0.14754967461980045</v>
      </c>
      <c r="DI54" s="80">
        <f t="shared" si="893"/>
        <v>0.20020780441813082</v>
      </c>
      <c r="DJ54" s="80">
        <f t="shared" si="893"/>
        <v>0</v>
      </c>
      <c r="DK54" s="80">
        <f t="shared" si="893"/>
        <v>0.18663703995790715</v>
      </c>
      <c r="DL54" s="80">
        <f t="shared" si="893"/>
        <v>3.7622767548522597E-2</v>
      </c>
      <c r="DM54" s="80">
        <f t="shared" si="893"/>
        <v>7.8000626652323768E-2</v>
      </c>
      <c r="DN54" s="80">
        <f t="shared" si="893"/>
        <v>4.0167750157915474E-2</v>
      </c>
      <c r="DO54" s="80">
        <f t="shared" si="893"/>
        <v>0.13689849171900234</v>
      </c>
      <c r="DP54" s="80">
        <f t="shared" si="893"/>
        <v>3.3232467867626403E-2</v>
      </c>
      <c r="DQ54" s="80">
        <f t="shared" si="893"/>
        <v>0.12383006178557351</v>
      </c>
      <c r="DR54" s="80">
        <f t="shared" si="893"/>
        <v>0.18969796899908101</v>
      </c>
      <c r="DS54" s="80">
        <f t="shared" si="893"/>
        <v>6.1955724912000021E-2</v>
      </c>
      <c r="DT54" s="80">
        <f t="shared" si="893"/>
        <v>0.17629058107148057</v>
      </c>
      <c r="DU54" s="81">
        <f t="shared" si="893"/>
        <v>0.18825627200810011</v>
      </c>
      <c r="DV54" s="81">
        <f t="shared" ref="DV54:DX54" si="894">DV44/DV34</f>
        <v>0.10448208547783783</v>
      </c>
      <c r="DW54" s="81">
        <f t="shared" si="894"/>
        <v>8.3985588453742349E-2</v>
      </c>
      <c r="DX54" s="81">
        <f t="shared" si="894"/>
        <v>0.18217823522203325</v>
      </c>
      <c r="DY54" s="81">
        <f t="shared" ref="DY54:EC54" si="895">DY44/DY34</f>
        <v>0.22808003191051923</v>
      </c>
      <c r="DZ54" s="81">
        <f t="shared" si="895"/>
        <v>0.1241768375419714</v>
      </c>
      <c r="EA54" s="81">
        <f t="shared" si="895"/>
        <v>0.26486190555552497</v>
      </c>
      <c r="EB54" s="81">
        <f t="shared" si="895"/>
        <v>0.17239825822652144</v>
      </c>
      <c r="EC54" s="81">
        <f t="shared" si="895"/>
        <v>0.13868830132711957</v>
      </c>
      <c r="EE54" s="52"/>
      <c r="EF54" s="79" t="s">
        <v>8</v>
      </c>
      <c r="EG54" s="80">
        <f t="shared" ref="EG54:EU54" si="896">EG44/EG34</f>
        <v>3.1644591143075364E-2</v>
      </c>
      <c r="EH54" s="80">
        <f t="shared" si="896"/>
        <v>0.35207852033133202</v>
      </c>
      <c r="EI54" s="80">
        <f t="shared" si="896"/>
        <v>0.21940679886986514</v>
      </c>
      <c r="EJ54" s="80">
        <f t="shared" si="896"/>
        <v>0.21487585204735449</v>
      </c>
      <c r="EK54" s="80">
        <f t="shared" si="896"/>
        <v>0</v>
      </c>
      <c r="EL54" s="80">
        <f t="shared" si="896"/>
        <v>0.25472261056625445</v>
      </c>
      <c r="EM54" s="80">
        <f t="shared" si="896"/>
        <v>0.27621153464157627</v>
      </c>
      <c r="EN54" s="80">
        <f t="shared" si="896"/>
        <v>0.20606721971996222</v>
      </c>
      <c r="EO54" s="80">
        <f t="shared" si="896"/>
        <v>0.35977940199791447</v>
      </c>
      <c r="EP54" s="80">
        <f t="shared" si="896"/>
        <v>0.23795194509931267</v>
      </c>
      <c r="EQ54" s="80">
        <f t="shared" si="896"/>
        <v>7.7160612546551599E-2</v>
      </c>
      <c r="ER54" s="80">
        <f t="shared" si="896"/>
        <v>3.8889231812137388E-2</v>
      </c>
      <c r="ES54" s="80">
        <f t="shared" si="896"/>
        <v>0.15537612629218864</v>
      </c>
      <c r="ET54" s="80">
        <f t="shared" si="896"/>
        <v>0.39712395820905932</v>
      </c>
      <c r="EU54" s="81">
        <f t="shared" si="896"/>
        <v>9.0679907282011418E-2</v>
      </c>
      <c r="EV54" s="81">
        <f t="shared" ref="EV54:EX54" si="897">EV44/EV34</f>
        <v>0.16687112505731025</v>
      </c>
      <c r="EW54" s="81">
        <f t="shared" si="897"/>
        <v>0.12241555765675698</v>
      </c>
      <c r="EX54" s="81">
        <f t="shared" si="897"/>
        <v>3.6374631167004026E-2</v>
      </c>
      <c r="EY54" s="81">
        <f t="shared" ref="EY54:FC54" si="898">EY44/EY34</f>
        <v>7.9940268662601441E-2</v>
      </c>
      <c r="EZ54" s="81">
        <f t="shared" si="898"/>
        <v>7.4617734536813113E-2</v>
      </c>
      <c r="FA54" s="81">
        <f t="shared" si="898"/>
        <v>0.1139444259789226</v>
      </c>
      <c r="FB54" s="81">
        <f t="shared" si="898"/>
        <v>0.16871434821260614</v>
      </c>
      <c r="FC54" s="81">
        <f t="shared" si="898"/>
        <v>0.31341307370737598</v>
      </c>
      <c r="FE54" s="52"/>
      <c r="FF54" s="79" t="s">
        <v>8</v>
      </c>
      <c r="FG54" s="80">
        <f t="shared" ref="FG54:FU54" si="899">FG44/FG34</f>
        <v>0.21968941485029533</v>
      </c>
      <c r="FH54" s="80">
        <f t="shared" si="899"/>
        <v>0.11381650580083026</v>
      </c>
      <c r="FI54" s="80">
        <f t="shared" si="899"/>
        <v>0.20655400010688757</v>
      </c>
      <c r="FJ54" s="80">
        <f t="shared" si="899"/>
        <v>3.7007839975433728E-2</v>
      </c>
      <c r="FK54" s="80">
        <f t="shared" si="899"/>
        <v>0.21663130300414146</v>
      </c>
      <c r="FL54" s="80">
        <f t="shared" si="899"/>
        <v>0</v>
      </c>
      <c r="FM54" s="80">
        <f t="shared" si="899"/>
        <v>7.1546068930840173E-2</v>
      </c>
      <c r="FN54" s="80">
        <f t="shared" si="899"/>
        <v>6.8221591893818226E-2</v>
      </c>
      <c r="FO54" s="80">
        <f t="shared" si="899"/>
        <v>0.10292591864509158</v>
      </c>
      <c r="FP54" s="80">
        <f t="shared" si="899"/>
        <v>2.2815266351883814E-2</v>
      </c>
      <c r="FQ54" s="80">
        <f t="shared" si="899"/>
        <v>0.15731366190862442</v>
      </c>
      <c r="FR54" s="80">
        <f t="shared" si="899"/>
        <v>0.22190268385885822</v>
      </c>
      <c r="FS54" s="80">
        <f t="shared" si="899"/>
        <v>9.7805024909207797E-2</v>
      </c>
      <c r="FT54" s="80">
        <f t="shared" si="899"/>
        <v>0.14372529451606195</v>
      </c>
      <c r="FU54" s="81">
        <f t="shared" si="899"/>
        <v>0.2219733939349941</v>
      </c>
      <c r="FV54" s="81">
        <f t="shared" ref="FV54:FX54" si="900">FV44/FV34</f>
        <v>0.13621332479745837</v>
      </c>
      <c r="FW54" s="81">
        <f t="shared" si="900"/>
        <v>0.1188335617062843</v>
      </c>
      <c r="FX54" s="81">
        <f t="shared" si="900"/>
        <v>0.21449007296700923</v>
      </c>
      <c r="FY54" s="81">
        <f t="shared" ref="FY54:GC54" si="901">FY44/FY34</f>
        <v>0.26020159580959956</v>
      </c>
      <c r="FZ54" s="81">
        <f t="shared" si="901"/>
        <v>0.1570796812342046</v>
      </c>
      <c r="GA54" s="81">
        <f t="shared" si="901"/>
        <v>0.29607210987528004</v>
      </c>
      <c r="GB54" s="81">
        <f t="shared" si="901"/>
        <v>0.20351609318108357</v>
      </c>
      <c r="GC54" s="81">
        <f t="shared" si="901"/>
        <v>0.1345492885061573</v>
      </c>
      <c r="GE54" s="52"/>
      <c r="GF54" s="79" t="s">
        <v>8</v>
      </c>
      <c r="GG54" s="80">
        <f t="shared" ref="GG54:GU54" si="902">GG44/GG34</f>
        <v>0.22733698740109637</v>
      </c>
      <c r="GH54" s="80">
        <f t="shared" si="902"/>
        <v>0.15699167073349163</v>
      </c>
      <c r="GI54" s="80">
        <f t="shared" si="902"/>
        <v>0.28493759972272581</v>
      </c>
      <c r="GJ54" s="80">
        <f t="shared" si="902"/>
        <v>8.1693793393417882E-2</v>
      </c>
      <c r="GK54" s="80">
        <f t="shared" si="902"/>
        <v>0.23856624870835513</v>
      </c>
      <c r="GL54" s="80">
        <f t="shared" si="902"/>
        <v>7.4028590142462727E-2</v>
      </c>
      <c r="GM54" s="80">
        <f t="shared" si="902"/>
        <v>0</v>
      </c>
      <c r="GN54" s="80">
        <f t="shared" si="902"/>
        <v>6.4935925848224496E-2</v>
      </c>
      <c r="GO54" s="80">
        <f t="shared" si="902"/>
        <v>8.3130980265552365E-2</v>
      </c>
      <c r="GP54" s="80">
        <f t="shared" si="902"/>
        <v>9.5641513801232717E-2</v>
      </c>
      <c r="GQ54" s="80">
        <f t="shared" si="902"/>
        <v>0.17513710507284855</v>
      </c>
      <c r="GR54" s="80">
        <f t="shared" si="902"/>
        <v>0.22617847455938328</v>
      </c>
      <c r="GS54" s="80">
        <f t="shared" si="902"/>
        <v>0.10948890221258549</v>
      </c>
      <c r="GT54" s="80">
        <f t="shared" si="902"/>
        <v>0.11293379449028373</v>
      </c>
      <c r="GU54" s="81">
        <f t="shared" si="902"/>
        <v>0.2038998441268827</v>
      </c>
      <c r="GV54" s="81">
        <f t="shared" ref="GV54:GX54" si="903">GV44/GV34</f>
        <v>0.10777305852579092</v>
      </c>
      <c r="GW54" s="81">
        <f t="shared" si="903"/>
        <v>0.14011035685330725</v>
      </c>
      <c r="GX54" s="81">
        <f t="shared" si="903"/>
        <v>0.22067216245801113</v>
      </c>
      <c r="GY54" s="81">
        <f t="shared" ref="GY54:HC54" si="904">GY44/GY34</f>
        <v>0.24997220749825491</v>
      </c>
      <c r="GZ54" s="81">
        <f t="shared" si="904"/>
        <v>0.17921413475575992</v>
      </c>
      <c r="HA54" s="81">
        <f t="shared" si="904"/>
        <v>0.28111425808664448</v>
      </c>
      <c r="HB54" s="81">
        <f t="shared" si="904"/>
        <v>0.15908677268635973</v>
      </c>
      <c r="HC54" s="81">
        <f t="shared" si="904"/>
        <v>6.6990975050274237E-2</v>
      </c>
      <c r="HE54" s="52"/>
      <c r="HF54" s="79" t="s">
        <v>8</v>
      </c>
      <c r="HG54" s="80">
        <f t="shared" ref="HG54:HU54" si="905">HG44/HG34</f>
        <v>0.17471287917777326</v>
      </c>
      <c r="HH54" s="80">
        <f t="shared" si="905"/>
        <v>0.17440877547038275</v>
      </c>
      <c r="HI54" s="80">
        <f t="shared" si="905"/>
        <v>0.23503459485068312</v>
      </c>
      <c r="HJ54" s="80">
        <f t="shared" si="905"/>
        <v>3.9441780883198281E-2</v>
      </c>
      <c r="HK54" s="80">
        <f t="shared" si="905"/>
        <v>0.18277288083080387</v>
      </c>
      <c r="HL54" s="80">
        <f t="shared" si="905"/>
        <v>6.5671894134292197E-2</v>
      </c>
      <c r="HM54" s="80">
        <f t="shared" si="905"/>
        <v>6.6649595949529433E-2</v>
      </c>
      <c r="HN54" s="80">
        <f t="shared" si="905"/>
        <v>0</v>
      </c>
      <c r="HO54" s="80">
        <f t="shared" si="905"/>
        <v>0.14494281474360385</v>
      </c>
      <c r="HP54" s="80">
        <f t="shared" si="905"/>
        <v>7.0203630809613254E-2</v>
      </c>
      <c r="HQ54" s="80">
        <f t="shared" si="905"/>
        <v>0.11578070408079424</v>
      </c>
      <c r="HR54" s="80">
        <f t="shared" si="905"/>
        <v>0.17455713446667698</v>
      </c>
      <c r="HS54" s="80">
        <f t="shared" si="905"/>
        <v>4.6431338097889178E-2</v>
      </c>
      <c r="HT54" s="80">
        <f t="shared" si="905"/>
        <v>0.18098370269053329</v>
      </c>
      <c r="HU54" s="81">
        <f t="shared" si="905"/>
        <v>0.15963639181237563</v>
      </c>
      <c r="HV54" s="81">
        <f t="shared" ref="HV54:HX54" si="906">HV44/HV34</f>
        <v>6.6140921893850443E-2</v>
      </c>
      <c r="HW54" s="81">
        <f t="shared" si="906"/>
        <v>7.7792945545567524E-2</v>
      </c>
      <c r="HX54" s="81">
        <f t="shared" si="906"/>
        <v>0.16800300505191251</v>
      </c>
      <c r="HY54" s="81">
        <f t="shared" ref="HY54:IC54" si="907">HY44/HY34</f>
        <v>0.20539633256139284</v>
      </c>
      <c r="HZ54" s="81">
        <f t="shared" si="907"/>
        <v>0.11925657515409781</v>
      </c>
      <c r="IA54" s="81">
        <f t="shared" si="907"/>
        <v>0.24060181319263418</v>
      </c>
      <c r="IB54" s="81">
        <f t="shared" si="907"/>
        <v>0.13154503434109527</v>
      </c>
      <c r="IC54" s="81">
        <f t="shared" si="907"/>
        <v>0.11948040242252585</v>
      </c>
      <c r="IE54" s="52"/>
      <c r="IF54" s="79" t="s">
        <v>8</v>
      </c>
      <c r="IG54" s="80">
        <f t="shared" ref="IG54:IU54" si="908">IG44/IG34</f>
        <v>0.28348116383674538</v>
      </c>
      <c r="IH54" s="80">
        <f t="shared" si="908"/>
        <v>0.12422900856261096</v>
      </c>
      <c r="II54" s="80">
        <f t="shared" si="908"/>
        <v>0.29895124632170927</v>
      </c>
      <c r="IJ54" s="80">
        <f t="shared" si="908"/>
        <v>0.12718333649198055</v>
      </c>
      <c r="IK54" s="80">
        <f t="shared" si="908"/>
        <v>0.28812406482746972</v>
      </c>
      <c r="IL54" s="80">
        <f t="shared" si="908"/>
        <v>0.10033184677673758</v>
      </c>
      <c r="IM54" s="80">
        <f t="shared" si="908"/>
        <v>8.1204501994896316E-2</v>
      </c>
      <c r="IN54" s="80">
        <f t="shared" si="908"/>
        <v>0.13174770871428032</v>
      </c>
      <c r="IO54" s="80">
        <f t="shared" si="908"/>
        <v>0</v>
      </c>
      <c r="IP54" s="80">
        <f t="shared" si="908"/>
        <v>0.12194211948912775</v>
      </c>
      <c r="IQ54" s="80">
        <f t="shared" si="908"/>
        <v>0.23124919205181987</v>
      </c>
      <c r="IR54" s="80">
        <f t="shared" si="908"/>
        <v>0.28373211183027319</v>
      </c>
      <c r="IS54" s="80">
        <f t="shared" si="908"/>
        <v>0.17126310483842541</v>
      </c>
      <c r="IT54" s="80">
        <f t="shared" si="908"/>
        <v>4.2849145576309797E-2</v>
      </c>
      <c r="IU54" s="81">
        <f t="shared" si="908"/>
        <v>0.2715803438988908</v>
      </c>
      <c r="IV54" s="81">
        <f t="shared" ref="IV54:IX54" si="909">IV44/IV34</f>
        <v>0.18341276089058192</v>
      </c>
      <c r="IW54" s="81">
        <f t="shared" si="909"/>
        <v>0.19682427146620626</v>
      </c>
      <c r="IX54" s="81">
        <f t="shared" si="909"/>
        <v>0.27794384131031968</v>
      </c>
      <c r="IY54" s="81">
        <f t="shared" ref="IY54:JC54" si="910">IY44/IY34</f>
        <v>0.31113540687546853</v>
      </c>
      <c r="IZ54" s="81">
        <f t="shared" si="910"/>
        <v>0.23328082412058673</v>
      </c>
      <c r="JA54" s="81">
        <f t="shared" si="910"/>
        <v>0.34143515255860102</v>
      </c>
      <c r="JB54" s="81">
        <f t="shared" si="910"/>
        <v>0.23624090469463613</v>
      </c>
      <c r="JC54" s="81">
        <f t="shared" si="910"/>
        <v>0.10891241943793524</v>
      </c>
      <c r="JE54" s="52"/>
      <c r="JF54" s="79" t="s">
        <v>8</v>
      </c>
      <c r="JG54" s="80">
        <f t="shared" ref="JG54:JU54" si="911">JG44/JG34</f>
        <v>0.21328336450305205</v>
      </c>
      <c r="JH54" s="80">
        <f t="shared" si="911"/>
        <v>0.11822329896386029</v>
      </c>
      <c r="JI54" s="80">
        <f t="shared" si="911"/>
        <v>0.18262628457815605</v>
      </c>
      <c r="JJ54" s="80">
        <f t="shared" si="911"/>
        <v>3.39913384477473E-2</v>
      </c>
      <c r="JK54" s="80">
        <f t="shared" si="911"/>
        <v>0.20666598466642438</v>
      </c>
      <c r="JL54" s="80">
        <f t="shared" si="911"/>
        <v>2.2550619850677429E-2</v>
      </c>
      <c r="JM54" s="80">
        <f t="shared" si="911"/>
        <v>9.021207856986771E-2</v>
      </c>
      <c r="JN54" s="80">
        <f t="shared" si="911"/>
        <v>7.3669000004870533E-2</v>
      </c>
      <c r="JO54" s="80">
        <f t="shared" si="911"/>
        <v>0.12355163241526154</v>
      </c>
      <c r="JP54" s="80">
        <f t="shared" si="911"/>
        <v>0</v>
      </c>
      <c r="JQ54" s="80">
        <f t="shared" si="911"/>
        <v>0.14911551412128202</v>
      </c>
      <c r="JR54" s="80">
        <f t="shared" si="911"/>
        <v>0.21629421913243435</v>
      </c>
      <c r="JS54" s="80">
        <f t="shared" si="911"/>
        <v>9.435629557295315E-2</v>
      </c>
      <c r="JT54" s="80">
        <f t="shared" si="911"/>
        <v>0.16428214586273293</v>
      </c>
      <c r="JU54" s="81">
        <f t="shared" si="911"/>
        <v>0.22147553078776533</v>
      </c>
      <c r="JV54" s="81">
        <f t="shared" ref="JV54:JX54" si="912">JV44/JV34</f>
        <v>0.14039590912279099</v>
      </c>
      <c r="JW54" s="81">
        <f t="shared" si="912"/>
        <v>0.11101570114641018</v>
      </c>
      <c r="JX54" s="81">
        <f t="shared" si="912"/>
        <v>0.20847052277577582</v>
      </c>
      <c r="JY54" s="81">
        <f t="shared" ref="JY54:KC54" si="913">JY44/JY34</f>
        <v>0.25777107297581803</v>
      </c>
      <c r="JZ54" s="81">
        <f t="shared" si="913"/>
        <v>0.14770487946148125</v>
      </c>
      <c r="KA54" s="81">
        <f t="shared" si="913"/>
        <v>0.29467256582586332</v>
      </c>
      <c r="KB54" s="81">
        <f t="shared" si="913"/>
        <v>0.20915952317635778</v>
      </c>
      <c r="KC54" s="81">
        <f t="shared" si="913"/>
        <v>0.15234384883318539</v>
      </c>
      <c r="KE54" s="52"/>
      <c r="KF54" s="79" t="s">
        <v>8</v>
      </c>
      <c r="KG54" s="80">
        <f t="shared" ref="KG54:KU54" si="914">KG44/KG34</f>
        <v>7.0758571845361523E-2</v>
      </c>
      <c r="KH54" s="80">
        <f t="shared" si="914"/>
        <v>0.27503841065663037</v>
      </c>
      <c r="KI54" s="80">
        <f t="shared" si="914"/>
        <v>0.19961830039468642</v>
      </c>
      <c r="KJ54" s="80">
        <f t="shared" si="914"/>
        <v>0.13448802821195727</v>
      </c>
      <c r="KK54" s="80">
        <f t="shared" si="914"/>
        <v>7.3650783590693339E-2</v>
      </c>
      <c r="KL54" s="80">
        <f t="shared" si="914"/>
        <v>0.17386817651115302</v>
      </c>
      <c r="KM54" s="80">
        <f t="shared" si="914"/>
        <v>0.19394951617380654</v>
      </c>
      <c r="KN54" s="80">
        <f t="shared" si="914"/>
        <v>0.12475047937309425</v>
      </c>
      <c r="KO54" s="80">
        <f t="shared" si="914"/>
        <v>0.27607099361436183</v>
      </c>
      <c r="KP54" s="80">
        <f t="shared" si="914"/>
        <v>0.15947007258307433</v>
      </c>
      <c r="KQ54" s="80">
        <f t="shared" si="914"/>
        <v>0</v>
      </c>
      <c r="KR54" s="80">
        <f t="shared" si="914"/>
        <v>7.3047016272835233E-2</v>
      </c>
      <c r="KS54" s="80">
        <f t="shared" si="914"/>
        <v>7.5374941028317627E-2</v>
      </c>
      <c r="KT54" s="80">
        <f t="shared" si="914"/>
        <v>0.31360625048712004</v>
      </c>
      <c r="KU54" s="81">
        <f t="shared" si="914"/>
        <v>8.5008359404632403E-2</v>
      </c>
      <c r="KV54" s="81">
        <f t="shared" ref="KV54:KX54" si="915">KV44/KV34</f>
        <v>9.5833987145788196E-2</v>
      </c>
      <c r="KW54" s="81">
        <f t="shared" si="915"/>
        <v>4.4047555249073105E-2</v>
      </c>
      <c r="KX54" s="81">
        <f t="shared" si="915"/>
        <v>6.464513566152523E-2</v>
      </c>
      <c r="KY54" s="81">
        <f t="shared" ref="KY54:LC54" si="916">KY44/KY34</f>
        <v>0.11690695403578677</v>
      </c>
      <c r="KZ54" s="81">
        <f t="shared" si="916"/>
        <v>7.9864769335628721E-3</v>
      </c>
      <c r="LA54" s="81">
        <f t="shared" si="916"/>
        <v>0.15698508949715478</v>
      </c>
      <c r="LB54" s="81">
        <f t="shared" si="916"/>
        <v>0.12404530383179407</v>
      </c>
      <c r="LC54" s="81">
        <f t="shared" si="916"/>
        <v>0.23476121737201475</v>
      </c>
      <c r="LE54" s="52"/>
      <c r="LF54" s="79" t="s">
        <v>8</v>
      </c>
      <c r="LG54" s="80">
        <f t="shared" ref="LG54:LU54" si="917">LG44/LG34</f>
        <v>7.3352033024452817E-3</v>
      </c>
      <c r="LH54" s="80">
        <f t="shared" si="917"/>
        <v>0.35059214244317344</v>
      </c>
      <c r="LI54" s="80">
        <f t="shared" si="917"/>
        <v>0.24045155728597015</v>
      </c>
      <c r="LJ54" s="80">
        <f t="shared" si="917"/>
        <v>0.21186206957352705</v>
      </c>
      <c r="LK54" s="80">
        <f t="shared" si="917"/>
        <v>3.9303905082915654E-2</v>
      </c>
      <c r="LL54" s="80">
        <f t="shared" si="917"/>
        <v>0.25175749726044921</v>
      </c>
      <c r="LM54" s="80">
        <f t="shared" si="917"/>
        <v>0.26840102211688283</v>
      </c>
      <c r="LN54" s="80">
        <f t="shared" si="917"/>
        <v>0.19899893922264819</v>
      </c>
      <c r="LO54" s="80">
        <f t="shared" si="917"/>
        <v>0.35392579632136517</v>
      </c>
      <c r="LP54" s="80">
        <f t="shared" si="917"/>
        <v>0.23683390670070562</v>
      </c>
      <c r="LQ54" s="80">
        <f t="shared" si="917"/>
        <v>7.4872069361943155E-2</v>
      </c>
      <c r="LR54" s="80">
        <f t="shared" si="917"/>
        <v>0</v>
      </c>
      <c r="LS54" s="80">
        <f t="shared" si="917"/>
        <v>0.1493389739012945</v>
      </c>
      <c r="LT54" s="80">
        <f t="shared" si="917"/>
        <v>0.39074772363229765</v>
      </c>
      <c r="LU54" s="81">
        <f t="shared" si="917"/>
        <v>5.5852141425654464E-2</v>
      </c>
      <c r="LV54" s="81">
        <f t="shared" ref="LV54:LX54" si="918">LV44/LV34</f>
        <v>0.15196681203893084</v>
      </c>
      <c r="LW54" s="81">
        <f t="shared" si="918"/>
        <v>0.11946335098824412</v>
      </c>
      <c r="LX54" s="81">
        <f t="shared" si="918"/>
        <v>8.6572464359531143E-3</v>
      </c>
      <c r="LY54" s="81">
        <f t="shared" ref="LY54:MC54" si="919">LY44/LY34</f>
        <v>4.7039166233906964E-2</v>
      </c>
      <c r="LZ54" s="81">
        <f t="shared" si="919"/>
        <v>7.5864381466927491E-2</v>
      </c>
      <c r="MA54" s="81">
        <f t="shared" si="919"/>
        <v>8.6369025737978958E-2</v>
      </c>
      <c r="MB54" s="81">
        <f t="shared" si="919"/>
        <v>0.14377839010413077</v>
      </c>
      <c r="MC54" s="81">
        <f t="shared" si="919"/>
        <v>0.30333116185950659</v>
      </c>
      <c r="ME54" s="52"/>
      <c r="MF54" s="79" t="s">
        <v>8</v>
      </c>
      <c r="MG54" s="80">
        <f t="shared" ref="MG54:MU54" si="920">MG44/MG34</f>
        <v>0.1352710950436504</v>
      </c>
      <c r="MH54" s="80">
        <f t="shared" si="920"/>
        <v>0.2070433522467589</v>
      </c>
      <c r="MI54" s="80">
        <f t="shared" si="920"/>
        <v>0.21074455858771982</v>
      </c>
      <c r="MJ54" s="80">
        <f t="shared" si="920"/>
        <v>6.2334043903585906E-2</v>
      </c>
      <c r="MK54" s="80">
        <f t="shared" si="920"/>
        <v>0.14142526502047434</v>
      </c>
      <c r="ML54" s="80">
        <f t="shared" si="920"/>
        <v>0.10010689390912829</v>
      </c>
      <c r="MM54" s="80">
        <f t="shared" si="920"/>
        <v>0.11543372988468716</v>
      </c>
      <c r="MN54" s="80">
        <f t="shared" si="920"/>
        <v>4.767472178997232E-2</v>
      </c>
      <c r="MO54" s="80">
        <f t="shared" si="920"/>
        <v>0.19486067384841904</v>
      </c>
      <c r="MP54" s="80">
        <f t="shared" si="920"/>
        <v>9.2272893196633426E-2</v>
      </c>
      <c r="MQ54" s="80">
        <f t="shared" si="920"/>
        <v>7.1844785291163338E-2</v>
      </c>
      <c r="MR54" s="80">
        <f t="shared" si="920"/>
        <v>0.13583723694145763</v>
      </c>
      <c r="MS54" s="80">
        <f t="shared" si="920"/>
        <v>0</v>
      </c>
      <c r="MT54" s="80">
        <f t="shared" si="920"/>
        <v>0.2320133042447137</v>
      </c>
      <c r="MU54" s="81">
        <f t="shared" si="920"/>
        <v>0.12757073062380259</v>
      </c>
      <c r="MV54" s="81">
        <f t="shared" ref="MV54:MX54" si="921">MV44/MV34</f>
        <v>5.5991136626603488E-2</v>
      </c>
      <c r="MW54" s="81">
        <f t="shared" si="921"/>
        <v>3.2463095136227818E-2</v>
      </c>
      <c r="MX54" s="81">
        <f t="shared" si="921"/>
        <v>0.12857198505249193</v>
      </c>
      <c r="MY54" s="81">
        <f t="shared" ref="MY54:NC54" si="922">MY44/MY34</f>
        <v>0.17150694346502343</v>
      </c>
      <c r="MZ54" s="81">
        <f t="shared" si="922"/>
        <v>7.5096549031979265E-2</v>
      </c>
      <c r="NA54" s="81">
        <f t="shared" si="922"/>
        <v>0.20916312520291896</v>
      </c>
      <c r="NB54" s="81">
        <f t="shared" si="922"/>
        <v>0.11885971266456599</v>
      </c>
      <c r="NC54" s="81">
        <f t="shared" si="922"/>
        <v>0.16240375891588868</v>
      </c>
      <c r="NE54" s="52"/>
      <c r="NF54" s="79" t="s">
        <v>8</v>
      </c>
      <c r="NG54" s="80">
        <f t="shared" ref="NG54:NU54" si="923">NG44/NG34</f>
        <v>0.30738027895044628</v>
      </c>
      <c r="NH54" s="80">
        <f t="shared" si="923"/>
        <v>0.16251937580867418</v>
      </c>
      <c r="NI54" s="80">
        <f t="shared" si="923"/>
        <v>0.34491584295289002</v>
      </c>
      <c r="NJ54" s="80">
        <f t="shared" si="923"/>
        <v>0.16546522063180275</v>
      </c>
      <c r="NK54" s="80">
        <f t="shared" si="923"/>
        <v>0.31641079250687915</v>
      </c>
      <c r="NL54" s="80">
        <f t="shared" si="923"/>
        <v>0.14241523011640458</v>
      </c>
      <c r="NM54" s="80">
        <f t="shared" si="923"/>
        <v>0.10460456944538353</v>
      </c>
      <c r="NN54" s="80">
        <f t="shared" si="923"/>
        <v>0.16138892558445916</v>
      </c>
      <c r="NO54" s="80">
        <f t="shared" si="923"/>
        <v>4.3545581216733055E-2</v>
      </c>
      <c r="NP54" s="80">
        <f t="shared" si="923"/>
        <v>0.16487388646352821</v>
      </c>
      <c r="NQ54" s="80">
        <f t="shared" si="923"/>
        <v>0.26044456981378428</v>
      </c>
      <c r="NR54" s="80">
        <f t="shared" si="923"/>
        <v>0.3065231083077532</v>
      </c>
      <c r="NS54" s="80">
        <f t="shared" si="923"/>
        <v>0.20150771906006038</v>
      </c>
      <c r="NT54" s="80">
        <f t="shared" si="923"/>
        <v>0</v>
      </c>
      <c r="NU54" s="81">
        <f t="shared" si="923"/>
        <v>0.28745306931054393</v>
      </c>
      <c r="NV54" s="81">
        <f t="shared" ref="NV54:NX54" si="924">NV44/NV34</f>
        <v>0.20160320499034715</v>
      </c>
      <c r="NW54" s="81">
        <f t="shared" si="924"/>
        <v>0.22830030788329619</v>
      </c>
      <c r="NX54" s="81">
        <f t="shared" si="924"/>
        <v>0.30161129810552351</v>
      </c>
      <c r="NY54" s="81">
        <f t="shared" ref="NY54:OC54" si="925">NY44/NY34</f>
        <v>0.32775919859463271</v>
      </c>
      <c r="NZ54" s="81">
        <f t="shared" si="925"/>
        <v>0.26362956497937429</v>
      </c>
      <c r="OA54" s="81">
        <f t="shared" si="925"/>
        <v>0.35496784401897075</v>
      </c>
      <c r="OB54" s="81">
        <f t="shared" si="925"/>
        <v>0.24410404038276515</v>
      </c>
      <c r="OC54" s="81">
        <f t="shared" si="925"/>
        <v>0.10573809283018891</v>
      </c>
      <c r="OE54" s="52"/>
      <c r="OF54" s="79" t="s">
        <v>8</v>
      </c>
      <c r="OG54" s="80">
        <f t="shared" ref="OG54:OU54" si="926">OG44/OG34</f>
        <v>6.4795585514257806E-2</v>
      </c>
      <c r="OH54" s="80">
        <f t="shared" si="926"/>
        <v>0.32710879017449002</v>
      </c>
      <c r="OI54" s="80">
        <f t="shared" si="926"/>
        <v>0.26470281828193892</v>
      </c>
      <c r="OJ54" s="80">
        <f t="shared" si="926"/>
        <v>0.18944156552352459</v>
      </c>
      <c r="OK54" s="80">
        <f t="shared" si="926"/>
        <v>9.6447819555038714E-2</v>
      </c>
      <c r="OL54" s="80">
        <f t="shared" si="926"/>
        <v>0.22722269958248326</v>
      </c>
      <c r="OM54" s="80">
        <f t="shared" si="926"/>
        <v>0.23432530104499485</v>
      </c>
      <c r="ON54" s="80">
        <f t="shared" si="926"/>
        <v>0.17011274056060688</v>
      </c>
      <c r="OO54" s="80">
        <f t="shared" si="926"/>
        <v>0.32063124608549953</v>
      </c>
      <c r="OP54" s="80">
        <f t="shared" si="926"/>
        <v>0.21666843191645788</v>
      </c>
      <c r="OQ54" s="80">
        <f t="shared" si="926"/>
        <v>8.0237083080723692E-2</v>
      </c>
      <c r="OR54" s="80">
        <f t="shared" si="926"/>
        <v>5.8108692187420499E-2</v>
      </c>
      <c r="OS54" s="80">
        <f t="shared" si="926"/>
        <v>0.12760559401777377</v>
      </c>
      <c r="OT54" s="80">
        <f t="shared" si="926"/>
        <v>0.3558103515072002</v>
      </c>
      <c r="OU54" s="81">
        <f t="shared" si="926"/>
        <v>0</v>
      </c>
      <c r="OV54" s="81">
        <f t="shared" ref="OV54:OX54" si="927">OV44/OV34</f>
        <v>0.11472059183271108</v>
      </c>
      <c r="OW54" s="81">
        <f t="shared" si="927"/>
        <v>0.1087570235969637</v>
      </c>
      <c r="OX54" s="81">
        <f t="shared" si="927"/>
        <v>5.8093416380569474E-2</v>
      </c>
      <c r="OY54" s="81">
        <f t="shared" ref="OY54:PC54" si="928">OY44/OY34</f>
        <v>6.136879211278972E-2</v>
      </c>
      <c r="OZ54" s="81">
        <f t="shared" si="928"/>
        <v>8.6228047235636554E-2</v>
      </c>
      <c r="PA54" s="81">
        <f t="shared" si="928"/>
        <v>9.6253156338191093E-2</v>
      </c>
      <c r="PB54" s="81">
        <f t="shared" si="928"/>
        <v>9.4705733750589868E-2</v>
      </c>
      <c r="PC54" s="81">
        <f t="shared" si="928"/>
        <v>0.26502969407715743</v>
      </c>
    </row>
    <row r="55" spans="3:419" x14ac:dyDescent="0.3">
      <c r="E55" s="33" t="s">
        <v>12</v>
      </c>
      <c r="F55" s="34">
        <f t="shared" si="834"/>
        <v>0.11197846293294865</v>
      </c>
      <c r="G55" s="34">
        <f t="shared" si="834"/>
        <v>8.0601509877517769E-2</v>
      </c>
      <c r="H55" s="34">
        <f t="shared" si="834"/>
        <v>0.24583849621099135</v>
      </c>
      <c r="I55" s="34">
        <f t="shared" si="834"/>
        <v>3.7012031715141454E-2</v>
      </c>
      <c r="J55" s="34">
        <f t="shared" si="834"/>
        <v>2.1420491578657299E-2</v>
      </c>
      <c r="K55" s="34">
        <f t="shared" si="834"/>
        <v>0.10128240428729166</v>
      </c>
      <c r="L55" s="34">
        <f t="shared" si="834"/>
        <v>0.11238236650262458</v>
      </c>
      <c r="M55" s="34">
        <f t="shared" si="834"/>
        <v>0.12991816212342377</v>
      </c>
      <c r="N55" s="34">
        <f t="shared" si="834"/>
        <v>0.11833123253230722</v>
      </c>
      <c r="O55" s="34">
        <f t="shared" si="834"/>
        <v>0.17158000496440737</v>
      </c>
      <c r="P55" s="34">
        <f t="shared" si="834"/>
        <v>0.11970101424235392</v>
      </c>
      <c r="Q55" s="34">
        <f t="shared" si="834"/>
        <v>2.6712759399816988E-2</v>
      </c>
      <c r="R55" s="34">
        <f>R45/R35</f>
        <v>3.2758160819124013E-2</v>
      </c>
      <c r="S55" s="34">
        <f t="shared" si="834"/>
        <v>8.314801221324078E-2</v>
      </c>
      <c r="T55" s="41">
        <f t="shared" si="834"/>
        <v>0.78522321136398476</v>
      </c>
      <c r="U55" s="41">
        <f t="shared" ref="U55:W55" si="929">U45/U35</f>
        <v>9.6526910418672701E-2</v>
      </c>
      <c r="V55" s="41">
        <f t="shared" si="929"/>
        <v>6.5217618870115152E-2</v>
      </c>
      <c r="W55" s="41">
        <f t="shared" si="929"/>
        <v>8.1069764964086952E-2</v>
      </c>
      <c r="X55" s="41">
        <f t="shared" ref="X55:AB55" si="930">X45/X35</f>
        <v>7.8997928437748707E-2</v>
      </c>
      <c r="Y55" s="41">
        <f t="shared" si="930"/>
        <v>0.14957717453229963</v>
      </c>
      <c r="Z55" s="41">
        <f t="shared" si="930"/>
        <v>8.6826732632505135E-2</v>
      </c>
      <c r="AA55" s="41">
        <f t="shared" si="930"/>
        <v>1.1902768515036299E-2</v>
      </c>
      <c r="AB55" s="41">
        <f t="shared" si="930"/>
        <v>4.9173102207794368E-2</v>
      </c>
      <c r="AE55" s="52"/>
      <c r="AF55" s="79" t="s">
        <v>12</v>
      </c>
      <c r="AG55" s="80">
        <f t="shared" ref="AG55:AR55" si="931">AG45/AG35</f>
        <v>0</v>
      </c>
      <c r="AH55" s="80">
        <f t="shared" si="931"/>
        <v>5.7018561635546749E-2</v>
      </c>
      <c r="AI55" s="80">
        <f t="shared" si="931"/>
        <v>0.15614337005249931</v>
      </c>
      <c r="AJ55" s="80">
        <f t="shared" si="931"/>
        <v>9.843294387595361E-2</v>
      </c>
      <c r="AK55" s="80">
        <f t="shared" si="931"/>
        <v>9.8542513202063267E-2</v>
      </c>
      <c r="AL55" s="80">
        <f t="shared" si="931"/>
        <v>4.2303479050770358E-2</v>
      </c>
      <c r="AM55" s="80">
        <f t="shared" si="931"/>
        <v>6.4616507084498264E-4</v>
      </c>
      <c r="AN55" s="80">
        <f t="shared" si="931"/>
        <v>1.9560453182059283E-2</v>
      </c>
      <c r="AO55" s="80">
        <f t="shared" si="931"/>
        <v>0.15944248078318654</v>
      </c>
      <c r="AP55" s="80">
        <f t="shared" si="931"/>
        <v>0.2986113255094997</v>
      </c>
      <c r="AQ55" s="80">
        <f t="shared" si="931"/>
        <v>3.732394378749461E-2</v>
      </c>
      <c r="AR55" s="80">
        <f t="shared" si="931"/>
        <v>9.4425403811115152E-2</v>
      </c>
      <c r="AS55" s="80">
        <f>AS45/AS35</f>
        <v>8.5689851480642829E-2</v>
      </c>
      <c r="AT55" s="80">
        <f t="shared" ref="AT55:AU55" si="932">AT45/AT35</f>
        <v>8.0784188558649037E-2</v>
      </c>
      <c r="AU55" s="175">
        <f t="shared" si="932"/>
        <v>0.74125278513717274</v>
      </c>
      <c r="AV55" s="175">
        <f t="shared" ref="AV55:AX55" si="933">AV45/AV35</f>
        <v>0.17139826649379147</v>
      </c>
      <c r="AW55" s="175">
        <f t="shared" si="933"/>
        <v>0.18906716310915292</v>
      </c>
      <c r="AX55" s="81">
        <f t="shared" si="933"/>
        <v>0.14108429752887763</v>
      </c>
      <c r="AY55" s="81">
        <f t="shared" ref="AY55:BC55" si="934">AY45/AY35</f>
        <v>0.11022651684407653</v>
      </c>
      <c r="AZ55" s="81">
        <f t="shared" si="934"/>
        <v>0.13776395413512668</v>
      </c>
      <c r="BA55" s="81">
        <f t="shared" si="934"/>
        <v>0.20675246116111592</v>
      </c>
      <c r="BB55" s="81">
        <f t="shared" si="934"/>
        <v>0.11977531384075769</v>
      </c>
      <c r="BC55" s="81">
        <f t="shared" si="934"/>
        <v>8.7715303655772514E-2</v>
      </c>
      <c r="BE55" s="52"/>
      <c r="BF55" s="79" t="s">
        <v>12</v>
      </c>
      <c r="BG55" s="80">
        <f t="shared" ref="BG55:BR55" si="935">BG45/BG35</f>
        <v>5.9028738442125882E-2</v>
      </c>
      <c r="BH55" s="80">
        <f t="shared" si="935"/>
        <v>0</v>
      </c>
      <c r="BI55" s="80">
        <f t="shared" si="935"/>
        <v>0.21899717094184826</v>
      </c>
      <c r="BJ55" s="80">
        <f t="shared" si="935"/>
        <v>7.8808911506744503E-2</v>
      </c>
      <c r="BK55" s="80">
        <f t="shared" si="935"/>
        <v>6.142050694135133E-2</v>
      </c>
      <c r="BL55" s="80">
        <f t="shared" si="935"/>
        <v>2.4388233252827872E-2</v>
      </c>
      <c r="BM55" s="80">
        <f t="shared" si="935"/>
        <v>5.9689417373791021E-2</v>
      </c>
      <c r="BN55" s="80">
        <f t="shared" si="935"/>
        <v>7.5871167155893579E-2</v>
      </c>
      <c r="BO55" s="80">
        <f t="shared" si="935"/>
        <v>0.16068195754126696</v>
      </c>
      <c r="BP55" s="80">
        <f t="shared" si="935"/>
        <v>0.25417937640366151</v>
      </c>
      <c r="BQ55" s="80">
        <f t="shared" si="935"/>
        <v>4.6121028559701793E-2</v>
      </c>
      <c r="BR55" s="80">
        <f t="shared" si="935"/>
        <v>6.576923328401249E-2</v>
      </c>
      <c r="BS55" s="80">
        <f>BS45/BS35</f>
        <v>5.5023763344007E-2</v>
      </c>
      <c r="BT55" s="80">
        <f t="shared" ref="BT55:BU55" si="936">BT45/BT35</f>
        <v>9.3016757631932373E-2</v>
      </c>
      <c r="BU55" s="81">
        <f t="shared" si="936"/>
        <v>0.72464909073243766</v>
      </c>
      <c r="BV55" s="81">
        <f t="shared" ref="BV55:BX55" si="937">BV45/BV35</f>
        <v>0.15760512702458471</v>
      </c>
      <c r="BW55" s="81">
        <f t="shared" si="937"/>
        <v>0.14645497607286537</v>
      </c>
      <c r="BX55" s="81">
        <f t="shared" si="937"/>
        <v>8.7642063080921484E-2</v>
      </c>
      <c r="BY55" s="81">
        <f t="shared" ref="BY55:CC55" si="938">BY45/BY35</f>
        <v>0.11119044557821181</v>
      </c>
      <c r="BZ55" s="81">
        <f t="shared" si="938"/>
        <v>9.4062341681086584E-2</v>
      </c>
      <c r="CA55" s="81">
        <f t="shared" si="938"/>
        <v>0.16059418500081701</v>
      </c>
      <c r="CB55" s="81">
        <f t="shared" si="938"/>
        <v>8.6970752248216515E-2</v>
      </c>
      <c r="CC55" s="81">
        <f t="shared" si="938"/>
        <v>3.7972364389037193E-2</v>
      </c>
      <c r="CE55" s="52"/>
      <c r="CF55" s="79" t="s">
        <v>12</v>
      </c>
      <c r="CG55" s="80">
        <f t="shared" ref="CG55:CR55" si="939">CG45/CG35</f>
        <v>0.14071963838337578</v>
      </c>
      <c r="CH55" s="80">
        <f t="shared" si="939"/>
        <v>0.1904093211453132</v>
      </c>
      <c r="CI55" s="80">
        <f t="shared" si="939"/>
        <v>0</v>
      </c>
      <c r="CJ55" s="80">
        <f t="shared" si="939"/>
        <v>0.2040120329049063</v>
      </c>
      <c r="CK55" s="80">
        <f t="shared" si="939"/>
        <v>0.21583827448140583</v>
      </c>
      <c r="CL55" s="80">
        <f t="shared" si="939"/>
        <v>0.17679227908184397</v>
      </c>
      <c r="CM55" s="80">
        <f t="shared" si="939"/>
        <v>0.14015045365142101</v>
      </c>
      <c r="CN55" s="80">
        <f t="shared" si="939"/>
        <v>0.12887598418694168</v>
      </c>
      <c r="CO55" s="80">
        <f t="shared" si="939"/>
        <v>0.22166339199659579</v>
      </c>
      <c r="CP55" s="80">
        <f t="shared" si="939"/>
        <v>0.39581017656247408</v>
      </c>
      <c r="CQ55" s="80">
        <f t="shared" si="939"/>
        <v>0.16565803510674298</v>
      </c>
      <c r="CR55" s="80">
        <f t="shared" si="939"/>
        <v>0.20773706088314431</v>
      </c>
      <c r="CS55" s="80">
        <f>CS45/CS35</f>
        <v>0.20306929268909987</v>
      </c>
      <c r="CT55" s="80">
        <f t="shared" ref="CT55:CU55" si="940">CT45/CT35</f>
        <v>0.16590926018827673</v>
      </c>
      <c r="CU55" s="81">
        <f t="shared" si="940"/>
        <v>0.79607785982059975</v>
      </c>
      <c r="CV55" s="81">
        <f t="shared" ref="CV55:CX55" si="941">CV45/CV35</f>
        <v>0.25031186915850923</v>
      </c>
      <c r="CW55" s="81">
        <f t="shared" si="941"/>
        <v>0.2947003972495188</v>
      </c>
      <c r="CX55" s="81">
        <f t="shared" si="941"/>
        <v>0.26202082510886632</v>
      </c>
      <c r="CY55" s="81">
        <f t="shared" ref="CY55:DC55" si="942">CY45/CY35</f>
        <v>0.19130364623359644</v>
      </c>
      <c r="CZ55" s="81">
        <f t="shared" si="942"/>
        <v>0.25716162906149659</v>
      </c>
      <c r="DA55" s="81">
        <f t="shared" si="942"/>
        <v>0.31353911938876594</v>
      </c>
      <c r="DB55" s="81">
        <f t="shared" si="942"/>
        <v>0.2289399057586313</v>
      </c>
      <c r="DC55" s="81">
        <f t="shared" si="942"/>
        <v>0.21377751975139969</v>
      </c>
      <c r="DE55" s="52"/>
      <c r="DF55" s="79" t="s">
        <v>12</v>
      </c>
      <c r="DG55" s="80">
        <f t="shared" ref="DG55:DR55" si="943">DG45/DG35</f>
        <v>9.2531633566045018E-2</v>
      </c>
      <c r="DH55" s="80">
        <f t="shared" si="943"/>
        <v>8.2053700984924247E-2</v>
      </c>
      <c r="DI55" s="80">
        <f t="shared" si="943"/>
        <v>0.20857347039072202</v>
      </c>
      <c r="DJ55" s="80">
        <f t="shared" si="943"/>
        <v>0</v>
      </c>
      <c r="DK55" s="80">
        <f t="shared" si="943"/>
        <v>3.3081785491512153E-2</v>
      </c>
      <c r="DL55" s="80">
        <f t="shared" si="943"/>
        <v>9.7816456657271178E-2</v>
      </c>
      <c r="DM55" s="80">
        <f t="shared" si="943"/>
        <v>9.2744421861014947E-2</v>
      </c>
      <c r="DN55" s="80">
        <f t="shared" si="943"/>
        <v>0.10939589703509769</v>
      </c>
      <c r="DO55" s="80">
        <f t="shared" si="943"/>
        <v>9.2501320492998432E-2</v>
      </c>
      <c r="DP55" s="80">
        <f t="shared" si="943"/>
        <v>0.19871188187068586</v>
      </c>
      <c r="DQ55" s="80">
        <f t="shared" si="943"/>
        <v>0.11281427234788705</v>
      </c>
      <c r="DR55" s="80">
        <f t="shared" si="943"/>
        <v>1.8403873250142495E-2</v>
      </c>
      <c r="DS55" s="80">
        <f>DS45/DS35</f>
        <v>2.7586551908214497E-2</v>
      </c>
      <c r="DT55" s="80">
        <f t="shared" ref="DT55:DU55" si="944">DT45/DT35</f>
        <v>4.5241406553042901E-2</v>
      </c>
      <c r="DU55" s="81">
        <f t="shared" si="944"/>
        <v>0.79951997611018366</v>
      </c>
      <c r="DV55" s="81">
        <f t="shared" ref="DV55:DX55" si="945">DV45/DV35</f>
        <v>8.3100161016582449E-2</v>
      </c>
      <c r="DW55" s="81">
        <f t="shared" si="945"/>
        <v>9.4510834083823839E-2</v>
      </c>
      <c r="DX55" s="81">
        <f t="shared" si="945"/>
        <v>0.10954725763661612</v>
      </c>
      <c r="DY55" s="81">
        <f t="shared" ref="DY55:EC55" si="946">DY45/DY35</f>
        <v>4.4516351082984691E-2</v>
      </c>
      <c r="DZ55" s="81">
        <f t="shared" si="946"/>
        <v>0.16819596888422039</v>
      </c>
      <c r="EA55" s="81">
        <f t="shared" si="946"/>
        <v>0.11862767499009738</v>
      </c>
      <c r="EB55" s="81">
        <f t="shared" si="946"/>
        <v>2.7402852358169475E-2</v>
      </c>
      <c r="EC55" s="81">
        <f t="shared" si="946"/>
        <v>6.2615142130597268E-2</v>
      </c>
      <c r="EE55" s="52"/>
      <c r="EF55" s="79" t="s">
        <v>12</v>
      </c>
      <c r="EG55" s="80">
        <f t="shared" ref="EG55:ER55" si="947">EG45/EG35</f>
        <v>9.3288641946939366E-2</v>
      </c>
      <c r="EH55" s="80">
        <f t="shared" si="947"/>
        <v>6.0499859904744352E-2</v>
      </c>
      <c r="EI55" s="80">
        <f t="shared" si="947"/>
        <v>0.23355999171755998</v>
      </c>
      <c r="EJ55" s="80">
        <f t="shared" si="947"/>
        <v>3.3027337877739253E-2</v>
      </c>
      <c r="EK55" s="80">
        <f t="shared" si="947"/>
        <v>0</v>
      </c>
      <c r="EL55" s="80">
        <f t="shared" si="947"/>
        <v>8.1169605346212981E-2</v>
      </c>
      <c r="EM55" s="80">
        <f t="shared" si="947"/>
        <v>9.3731871775667941E-2</v>
      </c>
      <c r="EN55" s="80">
        <f t="shared" si="947"/>
        <v>0.1116631867385193</v>
      </c>
      <c r="EO55" s="80">
        <f t="shared" si="947"/>
        <v>0.12259766909102204</v>
      </c>
      <c r="EP55" s="80">
        <f t="shared" si="947"/>
        <v>0.19407574481415704</v>
      </c>
      <c r="EQ55" s="80">
        <f t="shared" si="947"/>
        <v>9.9892281896916804E-2</v>
      </c>
      <c r="ER55" s="80">
        <f t="shared" si="947"/>
        <v>1.5231554638983598E-2</v>
      </c>
      <c r="ES55" s="80">
        <f>ES45/ES35</f>
        <v>1.4110405930631448E-2</v>
      </c>
      <c r="ET55" s="80">
        <f t="shared" ref="ET55:EU55" si="948">ET45/ET35</f>
        <v>7.4539209399674747E-2</v>
      </c>
      <c r="EU55" s="81">
        <f t="shared" si="948"/>
        <v>0.77261674400009617</v>
      </c>
      <c r="EV55" s="81">
        <f t="shared" ref="EV55:EX55" si="949">EV45/EV35</f>
        <v>0.10742515705827907</v>
      </c>
      <c r="EW55" s="81">
        <f t="shared" si="949"/>
        <v>8.6837393988492162E-2</v>
      </c>
      <c r="EX55" s="81">
        <f t="shared" si="949"/>
        <v>7.7608820143854507E-2</v>
      </c>
      <c r="EY55" s="81">
        <f t="shared" ref="EY55:FC55" si="950">EY45/EY35</f>
        <v>7.7441810670605779E-2</v>
      </c>
      <c r="EZ55" s="81">
        <f t="shared" si="950"/>
        <v>0.13564354081120045</v>
      </c>
      <c r="FA55" s="81">
        <f t="shared" si="950"/>
        <v>0.10607167253379807</v>
      </c>
      <c r="FB55" s="81">
        <f t="shared" si="950"/>
        <v>2.5920107492652018E-2</v>
      </c>
      <c r="FC55" s="81">
        <f t="shared" si="950"/>
        <v>3.1806567306049791E-2</v>
      </c>
      <c r="FE55" s="52"/>
      <c r="FF55" s="79" t="s">
        <v>12</v>
      </c>
      <c r="FG55" s="80">
        <f t="shared" ref="FG55:FR55" si="951">FG45/FG35</f>
        <v>4.337067059886611E-2</v>
      </c>
      <c r="FH55" s="80">
        <f t="shared" si="951"/>
        <v>2.478078106241394E-2</v>
      </c>
      <c r="FI55" s="80">
        <f t="shared" si="951"/>
        <v>0.20202603260359003</v>
      </c>
      <c r="FJ55" s="80">
        <f t="shared" si="951"/>
        <v>9.6609564858235408E-2</v>
      </c>
      <c r="FK55" s="80">
        <f t="shared" si="951"/>
        <v>8.4708745732212098E-2</v>
      </c>
      <c r="FL55" s="80">
        <f t="shared" si="951"/>
        <v>0</v>
      </c>
      <c r="FM55" s="80">
        <f t="shared" si="951"/>
        <v>4.4020390322583709E-2</v>
      </c>
      <c r="FN55" s="80">
        <f t="shared" si="951"/>
        <v>5.6836975921663251E-2</v>
      </c>
      <c r="FO55" s="80">
        <f t="shared" si="951"/>
        <v>0.17166435567360583</v>
      </c>
      <c r="FP55" s="80">
        <f t="shared" si="951"/>
        <v>0.28144741254478439</v>
      </c>
      <c r="FQ55" s="80">
        <f t="shared" si="951"/>
        <v>2.211731815219015E-2</v>
      </c>
      <c r="FR55" s="80">
        <f t="shared" si="951"/>
        <v>8.636885771887097E-2</v>
      </c>
      <c r="FS55" s="80">
        <f>FS45/FS35</f>
        <v>7.5758699039571553E-2</v>
      </c>
      <c r="FT55" s="80">
        <f t="shared" ref="FT55:FU55" si="952">FT45/FT35</f>
        <v>9.8735668469220925E-2</v>
      </c>
      <c r="FU55" s="81">
        <f t="shared" si="952"/>
        <v>0.71477591160187992</v>
      </c>
      <c r="FV55" s="81">
        <f t="shared" ref="FV55:FX55" si="953">FV45/FV35</f>
        <v>0.17450823276556568</v>
      </c>
      <c r="FW55" s="81">
        <f t="shared" si="953"/>
        <v>0.17273575410654218</v>
      </c>
      <c r="FX55" s="81">
        <f t="shared" si="953"/>
        <v>0.11043593571028919</v>
      </c>
      <c r="FY55" s="81">
        <f t="shared" ref="FY55:GC55" si="954">FY45/FY35</f>
        <v>0.12190244577887534</v>
      </c>
      <c r="FZ55" s="81">
        <f t="shared" si="954"/>
        <v>9.8222204200635765E-2</v>
      </c>
      <c r="GA55" s="81">
        <f t="shared" si="954"/>
        <v>0.18728511847785292</v>
      </c>
      <c r="GB55" s="81">
        <f t="shared" si="954"/>
        <v>0.10975511619810634</v>
      </c>
      <c r="GC55" s="81">
        <f t="shared" si="954"/>
        <v>6.3270668782070091E-2</v>
      </c>
      <c r="GE55" s="52"/>
      <c r="GF55" s="79" t="s">
        <v>12</v>
      </c>
      <c r="GG55" s="80">
        <f t="shared" ref="GG55:GR55" si="955">GG45/GG35</f>
        <v>6.4587026711705937E-4</v>
      </c>
      <c r="GH55" s="80">
        <f t="shared" si="955"/>
        <v>5.7627665788944862E-2</v>
      </c>
      <c r="GI55" s="80">
        <f t="shared" si="955"/>
        <v>0.15544222525594156</v>
      </c>
      <c r="GJ55" s="80">
        <f t="shared" si="955"/>
        <v>9.8724057500965925E-2</v>
      </c>
      <c r="GK55" s="80">
        <f t="shared" si="955"/>
        <v>9.897644590727761E-2</v>
      </c>
      <c r="GL55" s="80">
        <f t="shared" si="955"/>
        <v>4.2914351952155982E-2</v>
      </c>
      <c r="GM55" s="80">
        <f t="shared" si="955"/>
        <v>0</v>
      </c>
      <c r="GN55" s="80">
        <f t="shared" si="955"/>
        <v>1.9112638328157457E-2</v>
      </c>
      <c r="GO55" s="80">
        <f t="shared" si="955"/>
        <v>0.15946434594392933</v>
      </c>
      <c r="GP55" s="80">
        <f t="shared" si="955"/>
        <v>0.29901814428850931</v>
      </c>
      <c r="GQ55" s="80">
        <f t="shared" si="955"/>
        <v>3.7786978793864209E-2</v>
      </c>
      <c r="GR55" s="80">
        <f t="shared" si="955"/>
        <v>9.4800108276267045E-2</v>
      </c>
      <c r="GS55" s="80">
        <f>GS45/GS35</f>
        <v>8.6097734281709692E-2</v>
      </c>
      <c r="GT55" s="80">
        <f t="shared" ref="GT55:GU55" si="956">GT45/GT35</f>
        <v>8.0788204318352971E-2</v>
      </c>
      <c r="GU55" s="81">
        <f t="shared" si="956"/>
        <v>0.74152948499314331</v>
      </c>
      <c r="GV55" s="81">
        <f t="shared" ref="GV55:GX55" si="957">GV45/GV35</f>
        <v>0.17156132078192685</v>
      </c>
      <c r="GW55" s="81">
        <f t="shared" si="957"/>
        <v>0.18948256430545601</v>
      </c>
      <c r="GX55" s="81">
        <f t="shared" si="957"/>
        <v>0.14163231746774652</v>
      </c>
      <c r="GY55" s="81">
        <f t="shared" ref="GY55:HC55" si="958">GY45/GY35</f>
        <v>0.11029849982715423</v>
      </c>
      <c r="GZ55" s="81">
        <f t="shared" si="958"/>
        <v>0.13831597577474997</v>
      </c>
      <c r="HA55" s="81">
        <f t="shared" si="958"/>
        <v>0.20719592620466959</v>
      </c>
      <c r="HB55" s="81">
        <f t="shared" si="958"/>
        <v>0.12014865415735558</v>
      </c>
      <c r="HC55" s="81">
        <f t="shared" si="958"/>
        <v>8.8252836982254654E-2</v>
      </c>
      <c r="HE55" s="52"/>
      <c r="HF55" s="79" t="s">
        <v>12</v>
      </c>
      <c r="HG55" s="80">
        <f t="shared" ref="HG55:HR55" si="959">HG45/HG35</f>
        <v>1.9767720843264232E-2</v>
      </c>
      <c r="HH55" s="80">
        <f t="shared" si="959"/>
        <v>7.3818602158649105E-2</v>
      </c>
      <c r="HI55" s="80">
        <f t="shared" si="959"/>
        <v>0.14155802599339226</v>
      </c>
      <c r="HJ55" s="80">
        <f t="shared" si="959"/>
        <v>0.11832161420347849</v>
      </c>
      <c r="HK55" s="80">
        <f t="shared" si="959"/>
        <v>0.11918779322641179</v>
      </c>
      <c r="HL55" s="80">
        <f t="shared" si="959"/>
        <v>5.4738920186416087E-2</v>
      </c>
      <c r="HM55" s="80">
        <f t="shared" si="959"/>
        <v>1.9322340138162242E-2</v>
      </c>
      <c r="HN55" s="80">
        <f t="shared" si="959"/>
        <v>0</v>
      </c>
      <c r="HO55" s="80">
        <f t="shared" si="959"/>
        <v>0.17410143137134323</v>
      </c>
      <c r="HP55" s="80">
        <f t="shared" si="959"/>
        <v>0.3200179474647033</v>
      </c>
      <c r="HQ55" s="80">
        <f t="shared" si="959"/>
        <v>4.1691790782334502E-2</v>
      </c>
      <c r="HR55" s="80">
        <f t="shared" si="959"/>
        <v>0.11494403983131739</v>
      </c>
      <c r="HS55" s="80">
        <f>HS45/HS35</f>
        <v>0.10623843236740664</v>
      </c>
      <c r="HT55" s="80">
        <f t="shared" ref="HT55:HU55" si="960">HT45/HT35</f>
        <v>9.5988372890777843E-2</v>
      </c>
      <c r="HU55" s="81">
        <f t="shared" si="960"/>
        <v>0.73490382694415302</v>
      </c>
      <c r="HV55" s="81">
        <f t="shared" ref="HV55:HX55" si="961">HV45/HV35</f>
        <v>0.18927218527247791</v>
      </c>
      <c r="HW55" s="81">
        <f t="shared" si="961"/>
        <v>0.21026635033232824</v>
      </c>
      <c r="HX55" s="81">
        <f t="shared" si="961"/>
        <v>0.15872725168443713</v>
      </c>
      <c r="HY55" s="81">
        <f t="shared" ref="HY55:IC55" si="962">HY45/HY35</f>
        <v>0.1265362332142147</v>
      </c>
      <c r="HZ55" s="81">
        <f t="shared" si="962"/>
        <v>0.14582889791946665</v>
      </c>
      <c r="IA55" s="81">
        <f t="shared" si="962"/>
        <v>0.22773129063572597</v>
      </c>
      <c r="IB55" s="81">
        <f t="shared" si="962"/>
        <v>0.14048323620137379</v>
      </c>
      <c r="IC55" s="81">
        <f t="shared" si="962"/>
        <v>0.10712918957551137</v>
      </c>
      <c r="IE55" s="52"/>
      <c r="IF55" s="79" t="s">
        <v>12</v>
      </c>
      <c r="IG55" s="80">
        <f t="shared" ref="IG55:IR55" si="963">IG45/IG35</f>
        <v>0.16756664642548177</v>
      </c>
      <c r="IH55" s="80">
        <f t="shared" si="963"/>
        <v>0.18117889816904098</v>
      </c>
      <c r="II55" s="80">
        <f t="shared" si="963"/>
        <v>0.19316615256407052</v>
      </c>
      <c r="IJ55" s="80">
        <f t="shared" si="963"/>
        <v>9.8171315238605769E-2</v>
      </c>
      <c r="IK55" s="80">
        <f t="shared" si="963"/>
        <v>0.13091319211980046</v>
      </c>
      <c r="IL55" s="80">
        <f t="shared" si="963"/>
        <v>0.19256664596933512</v>
      </c>
      <c r="IM55" s="80">
        <f t="shared" si="963"/>
        <v>0.16738206353074667</v>
      </c>
      <c r="IN55" s="80">
        <f t="shared" si="963"/>
        <v>0.1780876140584676</v>
      </c>
      <c r="IO55" s="80">
        <f t="shared" si="963"/>
        <v>0</v>
      </c>
      <c r="IP55" s="80">
        <f t="shared" si="963"/>
        <v>0.20246757160610809</v>
      </c>
      <c r="IQ55" s="80">
        <f t="shared" si="963"/>
        <v>0.20251103700145401</v>
      </c>
      <c r="IR55" s="80">
        <f t="shared" si="963"/>
        <v>0.11708470075151492</v>
      </c>
      <c r="IS55" s="80">
        <f>IS45/IS35</f>
        <v>0.12714991153567995</v>
      </c>
      <c r="IT55" s="80">
        <f t="shared" ref="IT55:IU55" si="964">IT45/IT35</f>
        <v>8.4288735075207191E-2</v>
      </c>
      <c r="IU55" s="81">
        <f t="shared" si="964"/>
        <v>0.88257656320544908</v>
      </c>
      <c r="IV55" s="81">
        <f t="shared" ref="IV55:IX55" si="965">IV45/IV35</f>
        <v>3.5735058796414428E-2</v>
      </c>
      <c r="IW55" s="81">
        <f t="shared" si="965"/>
        <v>0.13608374405017867</v>
      </c>
      <c r="IX55" s="81">
        <f t="shared" si="965"/>
        <v>0.20339551178632304</v>
      </c>
      <c r="IY55" s="81">
        <f t="shared" ref="IY55:JC55" si="966">IY45/IY35</f>
        <v>5.7234847740579908E-2</v>
      </c>
      <c r="IZ55" s="81">
        <f t="shared" si="966"/>
        <v>0.27249073728757778</v>
      </c>
      <c r="JA55" s="81">
        <f t="shared" si="966"/>
        <v>0.16387484972292063</v>
      </c>
      <c r="JB55" s="81">
        <f t="shared" si="966"/>
        <v>0.10970187084548329</v>
      </c>
      <c r="JC55" s="81">
        <f t="shared" si="966"/>
        <v>0.16356895968405238</v>
      </c>
      <c r="JE55" s="52"/>
      <c r="JF55" s="79" t="s">
        <v>12</v>
      </c>
      <c r="JG55" s="80">
        <f t="shared" ref="JG55:JR55" si="967">JG45/JG35</f>
        <v>0.25506927909895377</v>
      </c>
      <c r="JH55" s="80">
        <f t="shared" si="967"/>
        <v>0.21595714416263728</v>
      </c>
      <c r="JI55" s="80">
        <f t="shared" si="967"/>
        <v>0.38162269950702643</v>
      </c>
      <c r="JJ55" s="80">
        <f t="shared" si="967"/>
        <v>0.18726960475999696</v>
      </c>
      <c r="JK55" s="80">
        <f t="shared" si="967"/>
        <v>0.17454202986506584</v>
      </c>
      <c r="JL55" s="80">
        <f t="shared" si="967"/>
        <v>0.23549530632517712</v>
      </c>
      <c r="JM55" s="80">
        <f t="shared" si="967"/>
        <v>0.25550566769025829</v>
      </c>
      <c r="JN55" s="80">
        <f t="shared" si="967"/>
        <v>0.27076459436132416</v>
      </c>
      <c r="JO55" s="80">
        <f t="shared" si="967"/>
        <v>0.22808872312434791</v>
      </c>
      <c r="JP55" s="80">
        <f t="shared" si="967"/>
        <v>0</v>
      </c>
      <c r="JQ55" s="80">
        <f t="shared" si="967"/>
        <v>0.25274253676677905</v>
      </c>
      <c r="JR55" s="80">
        <f t="shared" si="967"/>
        <v>0.18170636775433843</v>
      </c>
      <c r="JS55" s="80">
        <f>JS45/JS35</f>
        <v>0.18647998062449339</v>
      </c>
      <c r="JT55" s="80">
        <f t="shared" ref="JT55:JU55" si="968">JT45/JT35</f>
        <v>0.22877503361338633</v>
      </c>
      <c r="JU55" s="81">
        <f t="shared" si="968"/>
        <v>0.82263802135716391</v>
      </c>
      <c r="JV55" s="81">
        <f t="shared" ref="JV55:JX55" si="969">JV45/JV35</f>
        <v>0.18907667274962842</v>
      </c>
      <c r="JW55" s="81">
        <f t="shared" si="969"/>
        <v>9.8603846933547498E-2</v>
      </c>
      <c r="JX55" s="81">
        <f t="shared" si="969"/>
        <v>0.16288987216415188</v>
      </c>
      <c r="JY55" s="81">
        <f t="shared" ref="JY55:KC55" si="970">JY45/JY35</f>
        <v>0.21498098376139788</v>
      </c>
      <c r="JZ55" s="81">
        <f t="shared" si="970"/>
        <v>0.23527615859209175</v>
      </c>
      <c r="KA55" s="81">
        <f t="shared" si="970"/>
        <v>8.2580880134258169E-2</v>
      </c>
      <c r="KB55" s="81">
        <f t="shared" si="970"/>
        <v>0.16208187455817591</v>
      </c>
      <c r="KC55" s="81">
        <f t="shared" si="970"/>
        <v>0.18523254704038622</v>
      </c>
      <c r="KE55" s="52"/>
      <c r="KF55" s="79" t="s">
        <v>12</v>
      </c>
      <c r="KG55" s="80">
        <f t="shared" ref="KG55:KR55" si="971">KG45/KG35</f>
        <v>3.6720601626194213E-2</v>
      </c>
      <c r="KH55" s="80">
        <f t="shared" si="971"/>
        <v>4.7474868536490425E-2</v>
      </c>
      <c r="KI55" s="80">
        <f t="shared" si="971"/>
        <v>0.18631424074361719</v>
      </c>
      <c r="KJ55" s="80">
        <f t="shared" si="971"/>
        <v>0.1149386750498522</v>
      </c>
      <c r="KK55" s="80">
        <f t="shared" si="971"/>
        <v>0.1066036440575171</v>
      </c>
      <c r="KL55" s="80">
        <f t="shared" si="971"/>
        <v>2.2403130644120989E-2</v>
      </c>
      <c r="KM55" s="80">
        <f t="shared" si="971"/>
        <v>3.7196395487107708E-2</v>
      </c>
      <c r="KN55" s="80">
        <f t="shared" si="971"/>
        <v>4.2577718442074169E-2</v>
      </c>
      <c r="KO55" s="80">
        <f t="shared" si="971"/>
        <v>0.18366576348984828</v>
      </c>
      <c r="KP55" s="80">
        <f t="shared" si="971"/>
        <v>0.30595270021049165</v>
      </c>
      <c r="KQ55" s="80">
        <f t="shared" si="971"/>
        <v>0</v>
      </c>
      <c r="KR55" s="80">
        <f t="shared" si="971"/>
        <v>0.10665408411739356</v>
      </c>
      <c r="KS55" s="80">
        <f>KS45/KS35</f>
        <v>9.6297354659117637E-2</v>
      </c>
      <c r="KT55" s="80">
        <f t="shared" ref="KT55:KU55" si="972">KT45/KT35</f>
        <v>0.10808198274301785</v>
      </c>
      <c r="KU55" s="81">
        <f t="shared" si="972"/>
        <v>0.70709213937628912</v>
      </c>
      <c r="KV55" s="81">
        <f t="shared" ref="KV55:KX55" si="973">KV45/KV35</f>
        <v>0.19123257193905346</v>
      </c>
      <c r="KW55" s="81">
        <f t="shared" si="973"/>
        <v>0.19651253290215331</v>
      </c>
      <c r="KX55" s="81">
        <f t="shared" si="973"/>
        <v>0.13242911007415187</v>
      </c>
      <c r="KY55" s="81">
        <f t="shared" ref="KY55:LC55" si="974">KY45/KY35</f>
        <v>0.13451048669199525</v>
      </c>
      <c r="KZ55" s="81">
        <f t="shared" si="974"/>
        <v>0.10797782974177567</v>
      </c>
      <c r="LA55" s="81">
        <f t="shared" si="974"/>
        <v>0.21142706722633939</v>
      </c>
      <c r="LB55" s="81">
        <f t="shared" si="974"/>
        <v>0.13118935801641779</v>
      </c>
      <c r="LC55" s="81">
        <f t="shared" si="974"/>
        <v>8.6345671327941728E-2</v>
      </c>
      <c r="LE55" s="52"/>
      <c r="LF55" s="79" t="s">
        <v>12</v>
      </c>
      <c r="LG55" s="80">
        <f t="shared" ref="LG55:LR55" si="975">LG45/LG35</f>
        <v>8.8589451589776963E-2</v>
      </c>
      <c r="LH55" s="80">
        <f t="shared" si="975"/>
        <v>6.6728677479927959E-2</v>
      </c>
      <c r="LI55" s="80">
        <f t="shared" si="975"/>
        <v>0.21985259697989823</v>
      </c>
      <c r="LJ55" s="80">
        <f t="shared" si="975"/>
        <v>1.8283311008115533E-2</v>
      </c>
      <c r="LK55" s="80">
        <f t="shared" si="975"/>
        <v>1.5155189515055314E-2</v>
      </c>
      <c r="LL55" s="80">
        <f t="shared" si="975"/>
        <v>8.4917702695518862E-2</v>
      </c>
      <c r="LM55" s="80">
        <f t="shared" si="975"/>
        <v>8.8935983891585579E-2</v>
      </c>
      <c r="LN55" s="80">
        <f t="shared" si="975"/>
        <v>0.10657428579956743</v>
      </c>
      <c r="LO55" s="80">
        <f t="shared" si="975"/>
        <v>0.10949155452491029</v>
      </c>
      <c r="LP55" s="80">
        <f t="shared" si="975"/>
        <v>0.19875156138379069</v>
      </c>
      <c r="LQ55" s="80">
        <f t="shared" si="975"/>
        <v>0.10192724215197732</v>
      </c>
      <c r="LR55" s="80">
        <f t="shared" si="975"/>
        <v>0</v>
      </c>
      <c r="LS55" s="80">
        <f>LS45/LS35</f>
        <v>1.093321049482692E-2</v>
      </c>
      <c r="LT55" s="80">
        <f t="shared" ref="LT55:LU55" si="976">LT45/LT35</f>
        <v>5.9322274258205181E-2</v>
      </c>
      <c r="LU55" s="81">
        <f t="shared" si="976"/>
        <v>0.78355928277490594</v>
      </c>
      <c r="LV55" s="81">
        <f t="shared" ref="LV55:LX55" si="977">LV45/LV35</f>
        <v>9.7579786781100228E-2</v>
      </c>
      <c r="LW55" s="81">
        <f t="shared" si="977"/>
        <v>9.1989201260455844E-2</v>
      </c>
      <c r="LX55" s="81">
        <f t="shared" si="977"/>
        <v>9.2270331524354918E-2</v>
      </c>
      <c r="LY55" s="81">
        <f t="shared" ref="LY55:MC55" si="978">LY45/LY35</f>
        <v>6.2408657933952831E-2</v>
      </c>
      <c r="LZ55" s="81">
        <f t="shared" si="978"/>
        <v>0.14903146813206958</v>
      </c>
      <c r="MA55" s="81">
        <f t="shared" si="978"/>
        <v>0.11357054386068308</v>
      </c>
      <c r="MB55" s="81">
        <f t="shared" si="978"/>
        <v>2.4039384689089751E-2</v>
      </c>
      <c r="MC55" s="81">
        <f t="shared" si="978"/>
        <v>4.4082737401243362E-2</v>
      </c>
      <c r="ME55" s="52"/>
      <c r="MF55" s="79" t="s">
        <v>12</v>
      </c>
      <c r="MG55" s="80">
        <f t="shared" ref="MG55:MR55" si="979">MG45/MG35</f>
        <v>8.1186772874408786E-2</v>
      </c>
      <c r="MH55" s="80">
        <f t="shared" si="979"/>
        <v>5.5683379757222325E-2</v>
      </c>
      <c r="MI55" s="80">
        <f t="shared" si="979"/>
        <v>0.21900227054763086</v>
      </c>
      <c r="MJ55" s="80">
        <f t="shared" si="979"/>
        <v>2.706968661426434E-2</v>
      </c>
      <c r="MK55" s="80">
        <f t="shared" si="979"/>
        <v>1.4059365991543104E-2</v>
      </c>
      <c r="ML55" s="80">
        <f t="shared" si="979"/>
        <v>7.4305232149213085E-2</v>
      </c>
      <c r="MM55" s="80">
        <f t="shared" si="979"/>
        <v>8.1587665939312881E-2</v>
      </c>
      <c r="MN55" s="80">
        <f t="shared" si="979"/>
        <v>9.9573899749742442E-2</v>
      </c>
      <c r="MO55" s="80">
        <f t="shared" si="979"/>
        <v>0.1175300100086737</v>
      </c>
      <c r="MP55" s="80">
        <f t="shared" si="979"/>
        <v>0.20720864822589355</v>
      </c>
      <c r="MQ55" s="80">
        <f t="shared" si="979"/>
        <v>9.1910472262974288E-2</v>
      </c>
      <c r="MR55" s="80">
        <f t="shared" si="979"/>
        <v>1.0905058750464363E-2</v>
      </c>
      <c r="MS55" s="80">
        <f>MS45/MS35</f>
        <v>0</v>
      </c>
      <c r="MT55" s="80">
        <f t="shared" ref="MT55:MU55" si="980">MT45/MT35</f>
        <v>6.211387085632316E-2</v>
      </c>
      <c r="MU55" s="81">
        <f t="shared" si="980"/>
        <v>0.77403047571122396</v>
      </c>
      <c r="MV55" s="81">
        <f t="shared" ref="MV55:MX55" si="981">MV45/MV35</f>
        <v>0.1074417440160137</v>
      </c>
      <c r="MW55" s="81">
        <f t="shared" si="981"/>
        <v>9.9698091652695012E-2</v>
      </c>
      <c r="MX55" s="81">
        <f t="shared" si="981"/>
        <v>8.7479015657889722E-2</v>
      </c>
      <c r="MY55" s="81">
        <f t="shared" ref="MY55:NC55" si="982">MY45/MY35</f>
        <v>6.9172489981728272E-2</v>
      </c>
      <c r="MZ55" s="81">
        <f t="shared" si="982"/>
        <v>0.13885194809766399</v>
      </c>
      <c r="NA55" s="81">
        <f t="shared" si="982"/>
        <v>0.11965809615234407</v>
      </c>
      <c r="NB55" s="81">
        <f t="shared" si="982"/>
        <v>3.3532079949225933E-2</v>
      </c>
      <c r="NC55" s="81">
        <f t="shared" si="982"/>
        <v>3.4925513171828376E-2</v>
      </c>
      <c r="NE55" s="52"/>
      <c r="NF55" s="79" t="s">
        <v>12</v>
      </c>
      <c r="NG55" s="80">
        <f t="shared" ref="NG55:NR55" si="983">NG45/NG35</f>
        <v>8.2134539485377259E-2</v>
      </c>
      <c r="NH55" s="80">
        <f t="shared" si="983"/>
        <v>9.8078498262392774E-2</v>
      </c>
      <c r="NI55" s="80">
        <f t="shared" si="983"/>
        <v>0.16422978254472756</v>
      </c>
      <c r="NJ55" s="80">
        <f t="shared" si="983"/>
        <v>4.4008267670706112E-2</v>
      </c>
      <c r="NK55" s="80">
        <f t="shared" si="983"/>
        <v>7.1092043306452565E-2</v>
      </c>
      <c r="NL55" s="80">
        <f t="shared" si="983"/>
        <v>0.1061372814241697</v>
      </c>
      <c r="NM55" s="80">
        <f t="shared" si="983"/>
        <v>8.2030392922036857E-2</v>
      </c>
      <c r="NN55" s="80">
        <f t="shared" si="983"/>
        <v>9.4862377682984403E-2</v>
      </c>
      <c r="NO55" s="80">
        <f t="shared" si="983"/>
        <v>8.154705901676583E-2</v>
      </c>
      <c r="NP55" s="80">
        <f t="shared" si="983"/>
        <v>0.23535211793133343</v>
      </c>
      <c r="NQ55" s="80">
        <f t="shared" si="983"/>
        <v>0.11527003955156975</v>
      </c>
      <c r="NR55" s="80">
        <f t="shared" si="983"/>
        <v>5.6992351137342329E-2</v>
      </c>
      <c r="NS55" s="80">
        <f>NS45/NS35</f>
        <v>6.0188188616241436E-2</v>
      </c>
      <c r="NT55" s="80">
        <f t="shared" ref="NT55:NU55" si="984">NT45/NT35</f>
        <v>0</v>
      </c>
      <c r="NU55" s="81">
        <f t="shared" si="984"/>
        <v>0.8125333372023188</v>
      </c>
      <c r="NV55" s="81">
        <f t="shared" ref="NV55:NX55" si="985">NV45/NV35</f>
        <v>9.2403923516712866E-2</v>
      </c>
      <c r="NW55" s="81">
        <f t="shared" si="985"/>
        <v>0.13450360595551561</v>
      </c>
      <c r="NX55" s="81">
        <f t="shared" si="985"/>
        <v>0.14426514136195473</v>
      </c>
      <c r="NY55" s="81">
        <f t="shared" ref="NY55:OC55" si="986">NY45/NY35</f>
        <v>3.0216809065027658E-2</v>
      </c>
      <c r="NZ55" s="81">
        <f t="shared" si="986"/>
        <v>0.19159586228235764</v>
      </c>
      <c r="OA55" s="81">
        <f t="shared" si="986"/>
        <v>0.1587231677297731</v>
      </c>
      <c r="OB55" s="81">
        <f t="shared" si="986"/>
        <v>7.0499903791655702E-2</v>
      </c>
      <c r="OC55" s="81">
        <f t="shared" si="986"/>
        <v>9.2235548564800679E-2</v>
      </c>
      <c r="OE55" s="52"/>
      <c r="OF55" s="79" t="s">
        <v>12</v>
      </c>
      <c r="OG55" s="80">
        <f t="shared" ref="OG55:OR55" si="987">OG45/OG35</f>
        <v>0.51844305245268618</v>
      </c>
      <c r="OH55" s="80">
        <f t="shared" si="987"/>
        <v>0.48986202716911331</v>
      </c>
      <c r="OI55" s="80">
        <f t="shared" si="987"/>
        <v>0.62598302467146572</v>
      </c>
      <c r="OJ55" s="80">
        <f t="shared" si="987"/>
        <v>0.51605352732564547</v>
      </c>
      <c r="OK55" s="80">
        <f t="shared" si="987"/>
        <v>0.50220998812149664</v>
      </c>
      <c r="OL55" s="80">
        <f t="shared" si="987"/>
        <v>0.49327178246762204</v>
      </c>
      <c r="OM55" s="80">
        <f t="shared" si="987"/>
        <v>0.51883261804981184</v>
      </c>
      <c r="ON55" s="80">
        <f t="shared" si="987"/>
        <v>0.5255191579373818</v>
      </c>
      <c r="OO55" s="80">
        <f t="shared" si="987"/>
        <v>0.55203947232613926</v>
      </c>
      <c r="OP55" s="80">
        <f t="shared" si="987"/>
        <v>0.55812678512761393</v>
      </c>
      <c r="OQ55" s="80">
        <f t="shared" si="987"/>
        <v>0.49879600683584235</v>
      </c>
      <c r="OR55" s="80">
        <f t="shared" si="987"/>
        <v>0.50831929863111935</v>
      </c>
      <c r="OS55" s="80">
        <f>OS45/OS35</f>
        <v>0.5052082647157059</v>
      </c>
      <c r="OT55" s="80">
        <f t="shared" ref="OT55:OU55" si="988">OT45/OT35</f>
        <v>0.53314377089867238</v>
      </c>
      <c r="OU55" s="81">
        <f t="shared" si="988"/>
        <v>0</v>
      </c>
      <c r="OV55" s="81">
        <f t="shared" ref="OV55:OX55" si="989">OV45/OV35</f>
        <v>0.54215564857554155</v>
      </c>
      <c r="OW55" s="81">
        <f t="shared" si="989"/>
        <v>0.51561436007924433</v>
      </c>
      <c r="OX55" s="81">
        <f t="shared" si="989"/>
        <v>0.47534395404637464</v>
      </c>
      <c r="OY55" s="81">
        <f t="shared" ref="OY55:PC55" si="990">OY45/OY35</f>
        <v>0.53526963200691791</v>
      </c>
      <c r="OZ55" s="81">
        <f t="shared" si="990"/>
        <v>0.44336421877469134</v>
      </c>
      <c r="PA55" s="81">
        <f t="shared" si="990"/>
        <v>0.51405345547755044</v>
      </c>
      <c r="PB55" s="81">
        <f t="shared" si="990"/>
        <v>0.51002429509282576</v>
      </c>
      <c r="PC55" s="81">
        <f t="shared" si="990"/>
        <v>0.48999871696959757</v>
      </c>
    </row>
    <row r="56" spans="3:419" x14ac:dyDescent="0.3">
      <c r="E56" s="24" t="s">
        <v>16</v>
      </c>
      <c r="F56" s="25">
        <f t="shared" si="834"/>
        <v>0.30076268704206516</v>
      </c>
      <c r="G56" s="25">
        <f t="shared" si="834"/>
        <v>0.11839829933142304</v>
      </c>
      <c r="H56" s="25">
        <f t="shared" si="834"/>
        <v>0.42698368014283955</v>
      </c>
      <c r="I56" s="25">
        <f t="shared" si="834"/>
        <v>0.34952957459363271</v>
      </c>
      <c r="J56" s="25">
        <f t="shared" si="834"/>
        <v>0.1980386905387557</v>
      </c>
      <c r="K56" s="25">
        <f t="shared" si="834"/>
        <v>0.19561588034954741</v>
      </c>
      <c r="L56" s="25">
        <f t="shared" si="834"/>
        <v>0.14515075693278787</v>
      </c>
      <c r="M56" s="25">
        <f t="shared" si="834"/>
        <v>0.22276172975952263</v>
      </c>
      <c r="N56" s="25">
        <f t="shared" si="834"/>
        <v>0.25043601957945938</v>
      </c>
      <c r="O56" s="25">
        <f t="shared" si="834"/>
        <v>2.1747318626211674E-2</v>
      </c>
      <c r="P56" s="25">
        <f t="shared" si="834"/>
        <v>0.17659777156311118</v>
      </c>
      <c r="Q56" s="25">
        <f t="shared" si="834"/>
        <v>0.20665330637944482</v>
      </c>
      <c r="R56" s="25">
        <f t="shared" si="834"/>
        <v>0.22543360018155448</v>
      </c>
      <c r="S56" s="25">
        <f t="shared" si="834"/>
        <v>0.20386106272404203</v>
      </c>
      <c r="T56" s="42">
        <f t="shared" si="834"/>
        <v>0.37848141770141325</v>
      </c>
      <c r="U56" s="42">
        <f t="shared" ref="U56:W56" si="991">U46/U36</f>
        <v>0.10040742265135139</v>
      </c>
      <c r="V56" s="42">
        <f t="shared" si="991"/>
        <v>0.29812458360726163</v>
      </c>
      <c r="W56" s="42">
        <f t="shared" si="991"/>
        <v>0.18851050269681699</v>
      </c>
      <c r="X56" s="42">
        <f t="shared" ref="X56:AB56" si="992">X46/X36</f>
        <v>0.20492199615616441</v>
      </c>
      <c r="Y56" s="42">
        <f t="shared" si="992"/>
        <v>9.9468670614411933E-2</v>
      </c>
      <c r="Z56" s="42">
        <f t="shared" si="992"/>
        <v>0.14493456371061289</v>
      </c>
      <c r="AA56" s="42">
        <f t="shared" si="992"/>
        <v>0.11013315052661579</v>
      </c>
      <c r="AB56" s="42">
        <f t="shared" si="992"/>
        <v>0.10833149344220878</v>
      </c>
      <c r="AE56" s="52"/>
      <c r="AF56" s="82" t="s">
        <v>16</v>
      </c>
      <c r="AG56" s="83">
        <f t="shared" ref="AG56:AU56" si="993">AG46/AG36</f>
        <v>0</v>
      </c>
      <c r="AH56" s="83">
        <f t="shared" si="993"/>
        <v>0.28069197580081112</v>
      </c>
      <c r="AI56" s="83">
        <f t="shared" si="993"/>
        <v>0.20216954042269591</v>
      </c>
      <c r="AJ56" s="83">
        <f t="shared" si="993"/>
        <v>7.3832326859219963E-2</v>
      </c>
      <c r="AK56" s="83">
        <f t="shared" si="993"/>
        <v>0.11093971617012073</v>
      </c>
      <c r="AL56" s="83">
        <f t="shared" si="993"/>
        <v>0.1022904272063883</v>
      </c>
      <c r="AM56" s="83">
        <f t="shared" si="993"/>
        <v>0.15027168453487835</v>
      </c>
      <c r="AN56" s="83">
        <f t="shared" si="993"/>
        <v>7.9022198012635048E-2</v>
      </c>
      <c r="AO56" s="83">
        <f t="shared" si="993"/>
        <v>0.10362938473719598</v>
      </c>
      <c r="AP56" s="83">
        <f t="shared" si="993"/>
        <v>0.30323817141289267</v>
      </c>
      <c r="AQ56" s="83">
        <f t="shared" si="993"/>
        <v>0.1655212004128877</v>
      </c>
      <c r="AR56" s="83">
        <f t="shared" si="993"/>
        <v>0.13258153452239738</v>
      </c>
      <c r="AS56" s="83">
        <f t="shared" si="993"/>
        <v>9.0192932948551227E-2</v>
      </c>
      <c r="AT56" s="83">
        <f t="shared" si="993"/>
        <v>9.3838487565578041E-2</v>
      </c>
      <c r="AU56" s="176">
        <f t="shared" si="993"/>
        <v>0.26146127312759371</v>
      </c>
      <c r="AV56" s="176">
        <f t="shared" ref="AV56:AX56" si="994">AV46/AV36</f>
        <v>0.36516730111925721</v>
      </c>
      <c r="AW56" s="176">
        <f t="shared" si="994"/>
        <v>3.769992616113594E-2</v>
      </c>
      <c r="AX56" s="84">
        <f t="shared" si="994"/>
        <v>0.10876655755179306</v>
      </c>
      <c r="AY56" s="84">
        <f t="shared" ref="AY56:BC56" si="995">AY46/AY36</f>
        <v>9.4748794924259055E-2</v>
      </c>
      <c r="AZ56" s="84">
        <f t="shared" si="995"/>
        <v>0.21104324416632822</v>
      </c>
      <c r="BA56" s="84">
        <f t="shared" si="995"/>
        <v>0.36057708727881443</v>
      </c>
      <c r="BB56" s="84">
        <f t="shared" si="995"/>
        <v>0.33177311754771655</v>
      </c>
      <c r="BC56" s="84">
        <f t="shared" si="995"/>
        <v>0.30335833268417484</v>
      </c>
      <c r="BE56" s="52"/>
      <c r="BF56" s="82" t="s">
        <v>16</v>
      </c>
      <c r="BG56" s="83">
        <f t="shared" ref="BG56:BU56" si="996">BG46/BG36</f>
        <v>0.23974691899901215</v>
      </c>
      <c r="BH56" s="83">
        <f t="shared" si="996"/>
        <v>0</v>
      </c>
      <c r="BI56" s="83">
        <f t="shared" si="996"/>
        <v>0.38568254949353875</v>
      </c>
      <c r="BJ56" s="83">
        <f t="shared" si="996"/>
        <v>0.29532894587600811</v>
      </c>
      <c r="BK56" s="83">
        <f t="shared" si="996"/>
        <v>0.14972780146922324</v>
      </c>
      <c r="BL56" s="83">
        <f t="shared" si="996"/>
        <v>0.18155517584953762</v>
      </c>
      <c r="BM56" s="83">
        <f t="shared" si="996"/>
        <v>0.1540113591415723</v>
      </c>
      <c r="BN56" s="83">
        <f t="shared" si="996"/>
        <v>0.1782705088006987</v>
      </c>
      <c r="BO56" s="83">
        <f t="shared" si="996"/>
        <v>0.16725297495278063</v>
      </c>
      <c r="BP56" s="83">
        <f t="shared" si="996"/>
        <v>0.10526734227527143</v>
      </c>
      <c r="BQ56" s="83">
        <f t="shared" si="996"/>
        <v>0.23207273371240722</v>
      </c>
      <c r="BR56" s="83">
        <f t="shared" si="996"/>
        <v>0.23601481574292296</v>
      </c>
      <c r="BS56" s="83">
        <f t="shared" si="996"/>
        <v>0.22040129741042744</v>
      </c>
      <c r="BT56" s="83">
        <f t="shared" si="996"/>
        <v>0.18176292027255531</v>
      </c>
      <c r="BU56" s="84">
        <f t="shared" si="996"/>
        <v>0.40319825124812725</v>
      </c>
      <c r="BV56" s="84">
        <f t="shared" ref="BV56:BX56" si="997">BV46/BV36</f>
        <v>9.3041330274106979E-2</v>
      </c>
      <c r="BW56" s="84">
        <f t="shared" si="997"/>
        <v>0.22350981926107755</v>
      </c>
      <c r="BX56" s="84">
        <f t="shared" si="997"/>
        <v>0.17573660214013159</v>
      </c>
      <c r="BY56" s="84">
        <f t="shared" ref="BY56:CC56" si="998">BY46/BY36</f>
        <v>0.19108956008209099</v>
      </c>
      <c r="BZ56" s="84">
        <f t="shared" si="998"/>
        <v>8.5071283936668893E-2</v>
      </c>
      <c r="CA56" s="84">
        <f t="shared" si="998"/>
        <v>7.4545309363520065E-2</v>
      </c>
      <c r="CB56" s="84">
        <f t="shared" si="998"/>
        <v>4.9027690496203549E-2</v>
      </c>
      <c r="CC56" s="84">
        <f t="shared" si="998"/>
        <v>2.2996563335066542E-2</v>
      </c>
      <c r="CE56" s="52"/>
      <c r="CF56" s="82" t="s">
        <v>16</v>
      </c>
      <c r="CG56" s="83">
        <f t="shared" ref="CG56:CU56" si="999">CG46/CG36</f>
        <v>0.23514447069901814</v>
      </c>
      <c r="CH56" s="83">
        <f t="shared" si="999"/>
        <v>0.52588131908596636</v>
      </c>
      <c r="CI56" s="83">
        <f t="shared" si="999"/>
        <v>0</v>
      </c>
      <c r="CJ56" s="83">
        <f t="shared" si="999"/>
        <v>0.15186077600392531</v>
      </c>
      <c r="CK56" s="83">
        <f t="shared" si="999"/>
        <v>0.34827973890029024</v>
      </c>
      <c r="CL56" s="83">
        <f t="shared" si="999"/>
        <v>0.31456276679659295</v>
      </c>
      <c r="CM56" s="83">
        <f t="shared" si="999"/>
        <v>0.36626012761914506</v>
      </c>
      <c r="CN56" s="83">
        <f t="shared" si="999"/>
        <v>0.31097852733596021</v>
      </c>
      <c r="CO56" s="83">
        <f t="shared" si="999"/>
        <v>0.34660956767033463</v>
      </c>
      <c r="CP56" s="83">
        <f t="shared" si="999"/>
        <v>0.53347711745100967</v>
      </c>
      <c r="CQ56" s="83">
        <f t="shared" si="999"/>
        <v>0.31572749768095126</v>
      </c>
      <c r="CR56" s="83">
        <f t="shared" si="999"/>
        <v>0.27758000138305172</v>
      </c>
      <c r="CS56" s="83">
        <f t="shared" si="999"/>
        <v>0.26643827271407799</v>
      </c>
      <c r="CT56" s="83">
        <f t="shared" si="999"/>
        <v>0.31065675003260862</v>
      </c>
      <c r="CU56" s="84">
        <f t="shared" si="999"/>
        <v>0.12659883290254331</v>
      </c>
      <c r="CV56" s="84">
        <f t="shared" ref="CV56:CX56" si="1000">CV46/CV36</f>
        <v>0.60370244121994998</v>
      </c>
      <c r="CW56" s="84">
        <f t="shared" si="1000"/>
        <v>0.2706411253681224</v>
      </c>
      <c r="CX56" s="84">
        <f t="shared" si="1000"/>
        <v>0.3231543428368433</v>
      </c>
      <c r="CY56" s="84">
        <f t="shared" ref="CY56:DC56" si="1001">CY46/CY36</f>
        <v>0.30163315344100167</v>
      </c>
      <c r="CZ56" s="84">
        <f t="shared" si="1001"/>
        <v>0.44712424560002878</v>
      </c>
      <c r="DA56" s="84">
        <f t="shared" si="1001"/>
        <v>0.603735435363425</v>
      </c>
      <c r="DB56" s="84">
        <f t="shared" si="1001"/>
        <v>0.57470618151594144</v>
      </c>
      <c r="DC56" s="84">
        <f t="shared" si="1001"/>
        <v>0.54739921694821203</v>
      </c>
      <c r="DE56" s="52"/>
      <c r="DF56" s="82" t="s">
        <v>16</v>
      </c>
      <c r="DG56" s="83">
        <f t="shared" ref="DG56:DU56" si="1002">DG46/DG36</f>
        <v>7.7896663514193429E-2</v>
      </c>
      <c r="DH56" s="83">
        <f t="shared" si="1002"/>
        <v>0.36516041394843951</v>
      </c>
      <c r="DI56" s="83">
        <f t="shared" si="1002"/>
        <v>0.13764313785116539</v>
      </c>
      <c r="DJ56" s="83">
        <f t="shared" si="1002"/>
        <v>0</v>
      </c>
      <c r="DK56" s="83">
        <f t="shared" si="1002"/>
        <v>0.18922260360802393</v>
      </c>
      <c r="DL56" s="83">
        <f t="shared" si="1002"/>
        <v>0.16509527590175269</v>
      </c>
      <c r="DM56" s="83">
        <f t="shared" si="1002"/>
        <v>0.21670017281754994</v>
      </c>
      <c r="DN56" s="83">
        <f t="shared" si="1002"/>
        <v>0.15376021264256429</v>
      </c>
      <c r="DO56" s="83">
        <f t="shared" si="1002"/>
        <v>0.1851560785318552</v>
      </c>
      <c r="DP56" s="83">
        <f t="shared" si="1002"/>
        <v>0.38017017250911284</v>
      </c>
      <c r="DQ56" s="83">
        <f t="shared" si="1002"/>
        <v>0.19736254343572174</v>
      </c>
      <c r="DR56" s="83">
        <f t="shared" si="1002"/>
        <v>0.15850523720218321</v>
      </c>
      <c r="DS56" s="83">
        <f t="shared" si="1002"/>
        <v>0.12939374171098508</v>
      </c>
      <c r="DT56" s="83">
        <f t="shared" si="1002"/>
        <v>0.159178448133003</v>
      </c>
      <c r="DU56" s="84">
        <f t="shared" si="1002"/>
        <v>0.20892133149930139</v>
      </c>
      <c r="DV56" s="84">
        <f t="shared" ref="DV56:DX56" si="1003">DV46/DV36</f>
        <v>0.44766696150394514</v>
      </c>
      <c r="DW56" s="84">
        <f t="shared" si="1003"/>
        <v>0.11251514271845998</v>
      </c>
      <c r="DX56" s="84">
        <f t="shared" si="1003"/>
        <v>0.17309305294056881</v>
      </c>
      <c r="DY56" s="84">
        <f t="shared" ref="DY56:EC56" si="1004">DY46/DY36</f>
        <v>0.15386892140299718</v>
      </c>
      <c r="DZ56" s="84">
        <f t="shared" si="1004"/>
        <v>0.28958988148748305</v>
      </c>
      <c r="EA56" s="84">
        <f t="shared" si="1004"/>
        <v>0.44550516457944256</v>
      </c>
      <c r="EB56" s="84">
        <f t="shared" si="1004"/>
        <v>0.41594616537274992</v>
      </c>
      <c r="EC56" s="84">
        <f t="shared" si="1004"/>
        <v>0.38759214787009066</v>
      </c>
      <c r="EE56" s="52"/>
      <c r="EF56" s="82" t="s">
        <v>16</v>
      </c>
      <c r="EG56" s="83">
        <f t="shared" ref="EG56:EU56" si="1005">EG46/EG36</f>
        <v>0.10796862140800298</v>
      </c>
      <c r="EH56" s="83">
        <f t="shared" si="1005"/>
        <v>0.16742573539820721</v>
      </c>
      <c r="EI56" s="83">
        <f t="shared" si="1005"/>
        <v>0.28157916776370651</v>
      </c>
      <c r="EJ56" s="83">
        <f t="shared" si="1005"/>
        <v>0.17176559338151767</v>
      </c>
      <c r="EK56" s="83">
        <f t="shared" si="1005"/>
        <v>0</v>
      </c>
      <c r="EL56" s="83">
        <f t="shared" si="1005"/>
        <v>4.9757627315216574E-2</v>
      </c>
      <c r="EM56" s="83">
        <f t="shared" si="1005"/>
        <v>6.4053784438177525E-2</v>
      </c>
      <c r="EN56" s="83">
        <f t="shared" si="1005"/>
        <v>3.2898401682729936E-2</v>
      </c>
      <c r="EO56" s="83">
        <f t="shared" si="1005"/>
        <v>5.9776441079778447E-2</v>
      </c>
      <c r="EP56" s="83">
        <f t="shared" si="1005"/>
        <v>0.19556965758359907</v>
      </c>
      <c r="EQ56" s="83">
        <f t="shared" si="1005"/>
        <v>0.13360861562295978</v>
      </c>
      <c r="ER56" s="83">
        <f t="shared" si="1005"/>
        <v>0.12069210903820501</v>
      </c>
      <c r="ES56" s="83">
        <f t="shared" si="1005"/>
        <v>8.9830978554036711E-2</v>
      </c>
      <c r="ET56" s="83">
        <f t="shared" si="1005"/>
        <v>4.4525123201801374E-2</v>
      </c>
      <c r="EU56" s="84">
        <f t="shared" si="1005"/>
        <v>0.30455530993824254</v>
      </c>
      <c r="EV56" s="84">
        <f t="shared" ref="EV56:EX56" si="1006">EV46/EV36</f>
        <v>0.25172919032710966</v>
      </c>
      <c r="EW56" s="84">
        <f t="shared" si="1006"/>
        <v>9.6914287657832512E-2</v>
      </c>
      <c r="EX56" s="84">
        <f t="shared" si="1006"/>
        <v>4.6909778519444258E-2</v>
      </c>
      <c r="EY56" s="84">
        <f t="shared" ref="EY56:FC56" si="1007">EY46/EY36</f>
        <v>5.7582132752541676E-2</v>
      </c>
      <c r="EZ56" s="84">
        <f t="shared" si="1007"/>
        <v>0.10008877035644373</v>
      </c>
      <c r="FA56" s="84">
        <f t="shared" si="1007"/>
        <v>0.24703423701924052</v>
      </c>
      <c r="FB56" s="84">
        <f t="shared" si="1007"/>
        <v>0.21755441126144648</v>
      </c>
      <c r="FC56" s="84">
        <f t="shared" si="1007"/>
        <v>0.18939380180753124</v>
      </c>
      <c r="FE56" s="52"/>
      <c r="FF56" s="82" t="s">
        <v>16</v>
      </c>
      <c r="FG56" s="83">
        <f t="shared" ref="FG56:FU56" si="1008">FG46/FG36</f>
        <v>0.10897401152621541</v>
      </c>
      <c r="FH56" s="83">
        <f t="shared" si="1008"/>
        <v>0.20406716040834641</v>
      </c>
      <c r="FI56" s="83">
        <f t="shared" si="1008"/>
        <v>0.26839256016499929</v>
      </c>
      <c r="FJ56" s="83">
        <f t="shared" si="1008"/>
        <v>0.16384496740932888</v>
      </c>
      <c r="FK56" s="83">
        <f t="shared" si="1008"/>
        <v>4.8312115174416997E-2</v>
      </c>
      <c r="FL56" s="83">
        <f t="shared" si="1008"/>
        <v>0</v>
      </c>
      <c r="FM56" s="83">
        <f t="shared" si="1008"/>
        <v>5.2481974354315689E-2</v>
      </c>
      <c r="FN56" s="83">
        <f t="shared" si="1008"/>
        <v>3.9076848004108711E-2</v>
      </c>
      <c r="FO56" s="83">
        <f t="shared" si="1008"/>
        <v>9.851114016751461E-2</v>
      </c>
      <c r="FP56" s="83">
        <f t="shared" si="1008"/>
        <v>0.21717735539633873</v>
      </c>
      <c r="FQ56" s="83">
        <f t="shared" si="1008"/>
        <v>8.6469797573241663E-2</v>
      </c>
      <c r="FR56" s="83">
        <f t="shared" si="1008"/>
        <v>6.9186374864925362E-2</v>
      </c>
      <c r="FS56" s="83">
        <f t="shared" si="1008"/>
        <v>4.5328016282003024E-2</v>
      </c>
      <c r="FT56" s="83">
        <f t="shared" si="1008"/>
        <v>1.0385014622270494E-2</v>
      </c>
      <c r="FU56" s="84">
        <f t="shared" si="1008"/>
        <v>0.26592217244895916</v>
      </c>
      <c r="FV56" s="84">
        <f t="shared" ref="FV56:FX56" si="1009">FV46/FV36</f>
        <v>0.28396830755774427</v>
      </c>
      <c r="FW56" s="84">
        <f t="shared" si="1009"/>
        <v>0.11204257141031115</v>
      </c>
      <c r="FX56" s="84">
        <f t="shared" si="1009"/>
        <v>7.9591030749551588E-3</v>
      </c>
      <c r="FY56" s="84">
        <f t="shared" ref="FY56:GC56" si="1010">FY46/FY36</f>
        <v>1.1701284289326357E-2</v>
      </c>
      <c r="FZ56" s="84">
        <f t="shared" si="1010"/>
        <v>0.12454494435746349</v>
      </c>
      <c r="GA56" s="84">
        <f t="shared" si="1010"/>
        <v>0.28411872272009214</v>
      </c>
      <c r="GB56" s="84">
        <f t="shared" si="1010"/>
        <v>0.25266710659480396</v>
      </c>
      <c r="GC56" s="84">
        <f t="shared" si="1010"/>
        <v>0.22485951028869447</v>
      </c>
      <c r="GE56" s="52"/>
      <c r="GF56" s="82" t="s">
        <v>16</v>
      </c>
      <c r="GG56" s="83">
        <f t="shared" ref="GG56:GU56" si="1011">GG46/GG36</f>
        <v>0.16097757189662701</v>
      </c>
      <c r="GH56" s="83">
        <f t="shared" si="1011"/>
        <v>0.16062998720709598</v>
      </c>
      <c r="GI56" s="83">
        <f t="shared" si="1011"/>
        <v>0.31155443527883048</v>
      </c>
      <c r="GJ56" s="83">
        <f t="shared" si="1011"/>
        <v>0.21509563956833472</v>
      </c>
      <c r="GK56" s="83">
        <f t="shared" si="1011"/>
        <v>6.5807510620687668E-2</v>
      </c>
      <c r="GL56" s="83">
        <f t="shared" si="1011"/>
        <v>5.248717536251947E-2</v>
      </c>
      <c r="GM56" s="83">
        <f t="shared" si="1011"/>
        <v>0</v>
      </c>
      <c r="GN56" s="83">
        <f t="shared" si="1011"/>
        <v>8.238592464107436E-2</v>
      </c>
      <c r="GO56" s="83">
        <f t="shared" si="1011"/>
        <v>0.12573313370401548</v>
      </c>
      <c r="GP56" s="83">
        <f t="shared" si="1011"/>
        <v>0.16479894814314497</v>
      </c>
      <c r="GQ56" s="83">
        <f t="shared" si="1011"/>
        <v>8.2133497691175533E-2</v>
      </c>
      <c r="GR56" s="83">
        <f t="shared" si="1011"/>
        <v>8.9105298655903095E-2</v>
      </c>
      <c r="GS56" s="83">
        <f t="shared" si="1011"/>
        <v>8.9475095462784079E-2</v>
      </c>
      <c r="GT56" s="83">
        <f t="shared" si="1011"/>
        <v>6.0836199182851797E-2</v>
      </c>
      <c r="GU56" s="84">
        <f t="shared" si="1011"/>
        <v>0.29169635436099195</v>
      </c>
      <c r="GV56" s="84">
        <f t="shared" ref="GV56:GX56" si="1012">GV46/GV36</f>
        <v>0.2327544584203925</v>
      </c>
      <c r="GW56" s="84">
        <f t="shared" si="1012"/>
        <v>0.16005766528206444</v>
      </c>
      <c r="GX56" s="84">
        <f t="shared" si="1012"/>
        <v>4.4973860965287382E-2</v>
      </c>
      <c r="GY56" s="84">
        <f t="shared" ref="GY56:HC56" si="1013">GY46/GY36</f>
        <v>6.277306513748708E-2</v>
      </c>
      <c r="GZ56" s="84">
        <f t="shared" si="1013"/>
        <v>7.728575128384027E-2</v>
      </c>
      <c r="HA56" s="84">
        <f t="shared" si="1013"/>
        <v>0.23753762380617999</v>
      </c>
      <c r="HB56" s="84">
        <f t="shared" si="1013"/>
        <v>0.20455910994198662</v>
      </c>
      <c r="HC56" s="84">
        <f t="shared" si="1013"/>
        <v>0.17850228713132935</v>
      </c>
      <c r="HE56" s="52"/>
      <c r="HF56" s="82" t="s">
        <v>16</v>
      </c>
      <c r="HG56" s="83">
        <f t="shared" ref="HG56:HU56" si="1014">HG46/HG36</f>
        <v>7.9355558810081689E-2</v>
      </c>
      <c r="HH56" s="83">
        <f t="shared" si="1014"/>
        <v>0.20390314002076662</v>
      </c>
      <c r="HI56" s="83">
        <f t="shared" si="1014"/>
        <v>0.25683586458699031</v>
      </c>
      <c r="HJ56" s="83">
        <f t="shared" si="1014"/>
        <v>0.1432240825694113</v>
      </c>
      <c r="HK56" s="83">
        <f t="shared" si="1014"/>
        <v>3.3672029682592995E-2</v>
      </c>
      <c r="HL56" s="83">
        <f t="shared" si="1014"/>
        <v>3.8966499242730351E-2</v>
      </c>
      <c r="HM56" s="83">
        <f t="shared" si="1014"/>
        <v>7.8036029858602265E-2</v>
      </c>
      <c r="HN56" s="83">
        <f t="shared" si="1014"/>
        <v>0</v>
      </c>
      <c r="HO56" s="83">
        <f t="shared" si="1014"/>
        <v>6.4458826908329908E-2</v>
      </c>
      <c r="HP56" s="83">
        <f t="shared" si="1014"/>
        <v>0.22745361571151135</v>
      </c>
      <c r="HQ56" s="83">
        <f t="shared" si="1014"/>
        <v>0.12519254847498201</v>
      </c>
      <c r="HR56" s="83">
        <f t="shared" si="1014"/>
        <v>0.10408073359011177</v>
      </c>
      <c r="HS56" s="83">
        <f t="shared" si="1014"/>
        <v>6.606589914141961E-2</v>
      </c>
      <c r="HT56" s="83">
        <f t="shared" si="1014"/>
        <v>2.9153962024777307E-2</v>
      </c>
      <c r="HU56" s="84">
        <f t="shared" si="1014"/>
        <v>0.282306373816745</v>
      </c>
      <c r="HV56" s="84">
        <f t="shared" ref="HV56:HX56" si="1015">HV46/HV36</f>
        <v>0.28802292769600929</v>
      </c>
      <c r="HW56" s="84">
        <f t="shared" si="1015"/>
        <v>7.4502168254503676E-2</v>
      </c>
      <c r="HX56" s="84">
        <f t="shared" si="1015"/>
        <v>4.1642506814535775E-2</v>
      </c>
      <c r="HY56" s="84">
        <f t="shared" ref="HY56:IC56" si="1016">HY46/HY36</f>
        <v>4.0233184520528119E-2</v>
      </c>
      <c r="HZ56" s="84">
        <f t="shared" si="1016"/>
        <v>0.13270891583020392</v>
      </c>
      <c r="IA56" s="84">
        <f t="shared" si="1016"/>
        <v>0.2841435521266138</v>
      </c>
      <c r="IB56" s="84">
        <f t="shared" si="1016"/>
        <v>0.25441397062318327</v>
      </c>
      <c r="IC56" s="84">
        <f t="shared" si="1016"/>
        <v>0.22605609603482588</v>
      </c>
      <c r="IE56" s="52"/>
      <c r="IF56" s="82" t="s">
        <v>16</v>
      </c>
      <c r="IG56" s="83">
        <f t="shared" ref="IG56:IU56" si="1017">IG46/IG36</f>
        <v>9.7361536450314534E-2</v>
      </c>
      <c r="IH56" s="83">
        <f t="shared" si="1017"/>
        <v>0.1764046134632338</v>
      </c>
      <c r="II56" s="83">
        <f t="shared" si="1017"/>
        <v>0.28079195104388965</v>
      </c>
      <c r="IJ56" s="83">
        <f t="shared" si="1017"/>
        <v>0.16457627733876698</v>
      </c>
      <c r="IK56" s="83">
        <f t="shared" si="1017"/>
        <v>5.9582926645395565E-2</v>
      </c>
      <c r="IL56" s="83">
        <f t="shared" si="1017"/>
        <v>0.10424074010067826</v>
      </c>
      <c r="IM56" s="83">
        <f t="shared" si="1017"/>
        <v>0.1218809599648787</v>
      </c>
      <c r="IN56" s="83">
        <f t="shared" si="1017"/>
        <v>6.7529511597739456E-2</v>
      </c>
      <c r="IO56" s="83">
        <f t="shared" si="1017"/>
        <v>0</v>
      </c>
      <c r="IP56" s="83">
        <f t="shared" si="1017"/>
        <v>0.22170557453697481</v>
      </c>
      <c r="IQ56" s="83">
        <f t="shared" si="1017"/>
        <v>0.19235197168726642</v>
      </c>
      <c r="IR56" s="83">
        <f t="shared" si="1017"/>
        <v>0.17511964061455981</v>
      </c>
      <c r="IS56" s="83">
        <f t="shared" si="1017"/>
        <v>0.1352188711715975</v>
      </c>
      <c r="IT56" s="83">
        <f t="shared" si="1017"/>
        <v>9.5694117035569598E-2</v>
      </c>
      <c r="IU56" s="84">
        <f t="shared" si="1017"/>
        <v>0.34007712898794468</v>
      </c>
      <c r="IV56" s="84">
        <f t="shared" ref="IV56:IX56" si="1018">IV46/IV36</f>
        <v>0.26376148210064931</v>
      </c>
      <c r="IW56" s="84">
        <f t="shared" si="1018"/>
        <v>6.67403443640424E-2</v>
      </c>
      <c r="IX56" s="84">
        <f t="shared" si="1018"/>
        <v>0.10362903454396222</v>
      </c>
      <c r="IY56" s="84">
        <f t="shared" ref="IY56:JC56" si="1019">IY46/IY36</f>
        <v>0.10860662292731937</v>
      </c>
      <c r="IZ56" s="84">
        <f t="shared" si="1019"/>
        <v>0.13334865036200091</v>
      </c>
      <c r="JA56" s="84">
        <f t="shared" si="1019"/>
        <v>0.25127327784065562</v>
      </c>
      <c r="JB56" s="84">
        <f t="shared" si="1019"/>
        <v>0.22668837613896345</v>
      </c>
      <c r="JC56" s="84">
        <f t="shared" si="1019"/>
        <v>0.19925098465261304</v>
      </c>
      <c r="JE56" s="52"/>
      <c r="JF56" s="82" t="s">
        <v>16</v>
      </c>
      <c r="JG56" s="83">
        <f t="shared" ref="JG56:JU56" si="1020">JG46/JG36</f>
        <v>0.30193598845953712</v>
      </c>
      <c r="JH56" s="83">
        <f t="shared" si="1020"/>
        <v>0.10688695341206214</v>
      </c>
      <c r="JI56" s="83">
        <f t="shared" si="1020"/>
        <v>0.4285055221611252</v>
      </c>
      <c r="JJ56" s="83">
        <f t="shared" si="1020"/>
        <v>0.35101008247392373</v>
      </c>
      <c r="JK56" s="83">
        <f t="shared" si="1020"/>
        <v>0.20007558555835209</v>
      </c>
      <c r="JL56" s="83">
        <f t="shared" si="1020"/>
        <v>0.20164735239083534</v>
      </c>
      <c r="JM56" s="83">
        <f t="shared" si="1020"/>
        <v>0.15326563957321018</v>
      </c>
      <c r="JN56" s="83">
        <f t="shared" si="1020"/>
        <v>0.22552639163324253</v>
      </c>
      <c r="JO56" s="83">
        <f t="shared" si="1020"/>
        <v>0.24916810868716777</v>
      </c>
      <c r="JP56" s="83">
        <f t="shared" si="1020"/>
        <v>0</v>
      </c>
      <c r="JQ56" s="83">
        <f t="shared" si="1020"/>
        <v>0.19160104126927924</v>
      </c>
      <c r="JR56" s="83">
        <f t="shared" si="1020"/>
        <v>0.21811883926665998</v>
      </c>
      <c r="JS56" s="83">
        <f t="shared" si="1020"/>
        <v>0.23266347976895069</v>
      </c>
      <c r="JT56" s="83">
        <f t="shared" si="1020"/>
        <v>0.2090146432825121</v>
      </c>
      <c r="JU56" s="84">
        <f t="shared" si="1020"/>
        <v>0.38737899751468591</v>
      </c>
      <c r="JV56" s="84">
        <f t="shared" ref="JV56:JX56" si="1021">JV46/JV36</f>
        <v>7.9199923379002252E-2</v>
      </c>
      <c r="JW56" s="84">
        <f t="shared" si="1021"/>
        <v>0.29798604537871337</v>
      </c>
      <c r="JX56" s="84">
        <f t="shared" si="1021"/>
        <v>0.19462171699901043</v>
      </c>
      <c r="JY56" s="84">
        <f t="shared" ref="JY56:KC56" si="1022">JY46/JY36</f>
        <v>0.21105596195065024</v>
      </c>
      <c r="JZ56" s="84">
        <f t="shared" si="1022"/>
        <v>0.10099315338385734</v>
      </c>
      <c r="KA56" s="84">
        <f t="shared" si="1022"/>
        <v>0.12686929161030353</v>
      </c>
      <c r="KB56" s="84">
        <f t="shared" si="1022"/>
        <v>9.22698455722466E-2</v>
      </c>
      <c r="KC56" s="84">
        <f t="shared" si="1022"/>
        <v>9.3730971819411743E-2</v>
      </c>
      <c r="KE56" s="52"/>
      <c r="KF56" s="82" t="s">
        <v>16</v>
      </c>
      <c r="KG56" s="83">
        <f t="shared" ref="KG56:KU56" si="1023">KG46/KG36</f>
        <v>0.18402000705765476</v>
      </c>
      <c r="KH56" s="83">
        <f t="shared" si="1023"/>
        <v>0.2305724553543253</v>
      </c>
      <c r="KI56" s="83">
        <f t="shared" si="1023"/>
        <v>0.3099700819856312</v>
      </c>
      <c r="KJ56" s="83">
        <f t="shared" si="1023"/>
        <v>0.22488161528647299</v>
      </c>
      <c r="KK56" s="83">
        <f t="shared" si="1023"/>
        <v>0.12394086162683915</v>
      </c>
      <c r="KL56" s="83">
        <f t="shared" si="1023"/>
        <v>8.481025290407504E-2</v>
      </c>
      <c r="KM56" s="83">
        <f t="shared" si="1023"/>
        <v>7.8573373774000144E-2</v>
      </c>
      <c r="KN56" s="83">
        <f t="shared" si="1023"/>
        <v>0.12311880996029578</v>
      </c>
      <c r="KO56" s="83">
        <f t="shared" si="1023"/>
        <v>0.17793273253065559</v>
      </c>
      <c r="KP56" s="83">
        <f t="shared" si="1023"/>
        <v>0.22095857051916482</v>
      </c>
      <c r="KQ56" s="83">
        <f t="shared" si="1023"/>
        <v>0</v>
      </c>
      <c r="KR56" s="83">
        <f t="shared" si="1023"/>
        <v>4.5470221966922179E-2</v>
      </c>
      <c r="KS56" s="83">
        <f t="shared" si="1023"/>
        <v>8.6511045047512364E-2</v>
      </c>
      <c r="KT56" s="83">
        <f t="shared" si="1023"/>
        <v>9.4606589076596512E-2</v>
      </c>
      <c r="KU56" s="84">
        <f t="shared" si="1023"/>
        <v>0.2497865437865977</v>
      </c>
      <c r="KV56" s="84">
        <f t="shared" ref="KV56:KX56" si="1024">KV46/KV36</f>
        <v>0.29623320086977384</v>
      </c>
      <c r="KW56" s="84">
        <f t="shared" si="1024"/>
        <v>0.19340854751720188</v>
      </c>
      <c r="KX56" s="84">
        <f t="shared" si="1024"/>
        <v>8.3355260862804037E-2</v>
      </c>
      <c r="KY56" s="84">
        <f t="shared" ref="KY56:LC56" si="1025">KY46/KY36</f>
        <v>8.5933332382155433E-2</v>
      </c>
      <c r="KZ56" s="84">
        <f t="shared" si="1025"/>
        <v>0.14822043514493374</v>
      </c>
      <c r="LA56" s="84">
        <f t="shared" si="1025"/>
        <v>0.30435386801077363</v>
      </c>
      <c r="LB56" s="84">
        <f t="shared" si="1025"/>
        <v>0.27154424945760824</v>
      </c>
      <c r="LC56" s="84">
        <f t="shared" si="1025"/>
        <v>0.24692855096102639</v>
      </c>
      <c r="LE56" s="52"/>
      <c r="LF56" s="82" t="s">
        <v>16</v>
      </c>
      <c r="LG56" s="83">
        <f t="shared" ref="LG56:LU56" si="1026">LG46/LG36</f>
        <v>0.1400681963596894</v>
      </c>
      <c r="LH56" s="83">
        <f t="shared" si="1026"/>
        <v>0.25568661496655393</v>
      </c>
      <c r="LI56" s="83">
        <f t="shared" si="1026"/>
        <v>0.26629731050257804</v>
      </c>
      <c r="LJ56" s="83">
        <f t="shared" si="1026"/>
        <v>0.17661462462477087</v>
      </c>
      <c r="LK56" s="83">
        <f t="shared" si="1026"/>
        <v>0.11214094989852445</v>
      </c>
      <c r="LL56" s="83">
        <f t="shared" si="1026"/>
        <v>6.6202713099101224E-2</v>
      </c>
      <c r="LM56" s="83">
        <f t="shared" si="1026"/>
        <v>9.2652389976904698E-2</v>
      </c>
      <c r="LN56" s="83">
        <f t="shared" si="1026"/>
        <v>9.7347458609529786E-2</v>
      </c>
      <c r="LO56" s="83">
        <f t="shared" si="1026"/>
        <v>0.15631496949067031</v>
      </c>
      <c r="LP56" s="83">
        <f t="shared" si="1026"/>
        <v>0.25666866850014608</v>
      </c>
      <c r="LQ56" s="83">
        <f t="shared" si="1026"/>
        <v>4.4482267646611846E-2</v>
      </c>
      <c r="LR56" s="83">
        <f t="shared" si="1026"/>
        <v>0</v>
      </c>
      <c r="LS56" s="83">
        <f t="shared" si="1026"/>
        <v>4.5004224965525808E-2</v>
      </c>
      <c r="LT56" s="83">
        <f t="shared" si="1026"/>
        <v>7.2298039573430353E-2</v>
      </c>
      <c r="LU56" s="84">
        <f t="shared" si="1026"/>
        <v>0.22322269846320256</v>
      </c>
      <c r="LV56" s="84">
        <f t="shared" ref="LV56:LX56" si="1027">LV46/LV36</f>
        <v>0.33027826523031001</v>
      </c>
      <c r="LW56" s="84">
        <f t="shared" si="1027"/>
        <v>0.15434731125340284</v>
      </c>
      <c r="LX56" s="84">
        <f t="shared" si="1027"/>
        <v>6.9773059113121372E-2</v>
      </c>
      <c r="LY56" s="84">
        <f t="shared" ref="LY56:MC56" si="1028">LY46/LY36</f>
        <v>6.0387585261688401E-2</v>
      </c>
      <c r="LZ56" s="84">
        <f t="shared" si="1028"/>
        <v>0.17240841568762677</v>
      </c>
      <c r="MA56" s="84">
        <f t="shared" si="1028"/>
        <v>0.33388943145223454</v>
      </c>
      <c r="MB56" s="84">
        <f t="shared" si="1028"/>
        <v>0.30181803647561833</v>
      </c>
      <c r="MC56" s="84">
        <f t="shared" si="1028"/>
        <v>0.27501657925582723</v>
      </c>
      <c r="ME56" s="52"/>
      <c r="MF56" s="82" t="s">
        <v>16</v>
      </c>
      <c r="MG56" s="83">
        <f t="shared" ref="MG56:MU56" si="1029">MG46/MG36</f>
        <v>9.4440015309343636E-2</v>
      </c>
      <c r="MH56" s="83">
        <f t="shared" si="1029"/>
        <v>0.25415091394507405</v>
      </c>
      <c r="MI56" s="83">
        <f t="shared" si="1029"/>
        <v>0.23861978322009242</v>
      </c>
      <c r="MJ56" s="83">
        <f t="shared" si="1029"/>
        <v>0.13645985886781375</v>
      </c>
      <c r="MK56" s="83">
        <f t="shared" si="1029"/>
        <v>8.9536272970741515E-2</v>
      </c>
      <c r="ML56" s="83">
        <f t="shared" si="1029"/>
        <v>4.6567878689499798E-2</v>
      </c>
      <c r="MM56" s="83">
        <f t="shared" si="1029"/>
        <v>9.4516063630079E-2</v>
      </c>
      <c r="MN56" s="83">
        <f t="shared" si="1029"/>
        <v>6.3692246331375421E-2</v>
      </c>
      <c r="MO56" s="83">
        <f t="shared" si="1029"/>
        <v>0.12386150582661608</v>
      </c>
      <c r="MP56" s="83">
        <f t="shared" si="1029"/>
        <v>0.26397075307266893</v>
      </c>
      <c r="MQ56" s="83">
        <f t="shared" si="1029"/>
        <v>8.1677153898300506E-2</v>
      </c>
      <c r="MR56" s="83">
        <f t="shared" si="1029"/>
        <v>4.4654553429349049E-2</v>
      </c>
      <c r="MS56" s="83">
        <f t="shared" si="1029"/>
        <v>0</v>
      </c>
      <c r="MT56" s="83">
        <f t="shared" si="1029"/>
        <v>4.6440680359959179E-2</v>
      </c>
      <c r="MU56" s="84">
        <f t="shared" si="1029"/>
        <v>0.22885396061415006</v>
      </c>
      <c r="MV56" s="84">
        <f t="shared" ref="MV56:MX56" si="1030">MV46/MV36</f>
        <v>0.33422562845636711</v>
      </c>
      <c r="MW56" s="84">
        <f t="shared" si="1030"/>
        <v>0.11002250837357978</v>
      </c>
      <c r="MX56" s="84">
        <f t="shared" si="1030"/>
        <v>5.4099983289918767E-2</v>
      </c>
      <c r="MY56" s="84">
        <f t="shared" ref="MY56:NC56" si="1031">MY46/MY36</f>
        <v>3.4957164000092841E-2</v>
      </c>
      <c r="MZ56" s="84">
        <f t="shared" si="1031"/>
        <v>0.17301412332053676</v>
      </c>
      <c r="NA56" s="84">
        <f t="shared" si="1031"/>
        <v>0.33463783753675502</v>
      </c>
      <c r="NB56" s="84">
        <f t="shared" si="1031"/>
        <v>0.30326397688569179</v>
      </c>
      <c r="NC56" s="84">
        <f t="shared" si="1031"/>
        <v>0.27525906726686084</v>
      </c>
      <c r="NE56" s="52"/>
      <c r="NF56" s="82" t="s">
        <v>16</v>
      </c>
      <c r="NG56" s="83">
        <f t="shared" ref="NG56:NU56" si="1032">NG46/NG36</f>
        <v>9.8893790299658862E-2</v>
      </c>
      <c r="NH56" s="83">
        <f t="shared" si="1032"/>
        <v>0.20641998801327749</v>
      </c>
      <c r="NI56" s="83">
        <f t="shared" si="1032"/>
        <v>0.26277624475072131</v>
      </c>
      <c r="NJ56" s="83">
        <f t="shared" si="1032"/>
        <v>0.15564061545328287</v>
      </c>
      <c r="NK56" s="83">
        <f t="shared" si="1032"/>
        <v>4.3954238505899065E-2</v>
      </c>
      <c r="NL56" s="83">
        <f t="shared" si="1032"/>
        <v>1.0327928279776986E-2</v>
      </c>
      <c r="NM56" s="83">
        <f t="shared" si="1032"/>
        <v>5.9932343042749886E-2</v>
      </c>
      <c r="NN56" s="83">
        <f t="shared" si="1032"/>
        <v>2.9057664658124462E-2</v>
      </c>
      <c r="NO56" s="83">
        <f t="shared" si="1032"/>
        <v>9.0265310893724734E-2</v>
      </c>
      <c r="NP56" s="83">
        <f t="shared" si="1032"/>
        <v>0.22211842929622572</v>
      </c>
      <c r="NQ56" s="83">
        <f t="shared" si="1032"/>
        <v>9.5888483176204825E-2</v>
      </c>
      <c r="NR56" s="83">
        <f t="shared" si="1032"/>
        <v>7.618564431706383E-2</v>
      </c>
      <c r="NS56" s="83">
        <f t="shared" si="1032"/>
        <v>4.5986782986499011E-2</v>
      </c>
      <c r="NT56" s="83">
        <f t="shared" si="1032"/>
        <v>0</v>
      </c>
      <c r="NU56" s="84">
        <f t="shared" si="1032"/>
        <v>0.26752820303177777</v>
      </c>
      <c r="NV56" s="84">
        <f t="shared" ref="NV56:NX56" si="1033">NV46/NV36</f>
        <v>0.28764773889724737</v>
      </c>
      <c r="NW56" s="84">
        <f t="shared" si="1033"/>
        <v>0.10117526534828485</v>
      </c>
      <c r="NX56" s="84">
        <f t="shared" si="1033"/>
        <v>1.5912680553493621E-2</v>
      </c>
      <c r="NY56" s="84">
        <f t="shared" ref="NY56:OC56" si="1034">NY46/NY36</f>
        <v>1.2943568837022823E-2</v>
      </c>
      <c r="NZ56" s="84">
        <f t="shared" si="1034"/>
        <v>0.12854898075232821</v>
      </c>
      <c r="OA56" s="84">
        <f t="shared" si="1034"/>
        <v>0.28675958021313586</v>
      </c>
      <c r="OB56" s="84">
        <f t="shared" si="1034"/>
        <v>0.25569771084995507</v>
      </c>
      <c r="OC56" s="84">
        <f t="shared" si="1034"/>
        <v>0.22765875123842558</v>
      </c>
      <c r="OE56" s="52"/>
      <c r="OF56" s="82" t="s">
        <v>16</v>
      </c>
      <c r="OG56" s="83">
        <f t="shared" ref="OG56:OU56" si="1035">OG46/OG36</f>
        <v>0.25495921753667011</v>
      </c>
      <c r="OH56" s="83">
        <f t="shared" si="1035"/>
        <v>0.52495343532082706</v>
      </c>
      <c r="OI56" s="83">
        <f t="shared" si="1035"/>
        <v>0.12680693326929868</v>
      </c>
      <c r="OJ56" s="83">
        <f t="shared" si="1035"/>
        <v>0.18999422665547494</v>
      </c>
      <c r="OK56" s="83">
        <f t="shared" si="1035"/>
        <v>0.3511131797780237</v>
      </c>
      <c r="OL56" s="83">
        <f t="shared" si="1035"/>
        <v>0.31332034243100054</v>
      </c>
      <c r="OM56" s="83">
        <f t="shared" si="1035"/>
        <v>0.36272305509926428</v>
      </c>
      <c r="ON56" s="83">
        <f t="shared" si="1035"/>
        <v>0.31549563566372951</v>
      </c>
      <c r="OO56" s="83">
        <f t="shared" si="1035"/>
        <v>0.35594038630426905</v>
      </c>
      <c r="OP56" s="83">
        <f t="shared" si="1035"/>
        <v>0.53300533075225587</v>
      </c>
      <c r="OQ56" s="83">
        <f t="shared" si="1035"/>
        <v>0.30109060631323697</v>
      </c>
      <c r="OR56" s="83">
        <f t="shared" si="1035"/>
        <v>0.26486236850033867</v>
      </c>
      <c r="OS56" s="83">
        <f t="shared" si="1035"/>
        <v>0.26303628417639957</v>
      </c>
      <c r="OT56" s="83">
        <f t="shared" si="1035"/>
        <v>0.31089666560085555</v>
      </c>
      <c r="OU56" s="84">
        <f t="shared" si="1035"/>
        <v>0</v>
      </c>
      <c r="OV56" s="84">
        <f t="shared" ref="OV56:OX56" si="1036">OV46/OV36</f>
        <v>0.60362960438916125</v>
      </c>
      <c r="OW56" s="84">
        <f t="shared" si="1036"/>
        <v>0.28979687929833758</v>
      </c>
      <c r="OX56" s="84">
        <f t="shared" si="1036"/>
        <v>0.32165956186994021</v>
      </c>
      <c r="OY56" s="84">
        <f t="shared" ref="OY56:PC56" si="1037">OY46/OY36</f>
        <v>0.30043755013244489</v>
      </c>
      <c r="OZ56" s="84">
        <f t="shared" si="1037"/>
        <v>0.44580656890084291</v>
      </c>
      <c r="PA56" s="84">
        <f t="shared" si="1037"/>
        <v>0.60181271275584403</v>
      </c>
      <c r="PB56" s="84">
        <f t="shared" si="1037"/>
        <v>0.57362574051621174</v>
      </c>
      <c r="PC56" s="84">
        <f t="shared" si="1037"/>
        <v>0.5463556322014832</v>
      </c>
    </row>
    <row r="57" spans="3:419" x14ac:dyDescent="0.3">
      <c r="E57" s="24" t="s">
        <v>20</v>
      </c>
      <c r="F57" s="25">
        <f t="shared" si="834"/>
        <v>0.12034956396625679</v>
      </c>
      <c r="G57" s="25">
        <f t="shared" si="834"/>
        <v>0.27666494196937591</v>
      </c>
      <c r="H57" s="25">
        <f t="shared" si="834"/>
        <v>0.26114398777282832</v>
      </c>
      <c r="I57" s="25">
        <f t="shared" si="834"/>
        <v>8.7518107673803983E-2</v>
      </c>
      <c r="J57" s="25">
        <f t="shared" si="834"/>
        <v>0.14994332033651048</v>
      </c>
      <c r="K57" s="25">
        <f t="shared" si="834"/>
        <v>5.1738958539251707E-2</v>
      </c>
      <c r="L57" s="25">
        <f t="shared" si="834"/>
        <v>0.13658848331955184</v>
      </c>
      <c r="M57" s="25">
        <f t="shared" si="834"/>
        <v>6.6804708497843521E-2</v>
      </c>
      <c r="N57" s="25">
        <f t="shared" si="834"/>
        <v>5.9133890370588825E-2</v>
      </c>
      <c r="O57" s="25">
        <f t="shared" si="834"/>
        <v>2.0460900713102744E-2</v>
      </c>
      <c r="P57" s="25">
        <f t="shared" si="834"/>
        <v>7.5526719479897128E-2</v>
      </c>
      <c r="Q57" s="25">
        <f t="shared" si="834"/>
        <v>7.2139782930939783E-2</v>
      </c>
      <c r="R57" s="25">
        <f t="shared" si="834"/>
        <v>4.5633750567963045E-2</v>
      </c>
      <c r="S57" s="25">
        <f t="shared" si="834"/>
        <v>6.6373300912640751E-2</v>
      </c>
      <c r="T57" s="42">
        <f t="shared" si="834"/>
        <v>0.15344164878624408</v>
      </c>
      <c r="U57" s="42">
        <f t="shared" ref="U57:W57" si="1038">U47/U37</f>
        <v>0.26163696626822663</v>
      </c>
      <c r="V57" s="42">
        <f t="shared" si="1038"/>
        <v>5.0019258493710091E-2</v>
      </c>
      <c r="W57" s="42">
        <f t="shared" si="1038"/>
        <v>0.12652676391677034</v>
      </c>
      <c r="X57" s="42">
        <f t="shared" ref="X57:AB57" si="1039">X47/X37</f>
        <v>0.27136335904101461</v>
      </c>
      <c r="Y57" s="42">
        <f t="shared" si="1039"/>
        <v>0.11230759269177182</v>
      </c>
      <c r="Z57" s="42">
        <f t="shared" si="1039"/>
        <v>0.32061237275026561</v>
      </c>
      <c r="AA57" s="42">
        <f t="shared" si="1039"/>
        <v>0.23130088620743511</v>
      </c>
      <c r="AB57" s="42">
        <f t="shared" si="1039"/>
        <v>0.15656949025061415</v>
      </c>
      <c r="AE57" s="52"/>
      <c r="AF57" s="82" t="s">
        <v>20</v>
      </c>
      <c r="AG57" s="83">
        <f t="shared" ref="AG57:AU57" si="1040">AG47/AG37</f>
        <v>0</v>
      </c>
      <c r="AH57" s="83">
        <f t="shared" si="1040"/>
        <v>0.3912103581161257</v>
      </c>
      <c r="AI57" s="83">
        <f t="shared" si="1040"/>
        <v>0.37472518024415946</v>
      </c>
      <c r="AJ57" s="83">
        <f t="shared" si="1040"/>
        <v>0.19920060951854388</v>
      </c>
      <c r="AK57" s="83">
        <f t="shared" si="1040"/>
        <v>0.26199422502640607</v>
      </c>
      <c r="AL57" s="83">
        <f t="shared" si="1040"/>
        <v>0.15547220737585021</v>
      </c>
      <c r="AM57" s="83">
        <f t="shared" si="1040"/>
        <v>0.21186404445593171</v>
      </c>
      <c r="AN57" s="83">
        <f t="shared" si="1040"/>
        <v>0.14469886992733277</v>
      </c>
      <c r="AO57" s="83">
        <f t="shared" si="1040"/>
        <v>0.15179707711266763</v>
      </c>
      <c r="AP57" s="83">
        <f t="shared" si="1040"/>
        <v>0.11429786777472759</v>
      </c>
      <c r="AQ57" s="83">
        <f t="shared" si="1040"/>
        <v>5.406523468416749E-2</v>
      </c>
      <c r="AR57" s="83">
        <f t="shared" si="1040"/>
        <v>0.14350806004598074</v>
      </c>
      <c r="AS57" s="83">
        <f t="shared" si="1040"/>
        <v>0.12268207552891366</v>
      </c>
      <c r="AT57" s="83">
        <f t="shared" si="1040"/>
        <v>0.13372424098342431</v>
      </c>
      <c r="AU57" s="176">
        <f t="shared" si="1040"/>
        <v>5.9177604770483908E-2</v>
      </c>
      <c r="AV57" s="176">
        <f t="shared" ref="AV57:AX57" si="1041">AV47/AV37</f>
        <v>0.31430962707921534</v>
      </c>
      <c r="AW57" s="176">
        <f t="shared" si="1041"/>
        <v>0.15091712082714814</v>
      </c>
      <c r="AX57" s="84">
        <f t="shared" si="1041"/>
        <v>0.21425928065953581</v>
      </c>
      <c r="AY57" s="84">
        <f t="shared" ref="AY57:BC57" si="1042">AY47/AY37</f>
        <v>0.54760718525954732</v>
      </c>
      <c r="AZ57" s="84">
        <f t="shared" si="1042"/>
        <v>0.33162583369029824</v>
      </c>
      <c r="BA57" s="84">
        <f t="shared" si="1042"/>
        <v>0.66023856379244483</v>
      </c>
      <c r="BB57" s="84">
        <f t="shared" si="1042"/>
        <v>0.43798591219871824</v>
      </c>
      <c r="BC57" s="84">
        <f t="shared" si="1042"/>
        <v>0.31400771148081907</v>
      </c>
      <c r="BE57" s="52"/>
      <c r="BF57" s="82" t="s">
        <v>20</v>
      </c>
      <c r="BG57" s="83">
        <f t="shared" ref="BG57:BU57" si="1043">BG47/BG37</f>
        <v>0.40676916895485876</v>
      </c>
      <c r="BH57" s="83">
        <f t="shared" si="1043"/>
        <v>0</v>
      </c>
      <c r="BI57" s="83">
        <f t="shared" si="1043"/>
        <v>8.0170705525039299E-2</v>
      </c>
      <c r="BJ57" s="83">
        <f t="shared" si="1043"/>
        <v>0.20288015938855297</v>
      </c>
      <c r="BK57" s="83">
        <f t="shared" si="1043"/>
        <v>0.17376220752101895</v>
      </c>
      <c r="BL57" s="83">
        <f t="shared" si="1043"/>
        <v>0.20933021192639961</v>
      </c>
      <c r="BM57" s="83">
        <f t="shared" si="1043"/>
        <v>0.20598981307528108</v>
      </c>
      <c r="BN57" s="83">
        <f t="shared" si="1043"/>
        <v>0.2531802260466437</v>
      </c>
      <c r="BO57" s="83">
        <f t="shared" si="1043"/>
        <v>0.2666254917259096</v>
      </c>
      <c r="BP57" s="83">
        <f t="shared" si="1043"/>
        <v>0.28714096360181102</v>
      </c>
      <c r="BQ57" s="83">
        <f t="shared" si="1043"/>
        <v>0.38640497363283755</v>
      </c>
      <c r="BR57" s="83">
        <f t="shared" si="1043"/>
        <v>0.2637202120260615</v>
      </c>
      <c r="BS57" s="83">
        <f t="shared" si="1043"/>
        <v>0.30820166756514517</v>
      </c>
      <c r="BT57" s="83">
        <f t="shared" si="1043"/>
        <v>0.39960218089536631</v>
      </c>
      <c r="BU57" s="84">
        <f t="shared" si="1043"/>
        <v>0.42293415549537627</v>
      </c>
      <c r="BV57" s="84">
        <f t="shared" ref="BV57:BX57" si="1044">BV47/BV37</f>
        <v>0.15864634845195044</v>
      </c>
      <c r="BW57" s="84">
        <f t="shared" si="1044"/>
        <v>0.52001516455772767</v>
      </c>
      <c r="BX57" s="84">
        <f t="shared" si="1044"/>
        <v>0.21345069313612575</v>
      </c>
      <c r="BY57" s="84">
        <f t="shared" ref="BY57:CC57" si="1045">BY47/BY37</f>
        <v>0.2920479310994798</v>
      </c>
      <c r="BZ57" s="84">
        <f t="shared" si="1045"/>
        <v>0.30868369424084791</v>
      </c>
      <c r="CA57" s="84">
        <f t="shared" si="1045"/>
        <v>0.50623921925196214</v>
      </c>
      <c r="CB57" s="84">
        <f t="shared" si="1045"/>
        <v>0.38074196925003062</v>
      </c>
      <c r="CC57" s="84">
        <f t="shared" si="1045"/>
        <v>0.33255846689499519</v>
      </c>
      <c r="CE57" s="52"/>
      <c r="CF57" s="82" t="s">
        <v>20</v>
      </c>
      <c r="CG57" s="83">
        <f t="shared" ref="CG57:CU57" si="1046">CG47/CG37</f>
        <v>0.44772619354026227</v>
      </c>
      <c r="CH57" s="83">
        <f t="shared" si="1046"/>
        <v>0.12072528761138904</v>
      </c>
      <c r="CI57" s="83">
        <f t="shared" si="1046"/>
        <v>0</v>
      </c>
      <c r="CJ57" s="83">
        <f t="shared" si="1046"/>
        <v>0.25941748595650244</v>
      </c>
      <c r="CK57" s="83">
        <f t="shared" si="1046"/>
        <v>0.25608995890066233</v>
      </c>
      <c r="CL57" s="83">
        <f t="shared" si="1046"/>
        <v>0.24013456924664359</v>
      </c>
      <c r="CM57" s="83">
        <f t="shared" si="1046"/>
        <v>0.29486025877762939</v>
      </c>
      <c r="CN57" s="83">
        <f t="shared" si="1046"/>
        <v>0.30836105523608737</v>
      </c>
      <c r="CO57" s="83">
        <f t="shared" si="1046"/>
        <v>0.32635823524989949</v>
      </c>
      <c r="CP57" s="83">
        <f t="shared" si="1046"/>
        <v>0.30594501069592084</v>
      </c>
      <c r="CQ57" s="83">
        <f t="shared" si="1046"/>
        <v>0.42080435459829707</v>
      </c>
      <c r="CR57" s="83">
        <f t="shared" si="1046"/>
        <v>0.32103252092058077</v>
      </c>
      <c r="CS57" s="83">
        <f t="shared" si="1046"/>
        <v>0.35484377364488201</v>
      </c>
      <c r="CT57" s="83">
        <f t="shared" si="1046"/>
        <v>0.42116287025929489</v>
      </c>
      <c r="CU57" s="84">
        <f t="shared" si="1046"/>
        <v>0.45049030072772267</v>
      </c>
      <c r="CV57" s="84">
        <f t="shared" ref="CV57:CX57" si="1047">CV47/CV37</f>
        <v>0.29779472269130702</v>
      </c>
      <c r="CW57" s="84">
        <f t="shared" si="1047"/>
        <v>0.57810293830799409</v>
      </c>
      <c r="CX57" s="84">
        <f t="shared" si="1047"/>
        <v>0.29157128199748544</v>
      </c>
      <c r="CY57" s="84">
        <f t="shared" ref="CY57:DC57" si="1048">CY47/CY37</f>
        <v>0.53927706640363982</v>
      </c>
      <c r="CZ57" s="84">
        <f t="shared" si="1048"/>
        <v>0.38527898198205962</v>
      </c>
      <c r="DA57" s="84">
        <f t="shared" si="1048"/>
        <v>0.79685098945080302</v>
      </c>
      <c r="DB57" s="84">
        <f t="shared" si="1048"/>
        <v>0.5795965234025553</v>
      </c>
      <c r="DC57" s="84">
        <f t="shared" si="1048"/>
        <v>0.4763302503703194</v>
      </c>
      <c r="DE57" s="52"/>
      <c r="DF57" s="82" t="s">
        <v>20</v>
      </c>
      <c r="DG57" s="83">
        <f t="shared" ref="DG57:DU57" si="1049">DG47/DG37</f>
        <v>0.18848521102965785</v>
      </c>
      <c r="DH57" s="83">
        <f t="shared" si="1049"/>
        <v>0.18570653135652757</v>
      </c>
      <c r="DI57" s="83">
        <f t="shared" si="1049"/>
        <v>0.20068189373078854</v>
      </c>
      <c r="DJ57" s="83">
        <f t="shared" si="1049"/>
        <v>0</v>
      </c>
      <c r="DK57" s="83">
        <f t="shared" si="1049"/>
        <v>5.1773214490356934E-2</v>
      </c>
      <c r="DL57" s="83">
        <f t="shared" si="1049"/>
        <v>2.6058043578008592E-2</v>
      </c>
      <c r="DM57" s="83">
        <f t="shared" si="1049"/>
        <v>6.2985246943263185E-2</v>
      </c>
      <c r="DN57" s="83">
        <f t="shared" si="1049"/>
        <v>5.3979502316546919E-2</v>
      </c>
      <c r="DO57" s="83">
        <f t="shared" si="1049"/>
        <v>5.5609004931499381E-2</v>
      </c>
      <c r="DP57" s="83">
        <f t="shared" si="1049"/>
        <v>9.0012104211213306E-2</v>
      </c>
      <c r="DQ57" s="83">
        <f t="shared" si="1049"/>
        <v>0.15082931462299287</v>
      </c>
      <c r="DR57" s="83">
        <f t="shared" si="1049"/>
        <v>6.2007092345486028E-2</v>
      </c>
      <c r="DS57" s="83">
        <f t="shared" si="1049"/>
        <v>8.3683035417882398E-2</v>
      </c>
      <c r="DT57" s="83">
        <f t="shared" si="1049"/>
        <v>0.10905258664731235</v>
      </c>
      <c r="DU57" s="84">
        <f t="shared" si="1049"/>
        <v>0.20237344302014743</v>
      </c>
      <c r="DV57" s="84">
        <f t="shared" ref="DV57:DX57" si="1050">DV47/DV37</f>
        <v>0.17155211030191431</v>
      </c>
      <c r="DW57" s="84">
        <f t="shared" si="1050"/>
        <v>0.16042226511952043</v>
      </c>
      <c r="DX57" s="84">
        <f t="shared" si="1050"/>
        <v>4.487420671403837E-2</v>
      </c>
      <c r="DY57" s="84">
        <f t="shared" ref="DY57:EC57" si="1051">DY47/DY37</f>
        <v>0.27090235195600759</v>
      </c>
      <c r="DZ57" s="84">
        <f t="shared" si="1051"/>
        <v>3.8932246682894737E-2</v>
      </c>
      <c r="EA57" s="84">
        <f t="shared" si="1051"/>
        <v>0.29031579846791622</v>
      </c>
      <c r="EB57" s="84">
        <f t="shared" si="1051"/>
        <v>0.23242088548731146</v>
      </c>
      <c r="EC57" s="84">
        <f t="shared" si="1051"/>
        <v>0.15690734444729434</v>
      </c>
      <c r="EE57" s="52"/>
      <c r="EF57" s="82" t="s">
        <v>20</v>
      </c>
      <c r="EG57" s="83">
        <f t="shared" ref="EG57:EU57" si="1052">EG47/EG37</f>
        <v>0.22657538114417808</v>
      </c>
      <c r="EH57" s="83">
        <f t="shared" si="1052"/>
        <v>0.14868680928509198</v>
      </c>
      <c r="EI57" s="83">
        <f t="shared" si="1052"/>
        <v>0.17095252246003767</v>
      </c>
      <c r="EJ57" s="83">
        <f t="shared" si="1052"/>
        <v>4.680885161262896E-2</v>
      </c>
      <c r="EK57" s="83">
        <f t="shared" si="1052"/>
        <v>0</v>
      </c>
      <c r="EL57" s="83">
        <f t="shared" si="1052"/>
        <v>6.6337932278296444E-2</v>
      </c>
      <c r="EM57" s="83">
        <f t="shared" si="1052"/>
        <v>5.3011620144858114E-2</v>
      </c>
      <c r="EN57" s="83">
        <f t="shared" si="1052"/>
        <v>8.8646684174603974E-2</v>
      </c>
      <c r="EO57" s="83">
        <f t="shared" si="1052"/>
        <v>9.5700097274589294E-2</v>
      </c>
      <c r="EP57" s="83">
        <f t="shared" si="1052"/>
        <v>0.13109545536394104</v>
      </c>
      <c r="EQ57" s="83">
        <f t="shared" si="1052"/>
        <v>0.19535508413689961</v>
      </c>
      <c r="ER57" s="83">
        <f t="shared" si="1052"/>
        <v>9.6148634341136199E-2</v>
      </c>
      <c r="ES57" s="83">
        <f t="shared" si="1052"/>
        <v>0.12723656392469665</v>
      </c>
      <c r="ET57" s="83">
        <f t="shared" si="1052"/>
        <v>0.16038871138969982</v>
      </c>
      <c r="EU57" s="84">
        <f t="shared" si="1052"/>
        <v>0.23756121800755609</v>
      </c>
      <c r="EV57" s="84">
        <f t="shared" ref="EV57:EX57" si="1053">EV47/EV37</f>
        <v>0.13250070057980101</v>
      </c>
      <c r="EW57" s="84">
        <f t="shared" si="1053"/>
        <v>0.22847929319140065</v>
      </c>
      <c r="EX57" s="84">
        <f t="shared" si="1053"/>
        <v>4.4458935571875122E-2</v>
      </c>
      <c r="EY57" s="84">
        <f t="shared" ref="EY57:FC57" si="1054">EY47/EY37</f>
        <v>0.20131878115080157</v>
      </c>
      <c r="EZ57" s="84">
        <f t="shared" si="1054"/>
        <v>3.3555687598358211E-2</v>
      </c>
      <c r="FA57" s="84">
        <f t="shared" si="1054"/>
        <v>0.21302576497242059</v>
      </c>
      <c r="FB57" s="84">
        <f t="shared" si="1054"/>
        <v>0.18968635427792058</v>
      </c>
      <c r="FC57" s="84">
        <f t="shared" si="1054"/>
        <v>0.13587580658940018</v>
      </c>
      <c r="FE57" s="52"/>
      <c r="FF57" s="82" t="s">
        <v>20</v>
      </c>
      <c r="FG57" s="83">
        <f t="shared" ref="FG57:FU57" si="1055">FG47/FG37</f>
        <v>0.1835536075270337</v>
      </c>
      <c r="FH57" s="83">
        <f t="shared" si="1055"/>
        <v>0.23784665520227022</v>
      </c>
      <c r="FI57" s="83">
        <f t="shared" si="1055"/>
        <v>0.23502095562673628</v>
      </c>
      <c r="FJ57" s="83">
        <f t="shared" si="1055"/>
        <v>3.3484653294488527E-2</v>
      </c>
      <c r="FK57" s="83">
        <f t="shared" si="1055"/>
        <v>9.3938925986216323E-2</v>
      </c>
      <c r="FL57" s="83">
        <f t="shared" si="1055"/>
        <v>0</v>
      </c>
      <c r="FM57" s="83">
        <f t="shared" si="1055"/>
        <v>9.8915975483603633E-2</v>
      </c>
      <c r="FN57" s="83">
        <f t="shared" si="1055"/>
        <v>5.5060272130668005E-2</v>
      </c>
      <c r="FO57" s="83">
        <f t="shared" si="1055"/>
        <v>4.9043336927790782E-2</v>
      </c>
      <c r="FP57" s="83">
        <f t="shared" si="1055"/>
        <v>7.2533848611887011E-2</v>
      </c>
      <c r="FQ57" s="83">
        <f t="shared" si="1055"/>
        <v>0.14110819964108726</v>
      </c>
      <c r="FR57" s="83">
        <f t="shared" si="1055"/>
        <v>6.3882409782984151E-2</v>
      </c>
      <c r="FS57" s="83">
        <f t="shared" si="1055"/>
        <v>7.1607597007985468E-2</v>
      </c>
      <c r="FT57" s="83">
        <f t="shared" si="1055"/>
        <v>0.11999015699548768</v>
      </c>
      <c r="FU57" s="84">
        <f t="shared" si="1055"/>
        <v>0.21510509039163719</v>
      </c>
      <c r="FV57" s="84">
        <f t="shared" ref="FV57:FX57" si="1056">FV47/FV37</f>
        <v>0.23074118094894705</v>
      </c>
      <c r="FW57" s="84">
        <f t="shared" si="1056"/>
        <v>0.13714579702843471</v>
      </c>
      <c r="FX57" s="84">
        <f t="shared" si="1056"/>
        <v>8.1342728389618008E-2</v>
      </c>
      <c r="FY57" s="84">
        <f t="shared" ref="FY57:GC57" si="1057">FY47/FY37</f>
        <v>0.37839775935519138</v>
      </c>
      <c r="FZ57" s="84">
        <f t="shared" si="1057"/>
        <v>0.10103753815604209</v>
      </c>
      <c r="GA57" s="84">
        <f t="shared" si="1057"/>
        <v>0.43002513044528146</v>
      </c>
      <c r="GB57" s="84">
        <f t="shared" si="1057"/>
        <v>0.32787330856161478</v>
      </c>
      <c r="GC57" s="84">
        <f t="shared" si="1057"/>
        <v>0.21889376094108801</v>
      </c>
      <c r="GE57" s="52"/>
      <c r="GF57" s="82" t="s">
        <v>20</v>
      </c>
      <c r="GG57" s="83">
        <f t="shared" ref="GG57:GU57" si="1058">GG47/GG37</f>
        <v>0.21971408268653936</v>
      </c>
      <c r="GH57" s="83">
        <f t="shared" si="1058"/>
        <v>0.22776460762513459</v>
      </c>
      <c r="GI57" s="83">
        <f t="shared" si="1058"/>
        <v>0.24929292635536965</v>
      </c>
      <c r="GJ57" s="83">
        <f t="shared" si="1058"/>
        <v>6.4327914876570635E-2</v>
      </c>
      <c r="GK57" s="83">
        <f t="shared" si="1058"/>
        <v>6.713140684270287E-2</v>
      </c>
      <c r="GL57" s="83">
        <f t="shared" si="1058"/>
        <v>7.6572578488723328E-2</v>
      </c>
      <c r="GM57" s="83">
        <f t="shared" si="1058"/>
        <v>0</v>
      </c>
      <c r="GN57" s="83">
        <f t="shared" si="1058"/>
        <v>6.9199844777061606E-2</v>
      </c>
      <c r="GO57" s="83">
        <f t="shared" si="1058"/>
        <v>8.0519430797011224E-2</v>
      </c>
      <c r="GP57" s="83">
        <f t="shared" si="1058"/>
        <v>0.13518926481988325</v>
      </c>
      <c r="GQ57" s="83">
        <f t="shared" si="1058"/>
        <v>0.18739924966668803</v>
      </c>
      <c r="GR57" s="83">
        <f t="shared" si="1058"/>
        <v>7.3556317038915062E-2</v>
      </c>
      <c r="GS57" s="83">
        <f t="shared" si="1058"/>
        <v>0.11256479496268976</v>
      </c>
      <c r="GT57" s="83">
        <f t="shared" si="1058"/>
        <v>0.1315100089292964</v>
      </c>
      <c r="GU57" s="84">
        <f t="shared" si="1058"/>
        <v>0.23449725712795552</v>
      </c>
      <c r="GV57" s="84">
        <f t="shared" ref="GV57:GX57" si="1059">GV47/GV37</f>
        <v>0.14642764595229374</v>
      </c>
      <c r="GW57" s="84">
        <f t="shared" si="1059"/>
        <v>0.21931617412100668</v>
      </c>
      <c r="GX57" s="84">
        <f t="shared" si="1059"/>
        <v>2.0924460880586953E-2</v>
      </c>
      <c r="GY57" s="84">
        <f t="shared" ref="GY57:HC57" si="1060">GY47/GY37</f>
        <v>0.22520071438999015</v>
      </c>
      <c r="GZ57" s="84">
        <f t="shared" si="1060"/>
        <v>7.6579965074661985E-2</v>
      </c>
      <c r="HA57" s="84">
        <f t="shared" si="1060"/>
        <v>0.17054537386215857</v>
      </c>
      <c r="HB57" s="84">
        <f t="shared" si="1060"/>
        <v>0.15035027053642114</v>
      </c>
      <c r="HC57" s="84">
        <f t="shared" si="1060"/>
        <v>8.3516788447187379E-2</v>
      </c>
      <c r="HE57" s="52"/>
      <c r="HF57" s="82" t="s">
        <v>20</v>
      </c>
      <c r="HG57" s="83">
        <f t="shared" ref="HG57:HU57" si="1061">HG47/HG37</f>
        <v>0.14887223418985404</v>
      </c>
      <c r="HH57" s="83">
        <f t="shared" si="1061"/>
        <v>0.26243720857933961</v>
      </c>
      <c r="HI57" s="83">
        <f t="shared" si="1061"/>
        <v>0.26956673813369264</v>
      </c>
      <c r="HJ57" s="83">
        <f t="shared" si="1061"/>
        <v>6.0718346308221198E-2</v>
      </c>
      <c r="HK57" s="83">
        <f t="shared" si="1061"/>
        <v>0.10730206143138404</v>
      </c>
      <c r="HL57" s="83">
        <f t="shared" si="1061"/>
        <v>4.8044092709891621E-2</v>
      </c>
      <c r="HM57" s="83">
        <f t="shared" si="1061"/>
        <v>6.9392350540948194E-2</v>
      </c>
      <c r="HN57" s="83">
        <f t="shared" si="1061"/>
        <v>0</v>
      </c>
      <c r="HO57" s="83">
        <f t="shared" si="1061"/>
        <v>1.1097297872396859E-2</v>
      </c>
      <c r="HP57" s="83">
        <f t="shared" si="1061"/>
        <v>7.7073336379808982E-2</v>
      </c>
      <c r="HQ57" s="83">
        <f t="shared" si="1061"/>
        <v>0.1113461004080926</v>
      </c>
      <c r="HR57" s="83">
        <f t="shared" si="1061"/>
        <v>7.6336245784597422E-3</v>
      </c>
      <c r="HS57" s="83">
        <f t="shared" si="1061"/>
        <v>3.7188086009592107E-2</v>
      </c>
      <c r="HT57" s="83">
        <f t="shared" si="1061"/>
        <v>5.1699462278439141E-2</v>
      </c>
      <c r="HU57" s="84">
        <f t="shared" si="1061"/>
        <v>0.17827599873456448</v>
      </c>
      <c r="HV57" s="84">
        <f t="shared" ref="HV57:HX57" si="1062">HV47/HV37</f>
        <v>0.20106754198387744</v>
      </c>
      <c r="HW57" s="84">
        <f t="shared" si="1062"/>
        <v>0.10740553815082367</v>
      </c>
      <c r="HX57" s="84">
        <f t="shared" si="1062"/>
        <v>6.2269576391001565E-2</v>
      </c>
      <c r="HY57" s="84">
        <f t="shared" ref="HY57:IC57" si="1063">HY47/HY37</f>
        <v>0.34577355574848689</v>
      </c>
      <c r="HZ57" s="84">
        <f t="shared" si="1063"/>
        <v>0.12077223704263775</v>
      </c>
      <c r="IA57" s="84">
        <f t="shared" si="1063"/>
        <v>0.35098656255763355</v>
      </c>
      <c r="IB57" s="84">
        <f t="shared" si="1063"/>
        <v>0.25790339003795887</v>
      </c>
      <c r="IC57" s="84">
        <f t="shared" si="1063"/>
        <v>0.15843636586542029</v>
      </c>
      <c r="IE57" s="52"/>
      <c r="IF57" s="82" t="s">
        <v>20</v>
      </c>
      <c r="IG57" s="83">
        <f t="shared" ref="IG57:IU57" si="1064">IG47/IG37</f>
        <v>0.13369482411615816</v>
      </c>
      <c r="IH57" s="83">
        <f t="shared" si="1064"/>
        <v>0.23222494178505987</v>
      </c>
      <c r="II57" s="83">
        <f t="shared" si="1064"/>
        <v>0.24206062907927822</v>
      </c>
      <c r="IJ57" s="83">
        <f t="shared" si="1064"/>
        <v>5.2603614761936049E-2</v>
      </c>
      <c r="IK57" s="83">
        <f t="shared" si="1064"/>
        <v>9.7928284153489864E-2</v>
      </c>
      <c r="IL57" s="83">
        <f t="shared" si="1064"/>
        <v>3.6872467120562052E-2</v>
      </c>
      <c r="IM57" s="83">
        <f t="shared" si="1064"/>
        <v>7.02746927707249E-2</v>
      </c>
      <c r="IN57" s="83">
        <f t="shared" si="1064"/>
        <v>9.5854001184631152E-3</v>
      </c>
      <c r="IO57" s="83">
        <f t="shared" si="1064"/>
        <v>0</v>
      </c>
      <c r="IP57" s="83">
        <f t="shared" si="1064"/>
        <v>6.2168401860959129E-2</v>
      </c>
      <c r="IQ57" s="83">
        <f t="shared" si="1064"/>
        <v>9.7149260442978641E-2</v>
      </c>
      <c r="IR57" s="83">
        <f t="shared" si="1064"/>
        <v>1.4857987899356138E-2</v>
      </c>
      <c r="IS57" s="83">
        <f t="shared" si="1064"/>
        <v>2.934777183726972E-2</v>
      </c>
      <c r="IT57" s="83">
        <f t="shared" si="1064"/>
        <v>4.6183378742508385E-2</v>
      </c>
      <c r="IU57" s="84">
        <f t="shared" si="1064"/>
        <v>0.16036950437413131</v>
      </c>
      <c r="IV57" s="84">
        <f t="shared" ref="IV57:IX57" si="1065">IV47/IV37</f>
        <v>0.18589323858134385</v>
      </c>
      <c r="IW57" s="84">
        <f t="shared" si="1065"/>
        <v>9.0662883684986387E-2</v>
      </c>
      <c r="IX57" s="84">
        <f t="shared" si="1065"/>
        <v>6.0925087515392384E-2</v>
      </c>
      <c r="IY57" s="84">
        <f t="shared" ref="IY57:JC57" si="1066">IY47/IY37</f>
        <v>0.32469773490491199</v>
      </c>
      <c r="IZ57" s="84">
        <f t="shared" si="1066"/>
        <v>0.10683758334049186</v>
      </c>
      <c r="JA57" s="84">
        <f t="shared" si="1066"/>
        <v>0.33715257008020649</v>
      </c>
      <c r="JB57" s="84">
        <f t="shared" si="1066"/>
        <v>0.24911045354361114</v>
      </c>
      <c r="JC57" s="84">
        <f t="shared" si="1066"/>
        <v>0.15933591712199788</v>
      </c>
      <c r="JE57" s="52"/>
      <c r="JF57" s="82" t="s">
        <v>20</v>
      </c>
      <c r="JG57" s="83">
        <f t="shared" ref="JG57:JU57" si="1067">JG47/JG37</f>
        <v>0.11450087613436873</v>
      </c>
      <c r="JH57" s="83">
        <f t="shared" si="1067"/>
        <v>0.27963925316156102</v>
      </c>
      <c r="JI57" s="83">
        <f t="shared" si="1067"/>
        <v>0.25664960722409869</v>
      </c>
      <c r="JJ57" s="83">
        <f t="shared" si="1067"/>
        <v>0.10388269334721999</v>
      </c>
      <c r="JK57" s="83">
        <f t="shared" si="1067"/>
        <v>0.16689976530700099</v>
      </c>
      <c r="JL57" s="83">
        <f t="shared" si="1067"/>
        <v>6.5214503410063032E-2</v>
      </c>
      <c r="JM57" s="83">
        <f t="shared" si="1067"/>
        <v>0.15884607402202894</v>
      </c>
      <c r="JN57" s="83">
        <f t="shared" si="1067"/>
        <v>8.9394903629434294E-2</v>
      </c>
      <c r="JO57" s="83">
        <f t="shared" si="1067"/>
        <v>8.2943760659707308E-2</v>
      </c>
      <c r="JP57" s="83">
        <f t="shared" si="1067"/>
        <v>0</v>
      </c>
      <c r="JQ57" s="83">
        <f t="shared" si="1067"/>
        <v>7.28198688063567E-2</v>
      </c>
      <c r="JR57" s="83">
        <f t="shared" si="1067"/>
        <v>9.4532557360330227E-2</v>
      </c>
      <c r="JS57" s="83">
        <f t="shared" si="1067"/>
        <v>6.7447894568369013E-2</v>
      </c>
      <c r="JT57" s="83">
        <f t="shared" si="1067"/>
        <v>0.11965909111957387</v>
      </c>
      <c r="JU57" s="84">
        <f t="shared" si="1067"/>
        <v>0.15517546163308965</v>
      </c>
      <c r="JV57" s="84">
        <f t="shared" ref="JV57:JX57" si="1068">JV47/JV37</f>
        <v>0.27942235641097563</v>
      </c>
      <c r="JW57" s="84">
        <f t="shared" si="1068"/>
        <v>7.0800406200146118E-2</v>
      </c>
      <c r="JX57" s="84">
        <f t="shared" si="1068"/>
        <v>0.14802313711406884</v>
      </c>
      <c r="JY57" s="84">
        <f t="shared" ref="JY57:KC57" si="1069">JY47/JY37</f>
        <v>0.46722050973586776</v>
      </c>
      <c r="JZ57" s="84">
        <f t="shared" si="1069"/>
        <v>0.20615989448476241</v>
      </c>
      <c r="KA57" s="84">
        <f t="shared" si="1069"/>
        <v>0.56784268252678771</v>
      </c>
      <c r="KB57" s="84">
        <f t="shared" si="1069"/>
        <v>0.40732121123642867</v>
      </c>
      <c r="KC57" s="84">
        <f t="shared" si="1069"/>
        <v>0.28266607905358038</v>
      </c>
      <c r="KE57" s="52"/>
      <c r="KF57" s="82" t="s">
        <v>20</v>
      </c>
      <c r="KG57" s="83">
        <f t="shared" ref="KG57:KU57" si="1070">KG47/KG37</f>
        <v>4.5645102422883631E-2</v>
      </c>
      <c r="KH57" s="83">
        <f t="shared" si="1070"/>
        <v>0.31388186200702711</v>
      </c>
      <c r="KI57" s="83">
        <f t="shared" si="1070"/>
        <v>0.29728286080118471</v>
      </c>
      <c r="KJ57" s="83">
        <f t="shared" si="1070"/>
        <v>0.13538395533241537</v>
      </c>
      <c r="KK57" s="83">
        <f t="shared" si="1070"/>
        <v>0.19244791258561694</v>
      </c>
      <c r="KL57" s="83">
        <f t="shared" si="1070"/>
        <v>0.10100021129633639</v>
      </c>
      <c r="KM57" s="83">
        <f t="shared" si="1070"/>
        <v>0.15860594056308974</v>
      </c>
      <c r="KN57" s="83">
        <f t="shared" si="1070"/>
        <v>9.4046245417946872E-2</v>
      </c>
      <c r="KO57" s="83">
        <f t="shared" si="1070"/>
        <v>9.4976221874411168E-2</v>
      </c>
      <c r="KP57" s="83">
        <f t="shared" si="1070"/>
        <v>6.1250055548527263E-2</v>
      </c>
      <c r="KQ57" s="83">
        <f t="shared" si="1070"/>
        <v>0</v>
      </c>
      <c r="KR57" s="83">
        <f t="shared" si="1070"/>
        <v>9.3470087198427643E-2</v>
      </c>
      <c r="KS57" s="83">
        <f t="shared" si="1070"/>
        <v>6.7994211847446598E-2</v>
      </c>
      <c r="KT57" s="83">
        <f t="shared" si="1070"/>
        <v>8.5954241753274624E-2</v>
      </c>
      <c r="KU57" s="84">
        <f t="shared" si="1070"/>
        <v>9.1763453876911219E-2</v>
      </c>
      <c r="KV57" s="84">
        <f t="shared" ref="KV57:KX57" si="1071">KV47/KV37</f>
        <v>0.26493782995174681</v>
      </c>
      <c r="KW57" s="84">
        <f t="shared" si="1071"/>
        <v>6.5665085556016023E-2</v>
      </c>
      <c r="KX57" s="84">
        <f t="shared" si="1071"/>
        <v>0.15619754347553577</v>
      </c>
      <c r="KY57" s="84">
        <f t="shared" ref="KY57:LC57" si="1072">KY47/KY37</f>
        <v>0.46539942704959131</v>
      </c>
      <c r="KZ57" s="84">
        <f t="shared" si="1072"/>
        <v>0.24906419762131579</v>
      </c>
      <c r="LA57" s="84">
        <f t="shared" si="1072"/>
        <v>0.55271947510751251</v>
      </c>
      <c r="LB57" s="84">
        <f t="shared" si="1072"/>
        <v>0.37812707675038876</v>
      </c>
      <c r="LC57" s="84">
        <f t="shared" si="1072"/>
        <v>0.26229916260099168</v>
      </c>
      <c r="LE57" s="52"/>
      <c r="LF57" s="82" t="s">
        <v>20</v>
      </c>
      <c r="LG57" s="83">
        <f t="shared" ref="LG57:LU57" si="1073">LG47/LG37</f>
        <v>0.14228263058594715</v>
      </c>
      <c r="LH57" s="83">
        <f t="shared" si="1073"/>
        <v>0.26596296580494438</v>
      </c>
      <c r="LI57" s="83">
        <f t="shared" si="1073"/>
        <v>0.27294857442444914</v>
      </c>
      <c r="LJ57" s="83">
        <f t="shared" si="1073"/>
        <v>6.7889785136475214E-2</v>
      </c>
      <c r="LK57" s="83">
        <f t="shared" si="1073"/>
        <v>0.11328066955628058</v>
      </c>
      <c r="LL57" s="83">
        <f t="shared" si="1073"/>
        <v>5.4272660911967252E-2</v>
      </c>
      <c r="LM57" s="83">
        <f t="shared" si="1073"/>
        <v>7.0535213567376978E-2</v>
      </c>
      <c r="LN57" s="83">
        <f t="shared" si="1073"/>
        <v>7.425407433931744E-3</v>
      </c>
      <c r="LO57" s="83">
        <f t="shared" si="1073"/>
        <v>1.6762095811943746E-2</v>
      </c>
      <c r="LP57" s="83">
        <f t="shared" si="1073"/>
        <v>7.8298539187174124E-2</v>
      </c>
      <c r="LQ57" s="83">
        <f t="shared" si="1073"/>
        <v>0.10589028078083401</v>
      </c>
      <c r="LR57" s="83">
        <f t="shared" si="1073"/>
        <v>0</v>
      </c>
      <c r="LS57" s="83">
        <f t="shared" si="1073"/>
        <v>3.4786047361644166E-2</v>
      </c>
      <c r="LT57" s="83">
        <f t="shared" si="1073"/>
        <v>4.5631315468059007E-2</v>
      </c>
      <c r="LU57" s="84">
        <f t="shared" si="1073"/>
        <v>0.16473302274255947</v>
      </c>
      <c r="LV57" s="84">
        <f t="shared" ref="LV57:LX57" si="1074">LV47/LV37</f>
        <v>0.19912427761231596</v>
      </c>
      <c r="LW57" s="84">
        <f t="shared" si="1074"/>
        <v>9.6652270252782752E-2</v>
      </c>
      <c r="LX57" s="84">
        <f t="shared" si="1074"/>
        <v>6.6268589512800416E-2</v>
      </c>
      <c r="LY57" s="84">
        <f t="shared" ref="LY57:MC57" si="1075">LY47/LY37</f>
        <v>0.32072853393802803</v>
      </c>
      <c r="LZ57" s="84">
        <f t="shared" si="1075"/>
        <v>0.12186926326689486</v>
      </c>
      <c r="MA57" s="84">
        <f t="shared" si="1075"/>
        <v>0.32430577164493318</v>
      </c>
      <c r="MB57" s="84">
        <f t="shared" si="1075"/>
        <v>0.23478107750483562</v>
      </c>
      <c r="MC57" s="84">
        <f t="shared" si="1075"/>
        <v>0.14227149985754675</v>
      </c>
      <c r="ME57" s="52"/>
      <c r="MF57" s="82" t="s">
        <v>20</v>
      </c>
      <c r="MG57" s="83">
        <f t="shared" ref="MG57:MU57" si="1076">MG47/MG37</f>
        <v>0.10638332276617805</v>
      </c>
      <c r="MH57" s="83">
        <f t="shared" si="1076"/>
        <v>0.2618152239667052</v>
      </c>
      <c r="MI57" s="83">
        <f t="shared" si="1076"/>
        <v>0.26024087168440829</v>
      </c>
      <c r="MJ57" s="83">
        <f t="shared" si="1076"/>
        <v>7.73412320724471E-2</v>
      </c>
      <c r="MK57" s="83">
        <f t="shared" si="1076"/>
        <v>0.12775596903614089</v>
      </c>
      <c r="ML57" s="83">
        <f t="shared" si="1076"/>
        <v>5.3598982796216964E-2</v>
      </c>
      <c r="MM57" s="83">
        <f t="shared" si="1076"/>
        <v>9.609725409744431E-2</v>
      </c>
      <c r="MN57" s="83">
        <f t="shared" si="1076"/>
        <v>3.1657170081124494E-2</v>
      </c>
      <c r="MO57" s="83">
        <f t="shared" si="1076"/>
        <v>2.8888574539528544E-2</v>
      </c>
      <c r="MP57" s="83">
        <f t="shared" si="1076"/>
        <v>5.1191599718629292E-2</v>
      </c>
      <c r="MQ57" s="83">
        <f t="shared" si="1076"/>
        <v>6.8438765973092772E-2</v>
      </c>
      <c r="MR57" s="83">
        <f t="shared" si="1076"/>
        <v>3.1065053815998164E-2</v>
      </c>
      <c r="MS57" s="83">
        <f t="shared" si="1076"/>
        <v>0</v>
      </c>
      <c r="MT57" s="83">
        <f t="shared" si="1076"/>
        <v>3.3795223065405375E-2</v>
      </c>
      <c r="MU57" s="84">
        <f t="shared" si="1076"/>
        <v>0.13542579642260916</v>
      </c>
      <c r="MV57" s="84">
        <f t="shared" ref="MV57:MX57" si="1077">MV47/MV37</f>
        <v>0.21188448003768251</v>
      </c>
      <c r="MW57" s="84">
        <f t="shared" si="1077"/>
        <v>4.2570027952566245E-2</v>
      </c>
      <c r="MX57" s="84">
        <f t="shared" si="1077"/>
        <v>9.0422614666801099E-2</v>
      </c>
      <c r="MY57" s="84">
        <f t="shared" ref="MY57:NC57" si="1078">MY47/MY37</f>
        <v>0.35111476591164342</v>
      </c>
      <c r="MZ57" s="84">
        <f t="shared" si="1078"/>
        <v>0.14650026062977739</v>
      </c>
      <c r="NA57" s="84">
        <f t="shared" si="1078"/>
        <v>0.38424032046274009</v>
      </c>
      <c r="NB57" s="84">
        <f t="shared" si="1078"/>
        <v>0.27341286007624011</v>
      </c>
      <c r="NC57" s="84">
        <f t="shared" si="1078"/>
        <v>0.17694529083911595</v>
      </c>
      <c r="NE57" s="52"/>
      <c r="NF57" s="82" t="s">
        <v>20</v>
      </c>
      <c r="NG57" s="83">
        <f t="shared" ref="NG57:NU57" si="1079">NG47/NG37</f>
        <v>0.13160438011564418</v>
      </c>
      <c r="NH57" s="83">
        <f t="shared" si="1079"/>
        <v>0.3554289909276549</v>
      </c>
      <c r="NI57" s="83">
        <f t="shared" si="1079"/>
        <v>0.38523778455202023</v>
      </c>
      <c r="NJ57" s="83">
        <f t="shared" si="1079"/>
        <v>0.13133308349199013</v>
      </c>
      <c r="NK57" s="83">
        <f t="shared" si="1079"/>
        <v>0.18498439114801071</v>
      </c>
      <c r="NL57" s="83">
        <f t="shared" si="1079"/>
        <v>9.4737341583272627E-2</v>
      </c>
      <c r="NM57" s="83">
        <f t="shared" si="1079"/>
        <v>0.12624044209700386</v>
      </c>
      <c r="NN57" s="83">
        <f t="shared" si="1079"/>
        <v>5.4775291896945036E-2</v>
      </c>
      <c r="NO57" s="83">
        <f t="shared" si="1079"/>
        <v>6.7292185310790786E-2</v>
      </c>
      <c r="NP57" s="83">
        <f t="shared" si="1079"/>
        <v>9.0789227308644541E-2</v>
      </c>
      <c r="NQ57" s="83">
        <f t="shared" si="1079"/>
        <v>9.0572812946671064E-2</v>
      </c>
      <c r="NR57" s="83">
        <f t="shared" si="1079"/>
        <v>4.4381983840268487E-2</v>
      </c>
      <c r="NS57" s="83">
        <f t="shared" si="1079"/>
        <v>3.7373526820976985E-2</v>
      </c>
      <c r="NT57" s="83">
        <f t="shared" si="1079"/>
        <v>0</v>
      </c>
      <c r="NU57" s="84">
        <f t="shared" si="1079"/>
        <v>0.18799770764300444</v>
      </c>
      <c r="NV57" s="84">
        <f t="shared" ref="NV57:NX57" si="1080">NV47/NV37</f>
        <v>0.25996108547434726</v>
      </c>
      <c r="NW57" s="84">
        <f t="shared" si="1080"/>
        <v>0.13403529537854628</v>
      </c>
      <c r="NX57" s="84">
        <f t="shared" si="1080"/>
        <v>0.11962793842669252</v>
      </c>
      <c r="NY57" s="84">
        <f t="shared" ref="NY57:OC57" si="1081">NY47/NY37</f>
        <v>0.65796429584377492</v>
      </c>
      <c r="NZ57" s="84">
        <f t="shared" si="1081"/>
        <v>0.27626185044291429</v>
      </c>
      <c r="OA57" s="84">
        <f t="shared" si="1081"/>
        <v>0.66422595101257753</v>
      </c>
      <c r="OB57" s="84">
        <f t="shared" si="1081"/>
        <v>0.45734100064835848</v>
      </c>
      <c r="OC57" s="84">
        <f t="shared" si="1081"/>
        <v>0.31551340694788993</v>
      </c>
      <c r="OE57" s="52"/>
      <c r="OF57" s="82" t="s">
        <v>20</v>
      </c>
      <c r="OG57" s="83">
        <f t="shared" ref="OG57:OU57" si="1082">OG47/OG37</f>
        <v>6.5954655260336031E-2</v>
      </c>
      <c r="OH57" s="83">
        <f t="shared" si="1082"/>
        <v>0.4608927936341542</v>
      </c>
      <c r="OI57" s="83">
        <f t="shared" si="1082"/>
        <v>0.42477866772255396</v>
      </c>
      <c r="OJ57" s="83">
        <f t="shared" si="1082"/>
        <v>0.23714589324890006</v>
      </c>
      <c r="OK57" s="83">
        <f t="shared" si="1082"/>
        <v>0.29967026504812955</v>
      </c>
      <c r="OL57" s="83">
        <f t="shared" si="1082"/>
        <v>0.20378044120570965</v>
      </c>
      <c r="OM57" s="83">
        <f t="shared" si="1082"/>
        <v>0.23542609604676229</v>
      </c>
      <c r="ON57" s="83">
        <f t="shared" si="1082"/>
        <v>0.18822151292782929</v>
      </c>
      <c r="OO57" s="83">
        <f t="shared" si="1082"/>
        <v>0.2027730019699539</v>
      </c>
      <c r="OP57" s="83">
        <f t="shared" si="1082"/>
        <v>0.1730881802176881</v>
      </c>
      <c r="OQ57" s="83">
        <f t="shared" si="1082"/>
        <v>0.12255814593370509</v>
      </c>
      <c r="OR57" s="83">
        <f t="shared" si="1082"/>
        <v>0.17637521864727299</v>
      </c>
      <c r="OS57" s="83">
        <f t="shared" si="1082"/>
        <v>0.17110066781780944</v>
      </c>
      <c r="OT57" s="83">
        <f t="shared" si="1082"/>
        <v>0.16085338918598424</v>
      </c>
      <c r="OU57" s="84">
        <f t="shared" si="1082"/>
        <v>0</v>
      </c>
      <c r="OV57" s="84">
        <f t="shared" ref="OV57:OX57" si="1083">OV47/OV37</f>
        <v>0.33177321104408453</v>
      </c>
      <c r="OW57" s="84">
        <f t="shared" si="1083"/>
        <v>0.337220842634472</v>
      </c>
      <c r="OX57" s="84">
        <f t="shared" si="1083"/>
        <v>0.24346670593277694</v>
      </c>
      <c r="OY57" s="84">
        <f t="shared" ref="OY57:PC57" si="1084">OY47/OY37</f>
        <v>0.88362483706326023</v>
      </c>
      <c r="OZ57" s="84">
        <f t="shared" si="1084"/>
        <v>0.63726378056378064</v>
      </c>
      <c r="PA57" s="84">
        <f t="shared" si="1084"/>
        <v>1.0748470398615624</v>
      </c>
      <c r="PB57" s="84">
        <f t="shared" si="1084"/>
        <v>0.67301914299213472</v>
      </c>
      <c r="PC57" s="84">
        <f t="shared" si="1084"/>
        <v>0.49150804435256701</v>
      </c>
    </row>
    <row r="58" spans="3:419" x14ac:dyDescent="0.3">
      <c r="E58" s="24" t="s">
        <v>24</v>
      </c>
      <c r="F58" s="25">
        <f t="shared" si="834"/>
        <v>0.21339395393698835</v>
      </c>
      <c r="G58" s="25">
        <f t="shared" si="834"/>
        <v>7.8122596714082448E-2</v>
      </c>
      <c r="H58" s="25">
        <f t="shared" si="834"/>
        <v>0.50684088004662975</v>
      </c>
      <c r="I58" s="25">
        <f t="shared" si="834"/>
        <v>0.178748916641053</v>
      </c>
      <c r="J58" s="25">
        <f t="shared" si="834"/>
        <v>0.22356126157792972</v>
      </c>
      <c r="K58" s="25">
        <f t="shared" si="834"/>
        <v>0.13630744701521227</v>
      </c>
      <c r="L58" s="25">
        <f t="shared" si="834"/>
        <v>0.15373029980766764</v>
      </c>
      <c r="M58" s="25">
        <f t="shared" si="834"/>
        <v>0.16411137245322135</v>
      </c>
      <c r="N58" s="25">
        <f t="shared" si="834"/>
        <v>0.28942668697189577</v>
      </c>
      <c r="O58" s="25">
        <f t="shared" si="834"/>
        <v>0.33161696979087352</v>
      </c>
      <c r="P58" s="25">
        <f t="shared" si="834"/>
        <v>2.4722165789649964E-2</v>
      </c>
      <c r="Q58" s="25">
        <f t="shared" si="834"/>
        <v>2.1871737201809203E-2</v>
      </c>
      <c r="R58" s="25">
        <f t="shared" si="834"/>
        <v>6.666742695243108E-2</v>
      </c>
      <c r="S58" s="25">
        <f t="shared" si="834"/>
        <v>0.2533749151266384</v>
      </c>
      <c r="T58" s="42">
        <f t="shared" si="834"/>
        <v>0.3678792091774109</v>
      </c>
      <c r="U58" s="42">
        <f t="shared" ref="U58:W58" si="1085">U48/U38</f>
        <v>8.7159865790469956E-2</v>
      </c>
      <c r="V58" s="42">
        <f t="shared" si="1085"/>
        <v>8.7416878675800225E-2</v>
      </c>
      <c r="W58" s="42">
        <f t="shared" si="1085"/>
        <v>0.1206911427342333</v>
      </c>
      <c r="X58" s="42">
        <f t="shared" ref="X58:AB58" si="1086">X48/X38</f>
        <v>0.19298007547051454</v>
      </c>
      <c r="Y58" s="42">
        <f t="shared" si="1086"/>
        <v>0.10735676041172348</v>
      </c>
      <c r="Z58" s="42">
        <f t="shared" si="1086"/>
        <v>6.1201254894022436E-2</v>
      </c>
      <c r="AA58" s="42">
        <f t="shared" si="1086"/>
        <v>8.3117825832355677E-2</v>
      </c>
      <c r="AB58" s="42">
        <f t="shared" si="1086"/>
        <v>0.2662425836992105</v>
      </c>
      <c r="AE58" s="52"/>
      <c r="AF58" s="82" t="s">
        <v>24</v>
      </c>
      <c r="AG58" s="83">
        <f t="shared" ref="AG58:AU58" si="1087">AG48/AG38</f>
        <v>0</v>
      </c>
      <c r="AH58" s="83">
        <f t="shared" si="1087"/>
        <v>0.13895604171978249</v>
      </c>
      <c r="AI58" s="83">
        <f t="shared" si="1087"/>
        <v>0.29009637022408791</v>
      </c>
      <c r="AJ58" s="83">
        <f t="shared" si="1087"/>
        <v>3.2619468225915701E-2</v>
      </c>
      <c r="AK58" s="83">
        <f t="shared" si="1087"/>
        <v>3.4059181089120025E-2</v>
      </c>
      <c r="AL58" s="83">
        <f t="shared" si="1087"/>
        <v>8.3488603492660643E-2</v>
      </c>
      <c r="AM58" s="83">
        <f t="shared" si="1087"/>
        <v>5.5899645587256498E-2</v>
      </c>
      <c r="AN58" s="83">
        <f t="shared" si="1087"/>
        <v>0.27947569782053922</v>
      </c>
      <c r="AO58" s="83">
        <f t="shared" si="1087"/>
        <v>7.3077640230973392E-2</v>
      </c>
      <c r="AP58" s="83">
        <f t="shared" si="1087"/>
        <v>0.27971368455284384</v>
      </c>
      <c r="AQ58" s="83">
        <f t="shared" si="1087"/>
        <v>0.19045258837912937</v>
      </c>
      <c r="AR58" s="83">
        <f t="shared" si="1087"/>
        <v>0.1768399691946291</v>
      </c>
      <c r="AS58" s="83">
        <f t="shared" si="1087"/>
        <v>0.1445940503465426</v>
      </c>
      <c r="AT58" s="83">
        <f t="shared" si="1087"/>
        <v>3.8998521157335091E-2</v>
      </c>
      <c r="AU58" s="176">
        <f t="shared" si="1087"/>
        <v>0.53768445262183229</v>
      </c>
      <c r="AV58" s="176">
        <f t="shared" ref="AV58:AX58" si="1088">AV48/AV38</f>
        <v>0.16570246414238393</v>
      </c>
      <c r="AW58" s="176">
        <f t="shared" si="1088"/>
        <v>0.12257629914352695</v>
      </c>
      <c r="AX58" s="84">
        <f t="shared" si="1088"/>
        <v>0.23857773269068638</v>
      </c>
      <c r="AY58" s="84">
        <f t="shared" ref="AY58:BC58" si="1089">AY48/AY38</f>
        <v>0.31509573877227792</v>
      </c>
      <c r="AZ58" s="84">
        <f t="shared" si="1089"/>
        <v>0.16248185886444125</v>
      </c>
      <c r="BA58" s="84">
        <f t="shared" si="1089"/>
        <v>0.14359946790607384</v>
      </c>
      <c r="BB58" s="84">
        <f t="shared" si="1089"/>
        <v>0.22888785737772982</v>
      </c>
      <c r="BC58" s="84">
        <f t="shared" si="1089"/>
        <v>8.5561225643204258E-2</v>
      </c>
      <c r="BE58" s="52"/>
      <c r="BF58" s="82" t="s">
        <v>24</v>
      </c>
      <c r="BG58" s="83">
        <f t="shared" ref="BG58:BU58" si="1090">BG48/BG38</f>
        <v>0.13865168614120915</v>
      </c>
      <c r="BH58" s="83">
        <f t="shared" si="1090"/>
        <v>0</v>
      </c>
      <c r="BI58" s="83">
        <f t="shared" si="1090"/>
        <v>0.42546737547957286</v>
      </c>
      <c r="BJ58" s="83">
        <f t="shared" si="1090"/>
        <v>0.10860633413622506</v>
      </c>
      <c r="BK58" s="83">
        <f t="shared" si="1090"/>
        <v>0.15591476001604879</v>
      </c>
      <c r="BL58" s="83">
        <f t="shared" si="1090"/>
        <v>9.1231869492575127E-2</v>
      </c>
      <c r="BM58" s="83">
        <f t="shared" si="1090"/>
        <v>8.7847163220783592E-2</v>
      </c>
      <c r="BN58" s="83">
        <f t="shared" si="1090"/>
        <v>0.15742914318028889</v>
      </c>
      <c r="BO58" s="83">
        <f t="shared" si="1090"/>
        <v>0.21152373627406343</v>
      </c>
      <c r="BP58" s="83">
        <f t="shared" si="1090"/>
        <v>0.32379252029080391</v>
      </c>
      <c r="BQ58" s="83">
        <f t="shared" si="1090"/>
        <v>5.7360395131246703E-2</v>
      </c>
      <c r="BR58" s="83">
        <f t="shared" si="1090"/>
        <v>5.9404930735349956E-2</v>
      </c>
      <c r="BS58" s="83">
        <f t="shared" si="1090"/>
        <v>1.1864094816828444E-2</v>
      </c>
      <c r="BT58" s="83">
        <f t="shared" si="1090"/>
        <v>0.17746249912347328</v>
      </c>
      <c r="BU58" s="84">
        <f t="shared" si="1090"/>
        <v>0.40336887901021773</v>
      </c>
      <c r="BV58" s="84">
        <f t="shared" ref="BV58:BX58" si="1091">BV48/BV38</f>
        <v>3.7258142677004127E-2</v>
      </c>
      <c r="BW58" s="84">
        <f t="shared" si="1091"/>
        <v>1.8439868480290635E-2</v>
      </c>
      <c r="BX58" s="84">
        <f t="shared" si="1091"/>
        <v>0.17660375495037717</v>
      </c>
      <c r="BY58" s="84">
        <f t="shared" ref="BY58:CC58" si="1092">BY48/BY38</f>
        <v>0.19267806316042602</v>
      </c>
      <c r="BZ58" s="84">
        <f t="shared" si="1092"/>
        <v>4.9822789357805743E-2</v>
      </c>
      <c r="CA58" s="84">
        <f t="shared" si="1092"/>
        <v>5.5014671133255602E-2</v>
      </c>
      <c r="CB58" s="84">
        <f t="shared" si="1092"/>
        <v>9.1419893801692673E-2</v>
      </c>
      <c r="CC58" s="84">
        <f t="shared" si="1092"/>
        <v>0.18196789793950152</v>
      </c>
      <c r="CE58" s="52"/>
      <c r="CF58" s="82" t="s">
        <v>24</v>
      </c>
      <c r="CG58" s="83">
        <f t="shared" ref="CG58:CU58" si="1093">CG48/CG38</f>
        <v>0.25211865676153355</v>
      </c>
      <c r="CH58" s="83">
        <f t="shared" si="1093"/>
        <v>0.36961952677000515</v>
      </c>
      <c r="CI58" s="83">
        <f t="shared" si="1093"/>
        <v>0</v>
      </c>
      <c r="CJ58" s="83">
        <f t="shared" si="1093"/>
        <v>0.27723207048516946</v>
      </c>
      <c r="CK58" s="83">
        <f t="shared" si="1093"/>
        <v>0.2396805156163479</v>
      </c>
      <c r="CL58" s="83">
        <f t="shared" si="1093"/>
        <v>0.30716197748368873</v>
      </c>
      <c r="CM58" s="83">
        <f t="shared" si="1093"/>
        <v>0.29568653709908033</v>
      </c>
      <c r="CN58" s="83">
        <f t="shared" si="1093"/>
        <v>0.4957404740941983</v>
      </c>
      <c r="CO58" s="83">
        <f t="shared" si="1093"/>
        <v>0.19061025945992494</v>
      </c>
      <c r="CP58" s="83">
        <f t="shared" si="1093"/>
        <v>0.3558398960733325</v>
      </c>
      <c r="CQ58" s="83">
        <f t="shared" si="1093"/>
        <v>0.41047971936702471</v>
      </c>
      <c r="CR58" s="83">
        <f t="shared" si="1093"/>
        <v>0.39475234003100584</v>
      </c>
      <c r="CS58" s="83">
        <f t="shared" si="1093"/>
        <v>0.37337040890647577</v>
      </c>
      <c r="CT58" s="83">
        <f t="shared" si="1093"/>
        <v>0.2191879880224987</v>
      </c>
      <c r="CU58" s="84">
        <f t="shared" si="1093"/>
        <v>0.72552491832741206</v>
      </c>
      <c r="CV58" s="84">
        <f t="shared" ref="CV58:CX58" si="1094">CV48/CV38</f>
        <v>0.39403483103491993</v>
      </c>
      <c r="CW58" s="84">
        <f t="shared" si="1094"/>
        <v>0.35482841898888401</v>
      </c>
      <c r="CX58" s="84">
        <f t="shared" si="1094"/>
        <v>0.41467036014344671</v>
      </c>
      <c r="CY58" s="84">
        <f t="shared" ref="CY58:DC58" si="1095">CY48/CY38</f>
        <v>0.52846522503405235</v>
      </c>
      <c r="CZ58" s="84">
        <f t="shared" si="1095"/>
        <v>0.39093401757757695</v>
      </c>
      <c r="DA58" s="84">
        <f t="shared" si="1095"/>
        <v>0.36415795085132108</v>
      </c>
      <c r="DB58" s="84">
        <f t="shared" si="1095"/>
        <v>0.44909798078213398</v>
      </c>
      <c r="DC58" s="84">
        <f t="shared" si="1095"/>
        <v>0.25499880408901865</v>
      </c>
      <c r="DE58" s="52"/>
      <c r="DF58" s="82" t="s">
        <v>24</v>
      </c>
      <c r="DG58" s="83">
        <f t="shared" ref="DG58:DU58" si="1096">DG48/DG38</f>
        <v>3.3368900112096297E-2</v>
      </c>
      <c r="DH58" s="83">
        <f t="shared" si="1096"/>
        <v>0.11207808187061517</v>
      </c>
      <c r="DI58" s="83">
        <f t="shared" si="1096"/>
        <v>0.32637215018365617</v>
      </c>
      <c r="DJ58" s="83">
        <f t="shared" si="1096"/>
        <v>0</v>
      </c>
      <c r="DK58" s="83">
        <f t="shared" si="1096"/>
        <v>5.0454862042275388E-2</v>
      </c>
      <c r="DL58" s="83">
        <f t="shared" si="1096"/>
        <v>5.4185469690029742E-2</v>
      </c>
      <c r="DM58" s="83">
        <f t="shared" si="1096"/>
        <v>2.3904158479513916E-2</v>
      </c>
      <c r="DN58" s="83">
        <f t="shared" si="1096"/>
        <v>0.25943771297281559</v>
      </c>
      <c r="DO58" s="83">
        <f t="shared" si="1096"/>
        <v>0.10704472160136641</v>
      </c>
      <c r="DP58" s="83">
        <f t="shared" si="1096"/>
        <v>0.27398497516908626</v>
      </c>
      <c r="DQ58" s="83">
        <f t="shared" si="1096"/>
        <v>0.16345310962382584</v>
      </c>
      <c r="DR58" s="83">
        <f t="shared" si="1096"/>
        <v>0.14866994616023979</v>
      </c>
      <c r="DS58" s="83">
        <f t="shared" si="1096"/>
        <v>0.11701601376710886</v>
      </c>
      <c r="DT58" s="83">
        <f t="shared" si="1096"/>
        <v>7.1954529516233448E-2</v>
      </c>
      <c r="DU58" s="84">
        <f t="shared" si="1096"/>
        <v>0.51735593826957926</v>
      </c>
      <c r="DV58" s="84">
        <f t="shared" ref="DV58:DX58" si="1097">DV48/DV38</f>
        <v>0.14172916380979572</v>
      </c>
      <c r="DW58" s="84">
        <f t="shared" si="1097"/>
        <v>9.4513346085802252E-2</v>
      </c>
      <c r="DX58" s="84">
        <f t="shared" si="1097"/>
        <v>0.21323365734392968</v>
      </c>
      <c r="DY58" s="84">
        <f t="shared" ref="DY58:EC58" si="1098">DY48/DY38</f>
        <v>0.29535584884446509</v>
      </c>
      <c r="DZ58" s="84">
        <f t="shared" si="1098"/>
        <v>0.14049263936749173</v>
      </c>
      <c r="EA58" s="84">
        <f t="shared" si="1098"/>
        <v>0.11407277671876197</v>
      </c>
      <c r="EB58" s="84">
        <f t="shared" si="1098"/>
        <v>0.20500579010706729</v>
      </c>
      <c r="EC58" s="84">
        <f t="shared" si="1098"/>
        <v>0.10746755204044092</v>
      </c>
      <c r="EE58" s="52"/>
      <c r="EF58" s="82" t="s">
        <v>24</v>
      </c>
      <c r="EG58" s="83">
        <f t="shared" ref="EG58:EU58" si="1099">EG48/EG38</f>
        <v>3.4264718763793361E-2</v>
      </c>
      <c r="EH58" s="83">
        <f t="shared" si="1099"/>
        <v>0.16528471537381043</v>
      </c>
      <c r="EI58" s="83">
        <f t="shared" si="1099"/>
        <v>0.28451197141420242</v>
      </c>
      <c r="EJ58" s="83">
        <f t="shared" si="1099"/>
        <v>5.1804023521086998E-2</v>
      </c>
      <c r="EK58" s="83">
        <f t="shared" si="1099"/>
        <v>0</v>
      </c>
      <c r="EL58" s="83">
        <f t="shared" si="1099"/>
        <v>8.6293355827770535E-2</v>
      </c>
      <c r="EM58" s="83">
        <f t="shared" si="1099"/>
        <v>7.246564756472533E-2</v>
      </c>
      <c r="EN58" s="83">
        <f t="shared" si="1099"/>
        <v>0.31432112013516939</v>
      </c>
      <c r="EO58" s="83">
        <f t="shared" si="1099"/>
        <v>6.7887686439486977E-2</v>
      </c>
      <c r="EP58" s="83">
        <f t="shared" si="1099"/>
        <v>0.24762654496045786</v>
      </c>
      <c r="EQ58" s="83">
        <f t="shared" si="1099"/>
        <v>0.21479001709505974</v>
      </c>
      <c r="ER58" s="83">
        <f t="shared" si="1099"/>
        <v>0.19638655833358118</v>
      </c>
      <c r="ES58" s="83">
        <f t="shared" si="1099"/>
        <v>0.16930705138076757</v>
      </c>
      <c r="ET58" s="83">
        <f t="shared" si="1099"/>
        <v>3.7292021330457718E-2</v>
      </c>
      <c r="EU58" s="84">
        <f t="shared" si="1099"/>
        <v>0.57119563929826378</v>
      </c>
      <c r="EV58" s="84">
        <f t="shared" ref="EV58:EX58" si="1100">EV48/EV38</f>
        <v>0.19636743271405266</v>
      </c>
      <c r="EW58" s="84">
        <f t="shared" si="1100"/>
        <v>0.1467364573868099</v>
      </c>
      <c r="EX58" s="84">
        <f t="shared" si="1100"/>
        <v>0.23823810402250359</v>
      </c>
      <c r="EY58" s="84">
        <f t="shared" ref="EY58:FC58" si="1101">EY48/EY38</f>
        <v>0.35011764540796037</v>
      </c>
      <c r="EZ58" s="84">
        <f t="shared" si="1101"/>
        <v>0.19485130682763779</v>
      </c>
      <c r="FA58" s="84">
        <f t="shared" si="1101"/>
        <v>0.15832232223726625</v>
      </c>
      <c r="FB58" s="84">
        <f t="shared" si="1101"/>
        <v>0.26013474062262576</v>
      </c>
      <c r="FC58" s="84">
        <f t="shared" si="1101"/>
        <v>0.11114621428315609</v>
      </c>
      <c r="FE58" s="52"/>
      <c r="FF58" s="82" t="s">
        <v>24</v>
      </c>
      <c r="FG58" s="83">
        <f t="shared" ref="FG58:FU58" si="1102">FG48/FG38</f>
        <v>8.7805724516409861E-2</v>
      </c>
      <c r="FH58" s="83">
        <f t="shared" si="1102"/>
        <v>9.6999173188222682E-2</v>
      </c>
      <c r="FI58" s="83">
        <f t="shared" si="1102"/>
        <v>0.38228752743102157</v>
      </c>
      <c r="FJ58" s="83">
        <f t="shared" si="1102"/>
        <v>5.5193897460348321E-2</v>
      </c>
      <c r="FK58" s="83">
        <f t="shared" si="1102"/>
        <v>9.0890983760104183E-2</v>
      </c>
      <c r="FL58" s="83">
        <f t="shared" si="1102"/>
        <v>0</v>
      </c>
      <c r="FM58" s="83">
        <f t="shared" si="1102"/>
        <v>3.5864864974955571E-2</v>
      </c>
      <c r="FN58" s="83">
        <f t="shared" si="1102"/>
        <v>0.25532382389423436</v>
      </c>
      <c r="FO58" s="83">
        <f t="shared" si="1102"/>
        <v>0.15994004076435944</v>
      </c>
      <c r="FP58" s="83">
        <f t="shared" si="1102"/>
        <v>0.25300599221217002</v>
      </c>
      <c r="FQ58" s="83">
        <f t="shared" si="1102"/>
        <v>0.1400448433017098</v>
      </c>
      <c r="FR58" s="83">
        <f t="shared" si="1102"/>
        <v>0.11849816295061305</v>
      </c>
      <c r="FS58" s="83">
        <f t="shared" si="1102"/>
        <v>9.7621457686037666E-2</v>
      </c>
      <c r="FT58" s="83">
        <f t="shared" si="1102"/>
        <v>0.12418964772039751</v>
      </c>
      <c r="FU58" s="84">
        <f t="shared" si="1102"/>
        <v>0.50743547169692649</v>
      </c>
      <c r="FV58" s="84">
        <f t="shared" ref="FV58:FX58" si="1103">FV48/FV38</f>
        <v>0.13338997910900482</v>
      </c>
      <c r="FW58" s="84">
        <f t="shared" si="1103"/>
        <v>7.7538803018599903E-2</v>
      </c>
      <c r="FX58" s="84">
        <f t="shared" si="1103"/>
        <v>0.1678896353025931</v>
      </c>
      <c r="FY58" s="84">
        <f t="shared" ref="FY58:GC58" si="1104">FY48/FY38</f>
        <v>0.29094963211444369</v>
      </c>
      <c r="FZ58" s="84">
        <f t="shared" si="1104"/>
        <v>0.13790229676400234</v>
      </c>
      <c r="GA58" s="84">
        <f t="shared" si="1104"/>
        <v>7.7591921361624475E-2</v>
      </c>
      <c r="GB58" s="84">
        <f t="shared" si="1104"/>
        <v>0.19242090903931297</v>
      </c>
      <c r="GC58" s="84">
        <f t="shared" si="1104"/>
        <v>0.16043678942883993</v>
      </c>
      <c r="GE58" s="52"/>
      <c r="GF58" s="82" t="s">
        <v>24</v>
      </c>
      <c r="GG58" s="83">
        <f t="shared" ref="GG58:GU58" si="1105">GG48/GG38</f>
        <v>5.8051486742358854E-2</v>
      </c>
      <c r="GH58" s="83">
        <f t="shared" si="1105"/>
        <v>9.1911601525981962E-2</v>
      </c>
      <c r="GI58" s="83">
        <f t="shared" si="1105"/>
        <v>0.35276087887732227</v>
      </c>
      <c r="GJ58" s="83">
        <f t="shared" si="1105"/>
        <v>2.4258972589863061E-2</v>
      </c>
      <c r="GK58" s="83">
        <f t="shared" si="1105"/>
        <v>7.1624586440351398E-2</v>
      </c>
      <c r="GL58" s="83">
        <f t="shared" si="1105"/>
        <v>3.6337997395036084E-2</v>
      </c>
      <c r="GM58" s="83">
        <f t="shared" si="1105"/>
        <v>0</v>
      </c>
      <c r="GN58" s="83">
        <f t="shared" si="1105"/>
        <v>0.24377968128556615</v>
      </c>
      <c r="GO58" s="83">
        <f t="shared" si="1105"/>
        <v>0.13245700820865255</v>
      </c>
      <c r="GP58" s="83">
        <f t="shared" si="1105"/>
        <v>0.27415968189165441</v>
      </c>
      <c r="GQ58" s="83">
        <f t="shared" si="1105"/>
        <v>0.14245890039867901</v>
      </c>
      <c r="GR58" s="83">
        <f t="shared" si="1105"/>
        <v>0.12695422495500155</v>
      </c>
      <c r="GS58" s="83">
        <f t="shared" si="1105"/>
        <v>9.6051878345767658E-2</v>
      </c>
      <c r="GT58" s="83">
        <f t="shared" si="1105"/>
        <v>9.6983022757358511E-2</v>
      </c>
      <c r="GU58" s="84">
        <f t="shared" si="1105"/>
        <v>0.50030454330738494</v>
      </c>
      <c r="GV58" s="84">
        <f t="shared" ref="GV58:GX58" si="1106">GV48/GV38</f>
        <v>0.12383088526712231</v>
      </c>
      <c r="GW58" s="84">
        <f t="shared" si="1106"/>
        <v>7.3527293445818556E-2</v>
      </c>
      <c r="GX58" s="84">
        <f t="shared" si="1106"/>
        <v>0.19507484326390026</v>
      </c>
      <c r="GY58" s="84">
        <f t="shared" ref="GY58:HC58" si="1107">GY48/GY38</f>
        <v>0.27975108301839824</v>
      </c>
      <c r="GZ58" s="84">
        <f t="shared" si="1107"/>
        <v>0.12457397580303683</v>
      </c>
      <c r="HA58" s="84">
        <f t="shared" si="1107"/>
        <v>9.1705135837088905E-2</v>
      </c>
      <c r="HB58" s="84">
        <f t="shared" si="1107"/>
        <v>0.18629473160651686</v>
      </c>
      <c r="HC58" s="84">
        <f t="shared" si="1107"/>
        <v>0.12628953155360018</v>
      </c>
      <c r="HE58" s="52"/>
      <c r="HF58" s="82" t="s">
        <v>24</v>
      </c>
      <c r="HG58" s="83">
        <f t="shared" ref="HG58:HU58" si="1108">HG48/HG38</f>
        <v>0.23337926594805267</v>
      </c>
      <c r="HH58" s="83">
        <f t="shared" si="1108"/>
        <v>0.15484979973461696</v>
      </c>
      <c r="HI58" s="83">
        <f t="shared" si="1108"/>
        <v>0.44595136449419592</v>
      </c>
      <c r="HJ58" s="83">
        <f t="shared" si="1108"/>
        <v>0.22161698419188242</v>
      </c>
      <c r="HK58" s="83">
        <f t="shared" si="1108"/>
        <v>0.25793973859119024</v>
      </c>
      <c r="HL58" s="83">
        <f t="shared" si="1108"/>
        <v>0.23411597118875155</v>
      </c>
      <c r="HM58" s="83">
        <f t="shared" si="1108"/>
        <v>0.21415301682514068</v>
      </c>
      <c r="HN58" s="83">
        <f t="shared" si="1108"/>
        <v>0</v>
      </c>
      <c r="HO58" s="83">
        <f t="shared" si="1108"/>
        <v>0.27980679811192488</v>
      </c>
      <c r="HP58" s="83">
        <f t="shared" si="1108"/>
        <v>0.44204209898484997</v>
      </c>
      <c r="HQ58" s="83">
        <f t="shared" si="1108"/>
        <v>0.15943555585760494</v>
      </c>
      <c r="HR58" s="83">
        <f t="shared" si="1108"/>
        <v>0.18783632159461822</v>
      </c>
      <c r="HS58" s="83">
        <f t="shared" si="1108"/>
        <v>0.16127580737975719</v>
      </c>
      <c r="HT58" s="83">
        <f t="shared" si="1108"/>
        <v>0.25868050185846597</v>
      </c>
      <c r="HU58" s="84">
        <f t="shared" si="1108"/>
        <v>0.24954975775411053</v>
      </c>
      <c r="HV58" s="84">
        <f t="shared" ref="HV58:HX58" si="1109">HV48/HV38</f>
        <v>0.11832767352911941</v>
      </c>
      <c r="HW58" s="84">
        <f t="shared" si="1109"/>
        <v>0.17009190217061254</v>
      </c>
      <c r="HX58" s="84">
        <f t="shared" si="1109"/>
        <v>0.31221851699124276</v>
      </c>
      <c r="HY58" s="84">
        <f t="shared" ref="HY58:IC58" si="1110">HY48/HY38</f>
        <v>3.5150815666848099E-2</v>
      </c>
      <c r="HZ58" s="84">
        <f t="shared" si="1110"/>
        <v>0.1090776052630989</v>
      </c>
      <c r="IA58" s="84">
        <f t="shared" si="1110"/>
        <v>0.20603273681282186</v>
      </c>
      <c r="IB58" s="84">
        <f t="shared" si="1110"/>
        <v>9.2655596896570908E-2</v>
      </c>
      <c r="IC58" s="84">
        <f t="shared" si="1110"/>
        <v>0.2258087779991319</v>
      </c>
      <c r="IE58" s="52"/>
      <c r="IF58" s="82" t="s">
        <v>24</v>
      </c>
      <c r="IG58" s="83">
        <f t="shared" ref="IG58:IU58" si="1111">IG48/IG38</f>
        <v>7.0964540438555421E-2</v>
      </c>
      <c r="IH58" s="83">
        <f t="shared" si="1111"/>
        <v>0.20565539335039759</v>
      </c>
      <c r="II58" s="83">
        <f t="shared" si="1111"/>
        <v>0.21327738645689265</v>
      </c>
      <c r="IJ58" s="83">
        <f t="shared" si="1111"/>
        <v>0.10133005811077743</v>
      </c>
      <c r="IK58" s="83">
        <f t="shared" si="1111"/>
        <v>6.5171982355428495E-2</v>
      </c>
      <c r="IL58" s="83">
        <f t="shared" si="1111"/>
        <v>0.14379058114316939</v>
      </c>
      <c r="IM58" s="83">
        <f t="shared" si="1111"/>
        <v>0.12355315187793779</v>
      </c>
      <c r="IN58" s="83">
        <f t="shared" si="1111"/>
        <v>0.34079392878639392</v>
      </c>
      <c r="IO58" s="83">
        <f t="shared" si="1111"/>
        <v>0</v>
      </c>
      <c r="IP58" s="83">
        <f t="shared" si="1111"/>
        <v>0.2837217851359437</v>
      </c>
      <c r="IQ58" s="83">
        <f t="shared" si="1111"/>
        <v>0.25492650560215324</v>
      </c>
      <c r="IR58" s="83">
        <f t="shared" si="1111"/>
        <v>0.24032022445885634</v>
      </c>
      <c r="IS58" s="83">
        <f t="shared" si="1111"/>
        <v>0.210960643792968</v>
      </c>
      <c r="IT58" s="83">
        <f t="shared" si="1111"/>
        <v>3.335696641994982E-2</v>
      </c>
      <c r="IU58" s="84">
        <f t="shared" si="1111"/>
        <v>0.59487389557422665</v>
      </c>
      <c r="IV58" s="84">
        <f t="shared" ref="IV58:IX58" si="1112">IV48/IV38</f>
        <v>0.23122073402390445</v>
      </c>
      <c r="IW58" s="84">
        <f t="shared" si="1112"/>
        <v>0.18964862678097946</v>
      </c>
      <c r="IX58" s="84">
        <f t="shared" si="1112"/>
        <v>0.28713304158331382</v>
      </c>
      <c r="IY58" s="84">
        <f t="shared" ref="IY58:JC58" si="1113">IY48/IY38</f>
        <v>0.37570513631122254</v>
      </c>
      <c r="IZ58" s="84">
        <f t="shared" si="1113"/>
        <v>0.22705226493286187</v>
      </c>
      <c r="JA58" s="84">
        <f t="shared" si="1113"/>
        <v>0.20688171047185602</v>
      </c>
      <c r="JB58" s="84">
        <f t="shared" si="1113"/>
        <v>0.29311908187625535</v>
      </c>
      <c r="JC58" s="84">
        <f t="shared" si="1113"/>
        <v>9.6047848225579477E-2</v>
      </c>
      <c r="JE58" s="52"/>
      <c r="JF58" s="82" t="s">
        <v>24</v>
      </c>
      <c r="JG58" s="83">
        <f t="shared" ref="JG58:JU58" si="1114">JG48/JG38</f>
        <v>0.2771675129436405</v>
      </c>
      <c r="JH58" s="83">
        <f t="shared" si="1114"/>
        <v>0.39652967121167576</v>
      </c>
      <c r="JI58" s="83">
        <f t="shared" si="1114"/>
        <v>0.322259926506406</v>
      </c>
      <c r="JJ58" s="83">
        <f t="shared" si="1114"/>
        <v>0.29011252053091846</v>
      </c>
      <c r="JK58" s="83">
        <f t="shared" si="1114"/>
        <v>0.24391406913716146</v>
      </c>
      <c r="JL58" s="83">
        <f t="shared" si="1114"/>
        <v>0.29275265311439652</v>
      </c>
      <c r="JM58" s="83">
        <f t="shared" si="1114"/>
        <v>0.30357072724000816</v>
      </c>
      <c r="JN58" s="83">
        <f t="shared" si="1114"/>
        <v>0.54893230835132767</v>
      </c>
      <c r="JO58" s="83">
        <f t="shared" si="1114"/>
        <v>0.24773932857167039</v>
      </c>
      <c r="JP58" s="83">
        <f t="shared" si="1114"/>
        <v>0</v>
      </c>
      <c r="JQ58" s="83">
        <f t="shared" si="1114"/>
        <v>0.43832056681426723</v>
      </c>
      <c r="JR58" s="83">
        <f t="shared" si="1114"/>
        <v>0.41098691395653036</v>
      </c>
      <c r="JS58" s="83">
        <f t="shared" si="1114"/>
        <v>0.39741461057934302</v>
      </c>
      <c r="JT58" s="83">
        <f t="shared" si="1114"/>
        <v>0.25521597731301487</v>
      </c>
      <c r="JU58" s="84">
        <f t="shared" si="1114"/>
        <v>0.78399029555737842</v>
      </c>
      <c r="JV58" s="84">
        <f t="shared" ref="JV58:JX58" si="1115">JV48/JV38</f>
        <v>0.43260353686807751</v>
      </c>
      <c r="JW58" s="84">
        <f t="shared" si="1115"/>
        <v>0.37602440971313922</v>
      </c>
      <c r="JX58" s="84">
        <f t="shared" si="1115"/>
        <v>0.38198855860941433</v>
      </c>
      <c r="JY58" s="84">
        <f t="shared" ref="JY58:KC58" si="1116">JY48/JY38</f>
        <v>0.58181181988869446</v>
      </c>
      <c r="JZ58" s="84">
        <f t="shared" si="1116"/>
        <v>0.43335548490069448</v>
      </c>
      <c r="KA58" s="84">
        <f t="shared" si="1116"/>
        <v>0.36745433720336768</v>
      </c>
      <c r="KB58" s="84">
        <f t="shared" si="1116"/>
        <v>0.49428988844231647</v>
      </c>
      <c r="KC58" s="84">
        <f t="shared" si="1116"/>
        <v>0.32974823106793427</v>
      </c>
      <c r="KE58" s="52"/>
      <c r="KF58" s="82" t="s">
        <v>24</v>
      </c>
      <c r="KG58" s="83">
        <f t="shared" ref="KG58:KU58" si="1117">KG48/KG38</f>
        <v>0.19753984293173393</v>
      </c>
      <c r="KH58" s="83">
        <f t="shared" si="1117"/>
        <v>5.936245194924282E-2</v>
      </c>
      <c r="KI58" s="83">
        <f t="shared" si="1117"/>
        <v>0.48697542884437556</v>
      </c>
      <c r="KJ58" s="83">
        <f t="shared" si="1117"/>
        <v>0.16464530631666463</v>
      </c>
      <c r="KK58" s="83">
        <f t="shared" si="1117"/>
        <v>0.21025858830277308</v>
      </c>
      <c r="KL58" s="83">
        <f t="shared" si="1117"/>
        <v>0.13022184327053096</v>
      </c>
      <c r="KM58" s="83">
        <f t="shared" si="1117"/>
        <v>0.14104618514825576</v>
      </c>
      <c r="KN58" s="83">
        <f t="shared" si="1117"/>
        <v>0.14579005760810662</v>
      </c>
      <c r="KO58" s="83">
        <f t="shared" si="1117"/>
        <v>0.27209299374903428</v>
      </c>
      <c r="KP58" s="83">
        <f t="shared" si="1117"/>
        <v>0.33716386261825254</v>
      </c>
      <c r="KQ58" s="83">
        <f t="shared" si="1117"/>
        <v>0</v>
      </c>
      <c r="KR58" s="83">
        <f t="shared" si="1117"/>
        <v>2.8426228061969719E-2</v>
      </c>
      <c r="KS58" s="83">
        <f t="shared" si="1117"/>
        <v>4.9651279060416477E-2</v>
      </c>
      <c r="KT58" s="83">
        <f t="shared" si="1117"/>
        <v>0.23695594622244889</v>
      </c>
      <c r="KU58" s="84">
        <f t="shared" si="1117"/>
        <v>0.36140341014682598</v>
      </c>
      <c r="KV58" s="84">
        <f t="shared" ref="KV58:KX58" si="1118">KV48/KV38</f>
        <v>6.3408818146715867E-2</v>
      </c>
      <c r="KW58" s="84">
        <f t="shared" si="1118"/>
        <v>7.1910647505943517E-2</v>
      </c>
      <c r="KX58" s="84">
        <f t="shared" si="1118"/>
        <v>0.14646093191992529</v>
      </c>
      <c r="KY58" s="84">
        <f t="shared" ref="KY58:LC58" si="1119">KY48/KY38</f>
        <v>0.17654624559520532</v>
      </c>
      <c r="KZ58" s="84">
        <f t="shared" si="1119"/>
        <v>8.3677607978162857E-2</v>
      </c>
      <c r="LA58" s="84">
        <f t="shared" si="1119"/>
        <v>6.1941617273896125E-2</v>
      </c>
      <c r="LB58" s="84">
        <f t="shared" si="1119"/>
        <v>6.4178667453690594E-2</v>
      </c>
      <c r="LC58" s="84">
        <f t="shared" si="1119"/>
        <v>0.24539742742765142</v>
      </c>
      <c r="LE58" s="52"/>
      <c r="LF58" s="82" t="s">
        <v>24</v>
      </c>
      <c r="LG58" s="83">
        <f t="shared" ref="LG58:LU58" si="1120">LG48/LG38</f>
        <v>0.19211093801289111</v>
      </c>
      <c r="LH58" s="83">
        <f t="shared" si="1120"/>
        <v>6.108006312593204E-2</v>
      </c>
      <c r="LI58" s="83">
        <f t="shared" si="1120"/>
        <v>0.48712333431710569</v>
      </c>
      <c r="LJ58" s="83">
        <f t="shared" si="1120"/>
        <v>0.15735970371623312</v>
      </c>
      <c r="LK58" s="83">
        <f t="shared" si="1120"/>
        <v>0.20238267933545684</v>
      </c>
      <c r="LL58" s="83">
        <f t="shared" si="1120"/>
        <v>0.1151467264390556</v>
      </c>
      <c r="LM58" s="83">
        <f t="shared" si="1120"/>
        <v>0.13226792116270109</v>
      </c>
      <c r="LN58" s="83">
        <f t="shared" si="1120"/>
        <v>0.17100477632757963</v>
      </c>
      <c r="LO58" s="83">
        <f t="shared" si="1120"/>
        <v>0.26835151420250131</v>
      </c>
      <c r="LP58" s="83">
        <f t="shared" si="1120"/>
        <v>0.31922474554211788</v>
      </c>
      <c r="LQ58" s="83">
        <f t="shared" si="1120"/>
        <v>2.8393204141943643E-2</v>
      </c>
      <c r="LR58" s="83">
        <f t="shared" si="1120"/>
        <v>0</v>
      </c>
      <c r="LS58" s="83">
        <f t="shared" si="1120"/>
        <v>4.9127371755441122E-2</v>
      </c>
      <c r="LT58" s="83">
        <f t="shared" si="1120"/>
        <v>0.23217869039726291</v>
      </c>
      <c r="LU58" s="84">
        <f t="shared" si="1120"/>
        <v>0.38899430276749186</v>
      </c>
      <c r="LV58" s="84">
        <f t="shared" ref="LV58:LX58" si="1121">LV48/LV38</f>
        <v>7.7956512977558928E-2</v>
      </c>
      <c r="LW58" s="84">
        <f t="shared" si="1121"/>
        <v>6.765975416632862E-2</v>
      </c>
      <c r="LX58" s="84">
        <f t="shared" si="1121"/>
        <v>0.12223643043032256</v>
      </c>
      <c r="LY58" s="84">
        <f t="shared" ref="LY58:MC58" si="1122">LY48/LY38</f>
        <v>0.20215963600565942</v>
      </c>
      <c r="LZ58" s="84">
        <f t="shared" si="1122"/>
        <v>9.7328209958996353E-2</v>
      </c>
      <c r="MA58" s="84">
        <f t="shared" si="1122"/>
        <v>3.9926860735371786E-2</v>
      </c>
      <c r="MB58" s="84">
        <f t="shared" si="1122"/>
        <v>9.1924690120693639E-2</v>
      </c>
      <c r="MC58" s="84">
        <f t="shared" si="1122"/>
        <v>0.24618092881065723</v>
      </c>
      <c r="ME58" s="52"/>
      <c r="MF58" s="82" t="s">
        <v>24</v>
      </c>
      <c r="MG58" s="83">
        <f t="shared" ref="MG58:MU58" si="1123">MG48/MG38</f>
        <v>0.14721486505622594</v>
      </c>
      <c r="MH58" s="83">
        <f t="shared" si="1123"/>
        <v>1.189366410267865E-2</v>
      </c>
      <c r="MI58" s="83">
        <f t="shared" si="1123"/>
        <v>0.43682785453553691</v>
      </c>
      <c r="MJ58" s="83">
        <f t="shared" si="1123"/>
        <v>0.11563093346199696</v>
      </c>
      <c r="MK58" s="83">
        <f t="shared" si="1123"/>
        <v>0.16266987173288422</v>
      </c>
      <c r="ML58" s="83">
        <f t="shared" si="1123"/>
        <v>9.1319110929367175E-2</v>
      </c>
      <c r="MM58" s="83">
        <f t="shared" si="1123"/>
        <v>9.33516924913496E-2</v>
      </c>
      <c r="MN58" s="83">
        <f t="shared" si="1123"/>
        <v>0.16029283246218332</v>
      </c>
      <c r="MO58" s="83">
        <f t="shared" si="1123"/>
        <v>0.22122732110036236</v>
      </c>
      <c r="MP58" s="83">
        <f t="shared" si="1123"/>
        <v>0.32038539829591323</v>
      </c>
      <c r="MQ58" s="83">
        <f t="shared" si="1123"/>
        <v>4.8741970962827973E-2</v>
      </c>
      <c r="MR58" s="83">
        <f t="shared" si="1123"/>
        <v>4.7919535156088038E-2</v>
      </c>
      <c r="MS58" s="83">
        <f t="shared" si="1123"/>
        <v>0</v>
      </c>
      <c r="MT58" s="83">
        <f t="shared" si="1123"/>
        <v>0.18651106382344518</v>
      </c>
      <c r="MU58" s="84">
        <f t="shared" si="1123"/>
        <v>0.40216411749836789</v>
      </c>
      <c r="MV58" s="84">
        <f t="shared" ref="MV58:MX58" si="1124">MV48/MV38</f>
        <v>4.3088616532245605E-2</v>
      </c>
      <c r="MW58" s="84">
        <f t="shared" si="1124"/>
        <v>2.2451674104959397E-2</v>
      </c>
      <c r="MX58" s="84">
        <f t="shared" si="1124"/>
        <v>0.16514627897306114</v>
      </c>
      <c r="MY58" s="84">
        <f t="shared" ref="MY58:NC58" si="1125">MY48/MY38</f>
        <v>0.19504092940195542</v>
      </c>
      <c r="MZ58" s="84">
        <f t="shared" si="1125"/>
        <v>5.830930057821454E-2</v>
      </c>
      <c r="NA58" s="84">
        <f t="shared" si="1125"/>
        <v>4.5195120897959018E-2</v>
      </c>
      <c r="NB58" s="84">
        <f t="shared" si="1125"/>
        <v>9.048873062197299E-2</v>
      </c>
      <c r="NC58" s="84">
        <f t="shared" si="1125"/>
        <v>0.19389538263196149</v>
      </c>
      <c r="NE58" s="52"/>
      <c r="NF58" s="82" t="s">
        <v>24</v>
      </c>
      <c r="NG58" s="83">
        <f t="shared" ref="NG58:NU58" si="1126">NG48/NG38</f>
        <v>3.8679259119320318E-2</v>
      </c>
      <c r="NH58" s="83">
        <f t="shared" si="1126"/>
        <v>0.17639597432311491</v>
      </c>
      <c r="NI58" s="83">
        <f t="shared" si="1126"/>
        <v>0.24987173389225764</v>
      </c>
      <c r="NJ58" s="83">
        <f t="shared" si="1126"/>
        <v>6.9470734133504811E-2</v>
      </c>
      <c r="NK58" s="83">
        <f t="shared" si="1126"/>
        <v>3.7245672419852487E-2</v>
      </c>
      <c r="NL58" s="83">
        <f t="shared" si="1126"/>
        <v>0.11416578099541648</v>
      </c>
      <c r="NM58" s="83">
        <f t="shared" si="1126"/>
        <v>9.2246959152400179E-2</v>
      </c>
      <c r="NN58" s="83">
        <f t="shared" si="1126"/>
        <v>0.31503646990755807</v>
      </c>
      <c r="NO58" s="83">
        <f t="shared" si="1126"/>
        <v>3.4020352129132389E-2</v>
      </c>
      <c r="NP58" s="83">
        <f t="shared" si="1126"/>
        <v>0.27632968947317088</v>
      </c>
      <c r="NQ58" s="83">
        <f t="shared" si="1126"/>
        <v>0.22669739294423216</v>
      </c>
      <c r="NR58" s="83">
        <f t="shared" si="1126"/>
        <v>0.21197427096369043</v>
      </c>
      <c r="NS58" s="83">
        <f t="shared" si="1126"/>
        <v>0.18172893248910296</v>
      </c>
      <c r="NT58" s="83">
        <f t="shared" si="1126"/>
        <v>0</v>
      </c>
      <c r="NU58" s="84">
        <f t="shared" si="1126"/>
        <v>0.57153618786145499</v>
      </c>
      <c r="NV58" s="84">
        <f t="shared" ref="NV58:NX58" si="1127">NV48/NV38</f>
        <v>0.20295391585132433</v>
      </c>
      <c r="NW58" s="84">
        <f t="shared" si="1127"/>
        <v>0.15993914071014717</v>
      </c>
      <c r="NX58" s="84">
        <f t="shared" si="1127"/>
        <v>0.26341456331414237</v>
      </c>
      <c r="NY58" s="84">
        <f t="shared" ref="NY58:OC58" si="1128">NY48/NY38</f>
        <v>0.3503525952924853</v>
      </c>
      <c r="NZ58" s="84">
        <f t="shared" si="1128"/>
        <v>0.19926312328625892</v>
      </c>
      <c r="OA58" s="84">
        <f t="shared" si="1128"/>
        <v>0.17793134623445339</v>
      </c>
      <c r="OB58" s="84">
        <f t="shared" si="1128"/>
        <v>0.26575870335321189</v>
      </c>
      <c r="OC58" s="84">
        <f t="shared" si="1128"/>
        <v>8.6766493133168518E-2</v>
      </c>
      <c r="OE58" s="52"/>
      <c r="OF58" s="82" t="s">
        <v>24</v>
      </c>
      <c r="OG58" s="83">
        <f t="shared" ref="OG58:OU58" si="1129">OG48/OG38</f>
        <v>0.39571680691820238</v>
      </c>
      <c r="OH58" s="83">
        <f t="shared" si="1129"/>
        <v>0.31455339010386135</v>
      </c>
      <c r="OI58" s="83">
        <f t="shared" si="1129"/>
        <v>0.59218143361396147</v>
      </c>
      <c r="OJ58" s="83">
        <f t="shared" si="1129"/>
        <v>0.38019908670668079</v>
      </c>
      <c r="OK58" s="83">
        <f t="shared" si="1129"/>
        <v>0.41001059699366543</v>
      </c>
      <c r="OL58" s="83">
        <f t="shared" si="1129"/>
        <v>0.37544669688575544</v>
      </c>
      <c r="OM58" s="83">
        <f t="shared" si="1129"/>
        <v>0.36965496371707612</v>
      </c>
      <c r="ON58" s="83">
        <f t="shared" si="1129"/>
        <v>0.21996662895552618</v>
      </c>
      <c r="OO58" s="83">
        <f t="shared" si="1129"/>
        <v>0.44037195378277505</v>
      </c>
      <c r="OP58" s="83">
        <f t="shared" si="1129"/>
        <v>0.52177605310876052</v>
      </c>
      <c r="OQ58" s="83">
        <f t="shared" si="1129"/>
        <v>0.2970145864610752</v>
      </c>
      <c r="OR58" s="83">
        <f t="shared" si="1129"/>
        <v>0.31888421976605758</v>
      </c>
      <c r="OS58" s="83">
        <f t="shared" si="1129"/>
        <v>0.31515001449524599</v>
      </c>
      <c r="OT58" s="83">
        <f t="shared" si="1129"/>
        <v>0.41941745541239833</v>
      </c>
      <c r="OU58" s="84">
        <f t="shared" si="1129"/>
        <v>0</v>
      </c>
      <c r="OV58" s="84">
        <f t="shared" ref="OV58:OX58" si="1130">OV48/OV38</f>
        <v>0.29147551129581911</v>
      </c>
      <c r="OW58" s="84">
        <f t="shared" si="1130"/>
        <v>0.32706799467600012</v>
      </c>
      <c r="OX58" s="84">
        <f t="shared" si="1130"/>
        <v>0.40492239888702508</v>
      </c>
      <c r="OY58" s="84">
        <f t="shared" ref="OY58:PC58" si="1131">OY48/OY38</f>
        <v>0.20150829637255993</v>
      </c>
      <c r="OZ58" s="84">
        <f t="shared" si="1131"/>
        <v>0.29279477406309767</v>
      </c>
      <c r="PA58" s="84">
        <f t="shared" si="1131"/>
        <v>0.34083845838611909</v>
      </c>
      <c r="PB58" s="84">
        <f t="shared" si="1131"/>
        <v>0.25104681216124808</v>
      </c>
      <c r="PC58" s="84">
        <f t="shared" si="1131"/>
        <v>0.40833148150362519</v>
      </c>
    </row>
    <row r="59" spans="3:419" x14ac:dyDescent="0.3">
      <c r="E59" s="24" t="s">
        <v>28</v>
      </c>
      <c r="F59" s="25">
        <f t="shared" si="834"/>
        <v>0.1981546643471491</v>
      </c>
      <c r="G59" s="25">
        <f t="shared" si="834"/>
        <v>0.18767429232820945</v>
      </c>
      <c r="H59" s="25">
        <f t="shared" si="834"/>
        <v>0.31466063652492721</v>
      </c>
      <c r="I59" s="25">
        <f t="shared" si="834"/>
        <v>0.22457977941874221</v>
      </c>
      <c r="J59" s="25">
        <f t="shared" si="834"/>
        <v>0.17866713675649856</v>
      </c>
      <c r="K59" s="25">
        <f t="shared" si="834"/>
        <v>0.14915981854854135</v>
      </c>
      <c r="L59" s="25">
        <f t="shared" si="834"/>
        <v>0.13275334077720166</v>
      </c>
      <c r="M59" s="25">
        <f t="shared" si="834"/>
        <v>0.13399694693627942</v>
      </c>
      <c r="N59" s="25">
        <f t="shared" si="834"/>
        <v>0.16013094098957467</v>
      </c>
      <c r="O59" s="25">
        <f t="shared" si="834"/>
        <v>5.4182895645283752E-2</v>
      </c>
      <c r="P59" s="25">
        <f t="shared" si="834"/>
        <v>8.7406469595266642E-2</v>
      </c>
      <c r="Q59" s="25">
        <f t="shared" si="834"/>
        <v>0.19298478270195191</v>
      </c>
      <c r="R59" s="25">
        <f t="shared" si="834"/>
        <v>9.3208221419755252E-2</v>
      </c>
      <c r="S59" s="25">
        <f t="shared" si="834"/>
        <v>0.13934764290573728</v>
      </c>
      <c r="T59" s="42">
        <f t="shared" si="834"/>
        <v>0.4279696290405986</v>
      </c>
      <c r="U59" s="42">
        <f t="shared" ref="U59:W59" si="1132">U49/U39</f>
        <v>0.17440892906028219</v>
      </c>
      <c r="V59" s="42">
        <f t="shared" si="1132"/>
        <v>0.1894644903080864</v>
      </c>
      <c r="W59" s="42">
        <f t="shared" si="1132"/>
        <v>2.8778451967954886E-2</v>
      </c>
      <c r="X59" s="42">
        <f t="shared" ref="X59:AB59" si="1133">X49/X39</f>
        <v>0.24729518324031019</v>
      </c>
      <c r="Y59" s="42">
        <f t="shared" si="1133"/>
        <v>9.949333499839666E-2</v>
      </c>
      <c r="Z59" s="42">
        <f t="shared" si="1133"/>
        <v>0.18115316100689885</v>
      </c>
      <c r="AA59" s="42">
        <f t="shared" si="1133"/>
        <v>5.7851918489570761E-2</v>
      </c>
      <c r="AB59" s="42">
        <f t="shared" si="1133"/>
        <v>0.11881871568947738</v>
      </c>
      <c r="AE59" s="52"/>
      <c r="AF59" s="82" t="s">
        <v>28</v>
      </c>
      <c r="AG59" s="83">
        <f t="shared" ref="AG59:AU59" si="1134">AG49/AG39</f>
        <v>0</v>
      </c>
      <c r="AH59" s="83">
        <f t="shared" si="1134"/>
        <v>0.10368855185435213</v>
      </c>
      <c r="AI59" s="83">
        <f t="shared" si="1134"/>
        <v>0.17333605519185169</v>
      </c>
      <c r="AJ59" s="83">
        <f t="shared" si="1134"/>
        <v>7.2851345811426785E-2</v>
      </c>
      <c r="AK59" s="83">
        <f t="shared" si="1134"/>
        <v>2.5486086363806434E-2</v>
      </c>
      <c r="AL59" s="83">
        <f t="shared" si="1134"/>
        <v>5.6486960066467778E-2</v>
      </c>
      <c r="AM59" s="83">
        <f t="shared" si="1134"/>
        <v>8.7604342793814988E-2</v>
      </c>
      <c r="AN59" s="83">
        <f t="shared" si="1134"/>
        <v>0.10033153045435587</v>
      </c>
      <c r="AO59" s="83">
        <f t="shared" si="1134"/>
        <v>4.3815135953635717E-2</v>
      </c>
      <c r="AP59" s="83">
        <f t="shared" si="1134"/>
        <v>0.1860070934643083</v>
      </c>
      <c r="AQ59" s="83">
        <f t="shared" si="1134"/>
        <v>0.12769706306277273</v>
      </c>
      <c r="AR59" s="83">
        <f t="shared" si="1134"/>
        <v>7.7066335636842911E-2</v>
      </c>
      <c r="AS59" s="83">
        <f t="shared" si="1134"/>
        <v>0.12474373209487603</v>
      </c>
      <c r="AT59" s="83">
        <f t="shared" si="1134"/>
        <v>8.0774569624580309E-2</v>
      </c>
      <c r="AU59" s="176">
        <f t="shared" si="1134"/>
        <v>0.46424512113492977</v>
      </c>
      <c r="AV59" s="176">
        <f t="shared" ref="AV59:AX59" si="1135">AV49/AV39</f>
        <v>0.13817589225190219</v>
      </c>
      <c r="AW59" s="176">
        <f t="shared" si="1135"/>
        <v>0.10569064927690068</v>
      </c>
      <c r="AX59" s="84">
        <f t="shared" si="1135"/>
        <v>0.22436900697657705</v>
      </c>
      <c r="AY59" s="84">
        <f t="shared" ref="AY59:BC59" si="1136">AY49/AY39</f>
        <v>0.46069203582688895</v>
      </c>
      <c r="AZ59" s="84">
        <f t="shared" si="1136"/>
        <v>0.22821544470339364</v>
      </c>
      <c r="BA59" s="84">
        <f t="shared" si="1136"/>
        <v>0.2437554346502176</v>
      </c>
      <c r="BB59" s="84">
        <f t="shared" si="1136"/>
        <v>0.18627239045778049</v>
      </c>
      <c r="BC59" s="84">
        <f t="shared" si="1136"/>
        <v>0.13848441032412898</v>
      </c>
      <c r="BE59" s="52"/>
      <c r="BF59" s="82" t="s">
        <v>28</v>
      </c>
      <c r="BG59" s="83">
        <f t="shared" ref="BG59:BU59" si="1137">BG49/BG39</f>
        <v>0.10773917691676074</v>
      </c>
      <c r="BH59" s="83">
        <f t="shared" si="1137"/>
        <v>0</v>
      </c>
      <c r="BI59" s="83">
        <f t="shared" si="1137"/>
        <v>0.27856404956972064</v>
      </c>
      <c r="BJ59" s="83">
        <f t="shared" si="1137"/>
        <v>0.17618250218439868</v>
      </c>
      <c r="BK59" s="83">
        <f t="shared" si="1137"/>
        <v>0.10624772011935679</v>
      </c>
      <c r="BL59" s="83">
        <f t="shared" si="1137"/>
        <v>8.5663404345484792E-2</v>
      </c>
      <c r="BM59" s="83">
        <f t="shared" si="1137"/>
        <v>6.6751269370045385E-2</v>
      </c>
      <c r="BN59" s="83">
        <f t="shared" si="1137"/>
        <v>0.14173165172780419</v>
      </c>
      <c r="BO59" s="83">
        <f t="shared" si="1137"/>
        <v>8.7548138923386781E-2</v>
      </c>
      <c r="BP59" s="83">
        <f t="shared" si="1137"/>
        <v>0.1845402706021316</v>
      </c>
      <c r="BQ59" s="83">
        <f t="shared" si="1137"/>
        <v>0.12880113738534674</v>
      </c>
      <c r="BR59" s="83">
        <f t="shared" si="1137"/>
        <v>3.2451912410983191E-2</v>
      </c>
      <c r="BS59" s="83">
        <f t="shared" si="1137"/>
        <v>0.10532063931083137</v>
      </c>
      <c r="BT59" s="83">
        <f t="shared" si="1137"/>
        <v>6.2473098112153028E-2</v>
      </c>
      <c r="BU59" s="84">
        <f t="shared" si="1137"/>
        <v>0.42116561777528017</v>
      </c>
      <c r="BV59" s="84">
        <f t="shared" ref="BV59:BX59" si="1138">BV49/BV39</f>
        <v>0.19631322961779268</v>
      </c>
      <c r="BW59" s="84">
        <f t="shared" si="1138"/>
        <v>0.18103796297125427</v>
      </c>
      <c r="BX59" s="84">
        <f t="shared" si="1138"/>
        <v>0.2135599768966813</v>
      </c>
      <c r="BY59" s="84">
        <f t="shared" ref="BY59:CC59" si="1139">BY49/BY39</f>
        <v>0.43657285056445183</v>
      </c>
      <c r="BZ59" s="84">
        <f t="shared" si="1139"/>
        <v>0.18265520327673795</v>
      </c>
      <c r="CA59" s="84">
        <f t="shared" si="1139"/>
        <v>0.27192827484771537</v>
      </c>
      <c r="CB59" s="84">
        <f t="shared" si="1139"/>
        <v>0.18637368193486389</v>
      </c>
      <c r="CC59" s="84">
        <f t="shared" si="1139"/>
        <v>0.16890085400489063</v>
      </c>
      <c r="CE59" s="52"/>
      <c r="CF59" s="82" t="s">
        <v>28</v>
      </c>
      <c r="CG59" s="83">
        <f t="shared" ref="CG59:CU59" si="1140">CG49/CG39</f>
        <v>0.17735429439599243</v>
      </c>
      <c r="CH59" s="83">
        <f t="shared" si="1140"/>
        <v>0.27409162578528395</v>
      </c>
      <c r="CI59" s="83">
        <f t="shared" si="1140"/>
        <v>0</v>
      </c>
      <c r="CJ59" s="83">
        <f t="shared" si="1140"/>
        <v>0.10302739752941283</v>
      </c>
      <c r="CK59" s="83">
        <f t="shared" si="1140"/>
        <v>0.17033377102629246</v>
      </c>
      <c r="CL59" s="83">
        <f t="shared" si="1140"/>
        <v>0.19258938103687948</v>
      </c>
      <c r="CM59" s="83">
        <f t="shared" si="1140"/>
        <v>0.22448590489921263</v>
      </c>
      <c r="CN59" s="83">
        <f t="shared" si="1140"/>
        <v>0.16048371341130413</v>
      </c>
      <c r="CO59" s="83">
        <f t="shared" si="1140"/>
        <v>0.18825238279314768</v>
      </c>
      <c r="CP59" s="83">
        <f t="shared" si="1140"/>
        <v>0.22445692317866228</v>
      </c>
      <c r="CQ59" s="83">
        <f t="shared" si="1140"/>
        <v>0.20583666749251331</v>
      </c>
      <c r="CR59" s="83">
        <f t="shared" si="1140"/>
        <v>0.25288572243893342</v>
      </c>
      <c r="CS59" s="83">
        <f t="shared" si="1140"/>
        <v>0.22711804649103604</v>
      </c>
      <c r="CT59" s="83">
        <f t="shared" si="1140"/>
        <v>0.22309031332267146</v>
      </c>
      <c r="CU59" s="84">
        <f t="shared" si="1140"/>
        <v>0.53325717508495718</v>
      </c>
      <c r="CV59" s="84">
        <f t="shared" ref="CV59:CX59" si="1141">CV49/CV39</f>
        <v>0.12811509984881816</v>
      </c>
      <c r="CW59" s="84">
        <f t="shared" si="1141"/>
        <v>0.11004303660902552</v>
      </c>
      <c r="CX59" s="84">
        <f t="shared" si="1141"/>
        <v>0.25605642781322135</v>
      </c>
      <c r="CY59" s="84">
        <f t="shared" ref="CY59:DC59" si="1142">CY49/CY39</f>
        <v>0.464563495657073</v>
      </c>
      <c r="CZ59" s="84">
        <f t="shared" si="1142"/>
        <v>0.30981293040521379</v>
      </c>
      <c r="DA59" s="84">
        <f t="shared" si="1142"/>
        <v>0.21204630034197944</v>
      </c>
      <c r="DB59" s="84">
        <f t="shared" si="1142"/>
        <v>0.22243636361725505</v>
      </c>
      <c r="DC59" s="84">
        <f t="shared" si="1142"/>
        <v>0.16999049559674512</v>
      </c>
      <c r="DE59" s="52"/>
      <c r="DF59" s="82" t="s">
        <v>28</v>
      </c>
      <c r="DG59" s="83">
        <f t="shared" ref="DG59:DU59" si="1143">DG49/DG39</f>
        <v>7.5190497482923335E-2</v>
      </c>
      <c r="DH59" s="83">
        <f t="shared" si="1143"/>
        <v>0.17506209118652183</v>
      </c>
      <c r="DI59" s="83">
        <f t="shared" si="1143"/>
        <v>0.10409164469719279</v>
      </c>
      <c r="DJ59" s="83">
        <f t="shared" si="1143"/>
        <v>0</v>
      </c>
      <c r="DK59" s="83">
        <f t="shared" si="1143"/>
        <v>6.9498149981000207E-2</v>
      </c>
      <c r="DL59" s="83">
        <f t="shared" si="1143"/>
        <v>9.7639270904301759E-2</v>
      </c>
      <c r="DM59" s="83">
        <f t="shared" si="1143"/>
        <v>0.13308304767789053</v>
      </c>
      <c r="DN59" s="83">
        <f t="shared" si="1143"/>
        <v>9.1332801230421021E-2</v>
      </c>
      <c r="DO59" s="83">
        <f t="shared" si="1143"/>
        <v>9.0465912463803422E-2</v>
      </c>
      <c r="DP59" s="83">
        <f t="shared" si="1143"/>
        <v>0.17899601953588071</v>
      </c>
      <c r="DQ59" s="83">
        <f t="shared" si="1143"/>
        <v>0.13672630097673599</v>
      </c>
      <c r="DR59" s="83">
        <f t="shared" si="1143"/>
        <v>0.1519022101945727</v>
      </c>
      <c r="DS59" s="83">
        <f t="shared" si="1143"/>
        <v>0.14946828463955597</v>
      </c>
      <c r="DT59" s="83">
        <f t="shared" si="1143"/>
        <v>0.12978308196594932</v>
      </c>
      <c r="DU59" s="84">
        <f t="shared" si="1143"/>
        <v>0.48853361259719191</v>
      </c>
      <c r="DV59" s="84">
        <f t="shared" ref="DV59:DX59" si="1144">DV49/DV39</f>
        <v>9.8536812238325472E-2</v>
      </c>
      <c r="DW59" s="84">
        <f t="shared" si="1144"/>
        <v>6.0020094604930525E-2</v>
      </c>
      <c r="DX59" s="84">
        <f t="shared" si="1144"/>
        <v>0.21713804014693747</v>
      </c>
      <c r="DY59" s="84">
        <f t="shared" ref="DY59:EC59" si="1145">DY49/DY39</f>
        <v>0.44953627829800263</v>
      </c>
      <c r="DZ59" s="84">
        <f t="shared" si="1145"/>
        <v>0.24857725250185156</v>
      </c>
      <c r="EA59" s="84">
        <f t="shared" si="1145"/>
        <v>0.21035752402851052</v>
      </c>
      <c r="EB59" s="84">
        <f t="shared" si="1145"/>
        <v>0.17808172138027106</v>
      </c>
      <c r="EC59" s="84">
        <f t="shared" si="1145"/>
        <v>0.12092758606592104</v>
      </c>
      <c r="EE59" s="52"/>
      <c r="EF59" s="82" t="s">
        <v>28</v>
      </c>
      <c r="EG59" s="83">
        <f t="shared" ref="EG59:EU59" si="1146">EG49/EG39</f>
        <v>2.50584470457632E-2</v>
      </c>
      <c r="EH59" s="83">
        <f t="shared" si="1146"/>
        <v>0.10763065218636984</v>
      </c>
      <c r="EI59" s="83">
        <f t="shared" si="1146"/>
        <v>0.17538278775135807</v>
      </c>
      <c r="EJ59" s="83">
        <f t="shared" si="1146"/>
        <v>7.0834935974887991E-2</v>
      </c>
      <c r="EK59" s="83">
        <f t="shared" si="1146"/>
        <v>0</v>
      </c>
      <c r="EL59" s="83">
        <f t="shared" si="1146"/>
        <v>3.6029210177473778E-2</v>
      </c>
      <c r="EM59" s="83">
        <f t="shared" si="1146"/>
        <v>7.2077098369323842E-2</v>
      </c>
      <c r="EN59" s="83">
        <f t="shared" si="1146"/>
        <v>7.4316177728970867E-2</v>
      </c>
      <c r="EO59" s="83">
        <f t="shared" si="1146"/>
        <v>2.472143199963538E-2</v>
      </c>
      <c r="EP59" s="83">
        <f t="shared" si="1146"/>
        <v>0.1586152601149384</v>
      </c>
      <c r="EQ59" s="83">
        <f t="shared" si="1146"/>
        <v>0.10184313099690716</v>
      </c>
      <c r="ER59" s="83">
        <f t="shared" si="1146"/>
        <v>8.5133961586765922E-2</v>
      </c>
      <c r="ES59" s="83">
        <f t="shared" si="1146"/>
        <v>0.10257070150332166</v>
      </c>
      <c r="ET59" s="83">
        <f t="shared" si="1146"/>
        <v>6.6754554422786758E-2</v>
      </c>
      <c r="EU59" s="84">
        <f t="shared" si="1146"/>
        <v>0.45843278344152655</v>
      </c>
      <c r="EV59" s="84">
        <f t="shared" ref="EV59:EX59" si="1147">EV49/EV39</f>
        <v>0.11729774388296331</v>
      </c>
      <c r="EW59" s="84">
        <f t="shared" si="1147"/>
        <v>8.8526012413336283E-2</v>
      </c>
      <c r="EX59" s="84">
        <f t="shared" si="1147"/>
        <v>0.19686147636171694</v>
      </c>
      <c r="EY59" s="84">
        <f t="shared" ref="EY59:FC59" si="1148">EY49/EY39</f>
        <v>0.43504142929431744</v>
      </c>
      <c r="EZ59" s="84">
        <f t="shared" si="1148"/>
        <v>0.20827908995138847</v>
      </c>
      <c r="FA59" s="84">
        <f t="shared" si="1148"/>
        <v>0.22014352570125892</v>
      </c>
      <c r="FB59" s="84">
        <f t="shared" si="1148"/>
        <v>0.15882586227852472</v>
      </c>
      <c r="FC59" s="84">
        <f t="shared" si="1148"/>
        <v>0.11220560823330877</v>
      </c>
      <c r="FE59" s="52"/>
      <c r="FF59" s="82" t="s">
        <v>28</v>
      </c>
      <c r="FG59" s="83">
        <f t="shared" ref="FG59:FU59" si="1149">FG49/FG39</f>
        <v>5.5718499074719277E-2</v>
      </c>
      <c r="FH59" s="83">
        <f t="shared" si="1149"/>
        <v>9.0637018466636687E-2</v>
      </c>
      <c r="FI59" s="83">
        <f t="shared" si="1149"/>
        <v>0.2086172660336553</v>
      </c>
      <c r="FJ59" s="83">
        <f t="shared" si="1149"/>
        <v>0.10397282698792668</v>
      </c>
      <c r="FK59" s="83">
        <f t="shared" si="1149"/>
        <v>3.6627463798175421E-2</v>
      </c>
      <c r="FL59" s="83">
        <f t="shared" si="1149"/>
        <v>0</v>
      </c>
      <c r="FM59" s="83">
        <f t="shared" si="1149"/>
        <v>3.8478084324485753E-2</v>
      </c>
      <c r="FN59" s="83">
        <f t="shared" si="1149"/>
        <v>6.3249903665510324E-2</v>
      </c>
      <c r="FO59" s="83">
        <f t="shared" si="1149"/>
        <v>1.2518395078813941E-2</v>
      </c>
      <c r="FP59" s="83">
        <f t="shared" si="1149"/>
        <v>0.13104013176969587</v>
      </c>
      <c r="FQ59" s="83">
        <f t="shared" si="1149"/>
        <v>7.1728628805307226E-2</v>
      </c>
      <c r="FR59" s="83">
        <f t="shared" si="1149"/>
        <v>7.5871732620162738E-2</v>
      </c>
      <c r="FS59" s="83">
        <f t="shared" si="1149"/>
        <v>6.8037041656110478E-2</v>
      </c>
      <c r="FT59" s="83">
        <f t="shared" si="1149"/>
        <v>3.4570912298585693E-2</v>
      </c>
      <c r="FU59" s="84">
        <f t="shared" si="1149"/>
        <v>0.44198952064517127</v>
      </c>
      <c r="FV59" s="84">
        <f t="shared" ref="FV59:FX59" si="1150">FV49/FV39</f>
        <v>0.11993145309388425</v>
      </c>
      <c r="FW59" s="84">
        <f t="shared" si="1150"/>
        <v>0.10213777222835727</v>
      </c>
      <c r="FX59" s="84">
        <f t="shared" si="1150"/>
        <v>0.16735742633902387</v>
      </c>
      <c r="FY59" s="84">
        <f t="shared" ref="FY59:GC59" si="1151">FY49/FY39</f>
        <v>0.40592899992476594</v>
      </c>
      <c r="FZ59" s="84">
        <f t="shared" si="1151"/>
        <v>0.17580626015021369</v>
      </c>
      <c r="GA59" s="84">
        <f t="shared" si="1151"/>
        <v>0.2093494271378146</v>
      </c>
      <c r="GB59" s="84">
        <f t="shared" si="1151"/>
        <v>0.13183444677964681</v>
      </c>
      <c r="GC59" s="84">
        <f t="shared" si="1151"/>
        <v>9.7201660267311557E-2</v>
      </c>
      <c r="GE59" s="52"/>
      <c r="GF59" s="82" t="s">
        <v>28</v>
      </c>
      <c r="GG59" s="83">
        <f t="shared" ref="GG59:GU59" si="1152">GG49/GG39</f>
        <v>9.0435529736272169E-2</v>
      </c>
      <c r="GH59" s="83">
        <f t="shared" si="1152"/>
        <v>6.8866871734495932E-2</v>
      </c>
      <c r="GI59" s="83">
        <f t="shared" si="1152"/>
        <v>0.25042854545907495</v>
      </c>
      <c r="GJ59" s="83">
        <f t="shared" si="1152"/>
        <v>0.14555979175699815</v>
      </c>
      <c r="GK59" s="83">
        <f t="shared" si="1152"/>
        <v>7.5776832975001276E-2</v>
      </c>
      <c r="GL59" s="83">
        <f t="shared" si="1152"/>
        <v>3.9519020220678179E-2</v>
      </c>
      <c r="GM59" s="83">
        <f t="shared" si="1152"/>
        <v>0</v>
      </c>
      <c r="GN59" s="83">
        <f t="shared" si="1152"/>
        <v>8.5080545249093018E-2</v>
      </c>
      <c r="GO59" s="83">
        <f t="shared" si="1152"/>
        <v>4.9897887964013399E-2</v>
      </c>
      <c r="GP59" s="83">
        <f t="shared" si="1152"/>
        <v>0.1220380541045288</v>
      </c>
      <c r="GQ59" s="83">
        <f t="shared" si="1152"/>
        <v>6.421761567717417E-2</v>
      </c>
      <c r="GR59" s="83">
        <f t="shared" si="1152"/>
        <v>6.829391626663199E-2</v>
      </c>
      <c r="GS59" s="83">
        <f t="shared" si="1152"/>
        <v>4.4095715405439648E-2</v>
      </c>
      <c r="GT59" s="83">
        <f t="shared" si="1152"/>
        <v>7.802178789773428E-3</v>
      </c>
      <c r="GU59" s="84">
        <f t="shared" si="1152"/>
        <v>0.42212679833850025</v>
      </c>
      <c r="GV59" s="84">
        <f t="shared" ref="GV59:GX59" si="1153">GV49/GV39</f>
        <v>0.14580816993614332</v>
      </c>
      <c r="GW59" s="84">
        <f t="shared" si="1153"/>
        <v>0.13629712387075377</v>
      </c>
      <c r="GX59" s="84">
        <f t="shared" si="1153"/>
        <v>0.15299217694869624</v>
      </c>
      <c r="GY59" s="84">
        <f t="shared" ref="GY59:HC59" si="1154">GY49/GY39</f>
        <v>0.38558773905518223</v>
      </c>
      <c r="GZ59" s="84">
        <f t="shared" si="1154"/>
        <v>0.14601573664114592</v>
      </c>
      <c r="HA59" s="84">
        <f t="shared" si="1154"/>
        <v>0.2182046917823833</v>
      </c>
      <c r="HB59" s="84">
        <f t="shared" si="1154"/>
        <v>0.12383637674640406</v>
      </c>
      <c r="HC59" s="84">
        <f t="shared" si="1154"/>
        <v>0.10926090450013222</v>
      </c>
      <c r="HE59" s="52"/>
      <c r="HF59" s="82" t="s">
        <v>28</v>
      </c>
      <c r="HG59" s="83">
        <f t="shared" ref="HG59:HU59" si="1155">HG49/HG39</f>
        <v>9.5597442521199769E-2</v>
      </c>
      <c r="HH59" s="83">
        <f t="shared" si="1155"/>
        <v>0.1575167124649903</v>
      </c>
      <c r="HI59" s="83">
        <f t="shared" si="1155"/>
        <v>0.18100130007368337</v>
      </c>
      <c r="HJ59" s="83">
        <f t="shared" si="1155"/>
        <v>9.1518207997969309E-2</v>
      </c>
      <c r="HK59" s="83">
        <f t="shared" si="1155"/>
        <v>7.2138282846199164E-2</v>
      </c>
      <c r="HL59" s="83">
        <f t="shared" si="1155"/>
        <v>6.5623567536373092E-2</v>
      </c>
      <c r="HM59" s="83">
        <f t="shared" si="1155"/>
        <v>8.9376627972536815E-2</v>
      </c>
      <c r="HN59" s="83">
        <f t="shared" si="1155"/>
        <v>0</v>
      </c>
      <c r="HO59" s="83">
        <f t="shared" si="1155"/>
        <v>7.018518029337277E-2</v>
      </c>
      <c r="HP59" s="83">
        <f t="shared" si="1155"/>
        <v>8.7865722672979402E-2</v>
      </c>
      <c r="HQ59" s="83">
        <f t="shared" si="1155"/>
        <v>5.3137864986821777E-2</v>
      </c>
      <c r="HR59" s="83">
        <f t="shared" si="1155"/>
        <v>0.14371579093082643</v>
      </c>
      <c r="HS59" s="83">
        <f t="shared" si="1155"/>
        <v>8.018923484114597E-2</v>
      </c>
      <c r="HT59" s="83">
        <f t="shared" si="1155"/>
        <v>9.0926692454039823E-2</v>
      </c>
      <c r="HU59" s="84">
        <f t="shared" si="1155"/>
        <v>0.46203562041024338</v>
      </c>
      <c r="HV59" s="84">
        <f t="shared" ref="HV59:HX59" si="1156">HV49/HV39</f>
        <v>6.4284656831704215E-2</v>
      </c>
      <c r="HW59" s="84">
        <f t="shared" si="1156"/>
        <v>5.8991815936162456E-2</v>
      </c>
      <c r="HX59" s="84">
        <f t="shared" si="1156"/>
        <v>0.12617893400092631</v>
      </c>
      <c r="HY59" s="84">
        <f t="shared" ref="HY59:IC59" si="1157">HY49/HY39</f>
        <v>0.36913085146581759</v>
      </c>
      <c r="HZ59" s="84">
        <f t="shared" si="1157"/>
        <v>0.17843849800219844</v>
      </c>
      <c r="IA59" s="84">
        <f t="shared" si="1157"/>
        <v>0.15285043553838812</v>
      </c>
      <c r="IB59" s="84">
        <f t="shared" si="1157"/>
        <v>8.7030508325410774E-2</v>
      </c>
      <c r="IC59" s="84">
        <f t="shared" si="1157"/>
        <v>3.712628345407229E-2</v>
      </c>
      <c r="IE59" s="52"/>
      <c r="IF59" s="82" t="s">
        <v>28</v>
      </c>
      <c r="IG59" s="83">
        <f t="shared" ref="IG59:IU59" si="1158">IG49/IG39</f>
        <v>4.3351031802633028E-2</v>
      </c>
      <c r="IH59" s="83">
        <f t="shared" si="1158"/>
        <v>9.1238192899279244E-2</v>
      </c>
      <c r="II59" s="83">
        <f t="shared" si="1158"/>
        <v>0.19963595435292383</v>
      </c>
      <c r="IJ59" s="83">
        <f t="shared" si="1158"/>
        <v>9.4765006799816254E-2</v>
      </c>
      <c r="IK59" s="83">
        <f t="shared" si="1158"/>
        <v>2.5133312781549042E-2</v>
      </c>
      <c r="IL59" s="83">
        <f t="shared" si="1158"/>
        <v>1.2556754535649995E-2</v>
      </c>
      <c r="IM59" s="83">
        <f t="shared" si="1158"/>
        <v>4.8251641990707111E-2</v>
      </c>
      <c r="IN59" s="83">
        <f t="shared" si="1158"/>
        <v>6.8770718151207194E-2</v>
      </c>
      <c r="IO59" s="83">
        <f t="shared" si="1158"/>
        <v>0</v>
      </c>
      <c r="IP59" s="83">
        <f t="shared" si="1158"/>
        <v>0.14290883860144166</v>
      </c>
      <c r="IQ59" s="83">
        <f t="shared" si="1158"/>
        <v>8.3887149071281836E-2</v>
      </c>
      <c r="IR59" s="83">
        <f t="shared" si="1158"/>
        <v>7.3006830246661963E-2</v>
      </c>
      <c r="IS59" s="83">
        <f t="shared" si="1158"/>
        <v>8.0652077382379436E-2</v>
      </c>
      <c r="IT59" s="83">
        <f t="shared" si="1158"/>
        <v>4.3053904884880451E-2</v>
      </c>
      <c r="IU59" s="84">
        <f t="shared" si="1158"/>
        <v>0.44668792894211856</v>
      </c>
      <c r="IV59" s="84">
        <f t="shared" ref="IV59:IX59" si="1159">IV49/IV39</f>
        <v>0.12144136772394176</v>
      </c>
      <c r="IW59" s="84">
        <f t="shared" si="1159"/>
        <v>9.9708980270915154E-2</v>
      </c>
      <c r="IX59" s="84">
        <f t="shared" si="1159"/>
        <v>0.17989026281375228</v>
      </c>
      <c r="IY59" s="84">
        <f t="shared" ref="IY59:JC59" si="1160">IY49/IY39</f>
        <v>0.41824621363360914</v>
      </c>
      <c r="IZ59" s="84">
        <f t="shared" si="1160"/>
        <v>0.18739192826675527</v>
      </c>
      <c r="JA59" s="84">
        <f t="shared" si="1160"/>
        <v>0.21573099396030421</v>
      </c>
      <c r="JB59" s="84">
        <f t="shared" si="1160"/>
        <v>0.14353798219509648</v>
      </c>
      <c r="JC59" s="84">
        <f t="shared" si="1160"/>
        <v>0.10470891733516384</v>
      </c>
      <c r="JE59" s="52"/>
      <c r="JF59" s="82" t="s">
        <v>28</v>
      </c>
      <c r="JG59" s="83">
        <f t="shared" ref="JG59:JU59" si="1161">JG49/JG39</f>
        <v>0.16440345094211153</v>
      </c>
      <c r="JH59" s="83">
        <f t="shared" si="1161"/>
        <v>0.18814978872737037</v>
      </c>
      <c r="JI59" s="83">
        <f t="shared" si="1161"/>
        <v>0.25602685992247981</v>
      </c>
      <c r="JJ59" s="83">
        <f t="shared" si="1161"/>
        <v>0.17335747468550872</v>
      </c>
      <c r="JK59" s="83">
        <f t="shared" si="1161"/>
        <v>0.14269808518645719</v>
      </c>
      <c r="JL59" s="83">
        <f t="shared" si="1161"/>
        <v>0.121042525298027</v>
      </c>
      <c r="JM59" s="83">
        <f t="shared" si="1161"/>
        <v>0.12036539970385265</v>
      </c>
      <c r="JN59" s="83">
        <f t="shared" si="1161"/>
        <v>8.5006392993951102E-2</v>
      </c>
      <c r="JO59" s="83">
        <f t="shared" si="1161"/>
        <v>0.13041590152571911</v>
      </c>
      <c r="JP59" s="83">
        <f t="shared" si="1161"/>
        <v>0</v>
      </c>
      <c r="JQ59" s="83">
        <f t="shared" si="1161"/>
        <v>5.7338218569979192E-2</v>
      </c>
      <c r="JR59" s="83">
        <f t="shared" si="1161"/>
        <v>0.18456008358285839</v>
      </c>
      <c r="JS59" s="83">
        <f t="shared" si="1161"/>
        <v>8.4000197713040542E-2</v>
      </c>
      <c r="JT59" s="83">
        <f t="shared" si="1161"/>
        <v>0.12578084185388033</v>
      </c>
      <c r="JU59" s="84">
        <f t="shared" si="1161"/>
        <v>0.45288775817238625</v>
      </c>
      <c r="JV59" s="84">
        <f t="shared" ref="JV59:JX59" si="1162">JV49/JV39</f>
        <v>0.11701688877966099</v>
      </c>
      <c r="JW59" s="84">
        <f t="shared" si="1162"/>
        <v>0.13365030801880426</v>
      </c>
      <c r="JX59" s="84">
        <f t="shared" si="1162"/>
        <v>3.7579677255910902E-2</v>
      </c>
      <c r="JY59" s="84">
        <f t="shared" ref="JY59:KC59" si="1163">JY49/JY39</f>
        <v>0.28826078824430307</v>
      </c>
      <c r="JZ59" s="84">
        <f t="shared" si="1163"/>
        <v>0.13773092457777605</v>
      </c>
      <c r="KA59" s="84">
        <f t="shared" si="1163"/>
        <v>0.13801979440880857</v>
      </c>
      <c r="KB59" s="84">
        <f t="shared" si="1163"/>
        <v>4.4265200771256416E-3</v>
      </c>
      <c r="KC59" s="84">
        <f t="shared" si="1163"/>
        <v>6.3702924797228375E-2</v>
      </c>
      <c r="KE59" s="52"/>
      <c r="KF59" s="82" t="s">
        <v>28</v>
      </c>
      <c r="KG59" s="83">
        <f t="shared" ref="KG59:KU59" si="1164">KG49/KG39</f>
        <v>0.11842703866758474</v>
      </c>
      <c r="KH59" s="83">
        <f t="shared" si="1164"/>
        <v>0.13429116986940362</v>
      </c>
      <c r="KI59" s="83">
        <f t="shared" si="1164"/>
        <v>0.24086877057186393</v>
      </c>
      <c r="KJ59" s="83">
        <f t="shared" si="1164"/>
        <v>0.14463482645551501</v>
      </c>
      <c r="KK59" s="83">
        <f t="shared" si="1164"/>
        <v>9.6673348000699807E-2</v>
      </c>
      <c r="KL59" s="83">
        <f t="shared" si="1164"/>
        <v>6.8268510012016878E-2</v>
      </c>
      <c r="KM59" s="83">
        <f t="shared" si="1164"/>
        <v>6.4840973326984311E-2</v>
      </c>
      <c r="KN59" s="83">
        <f t="shared" si="1164"/>
        <v>5.5212276771985667E-2</v>
      </c>
      <c r="KO59" s="83">
        <f t="shared" si="1164"/>
        <v>7.9239694923906728E-2</v>
      </c>
      <c r="KP59" s="83">
        <f t="shared" si="1164"/>
        <v>5.8642753935434118E-2</v>
      </c>
      <c r="KQ59" s="83">
        <f t="shared" si="1164"/>
        <v>0</v>
      </c>
      <c r="KR59" s="83">
        <f t="shared" si="1164"/>
        <v>0.13045026203526408</v>
      </c>
      <c r="KS59" s="83">
        <f t="shared" si="1164"/>
        <v>3.4719260155264928E-2</v>
      </c>
      <c r="KT59" s="83">
        <f t="shared" si="1164"/>
        <v>7.0143505643958853E-2</v>
      </c>
      <c r="KU59" s="84">
        <f t="shared" si="1164"/>
        <v>0.43534934386821889</v>
      </c>
      <c r="KV59" s="84">
        <f t="shared" ref="KV59:KX59" si="1165">KV49/KV39</f>
        <v>0.11210921136026321</v>
      </c>
      <c r="KW59" s="84">
        <f t="shared" si="1165"/>
        <v>0.11574349783570104</v>
      </c>
      <c r="KX59" s="84">
        <f t="shared" si="1165"/>
        <v>9.2099569021645664E-2</v>
      </c>
      <c r="KY59" s="84">
        <f t="shared" ref="KY59:LC59" si="1166">KY49/KY39</f>
        <v>0.33504770810122503</v>
      </c>
      <c r="KZ59" s="84">
        <f t="shared" si="1166"/>
        <v>0.1314872461610552</v>
      </c>
      <c r="LA59" s="84">
        <f t="shared" si="1166"/>
        <v>0.16811135477659564</v>
      </c>
      <c r="LB59" s="84">
        <f t="shared" si="1166"/>
        <v>6.0256958770733456E-2</v>
      </c>
      <c r="LC59" s="84">
        <f t="shared" si="1166"/>
        <v>6.0253028445649975E-2</v>
      </c>
      <c r="LE59" s="52"/>
      <c r="LF59" s="82" t="s">
        <v>28</v>
      </c>
      <c r="LG59" s="83">
        <f t="shared" ref="LG59:LU59" si="1167">LG49/LG39</f>
        <v>7.7323219961883599E-2</v>
      </c>
      <c r="LH59" s="83">
        <f t="shared" si="1167"/>
        <v>3.173164227375537E-2</v>
      </c>
      <c r="LI59" s="83">
        <f t="shared" si="1167"/>
        <v>0.24802931347448359</v>
      </c>
      <c r="LJ59" s="83">
        <f t="shared" si="1167"/>
        <v>0.14745425113586952</v>
      </c>
      <c r="LK59" s="83">
        <f t="shared" si="1167"/>
        <v>8.142655757255389E-2</v>
      </c>
      <c r="LL59" s="83">
        <f t="shared" si="1167"/>
        <v>7.2743480719419704E-2</v>
      </c>
      <c r="LM59" s="83">
        <f t="shared" si="1167"/>
        <v>7.0496400747335583E-2</v>
      </c>
      <c r="LN59" s="83">
        <f t="shared" si="1167"/>
        <v>0.13286490486552183</v>
      </c>
      <c r="LO59" s="83">
        <f t="shared" si="1167"/>
        <v>6.9455920635634355E-2</v>
      </c>
      <c r="LP59" s="83">
        <f t="shared" si="1167"/>
        <v>0.1933462974610006</v>
      </c>
      <c r="LQ59" s="83">
        <f t="shared" si="1167"/>
        <v>0.13362939936784832</v>
      </c>
      <c r="LR59" s="83">
        <f t="shared" si="1167"/>
        <v>0</v>
      </c>
      <c r="LS59" s="83">
        <f t="shared" si="1167"/>
        <v>0.11560460950499159</v>
      </c>
      <c r="LT59" s="83">
        <f t="shared" si="1167"/>
        <v>6.3337586090411194E-2</v>
      </c>
      <c r="LU59" s="84">
        <f t="shared" si="1167"/>
        <v>0.43816807688380255</v>
      </c>
      <c r="LV59" s="84">
        <f t="shared" ref="LV59:LX59" si="1168">LV49/LV39</f>
        <v>0.18347782067720944</v>
      </c>
      <c r="LW59" s="84">
        <f t="shared" si="1168"/>
        <v>0.16202240366578649</v>
      </c>
      <c r="LX59" s="84">
        <f t="shared" si="1168"/>
        <v>0.22661951130301472</v>
      </c>
      <c r="LY59" s="84">
        <f t="shared" ref="LY59:MC59" si="1169">LY49/LY39</f>
        <v>0.45629438020186186</v>
      </c>
      <c r="LZ59" s="84">
        <f t="shared" si="1169"/>
        <v>0.20535009533010037</v>
      </c>
      <c r="MA59" s="84">
        <f t="shared" si="1169"/>
        <v>0.27070606223671684</v>
      </c>
      <c r="MB59" s="84">
        <f t="shared" si="1169"/>
        <v>0.19466783726953127</v>
      </c>
      <c r="MC59" s="84">
        <f t="shared" si="1169"/>
        <v>0.16534911325530033</v>
      </c>
      <c r="ME59" s="52"/>
      <c r="MF59" s="82" t="s">
        <v>28</v>
      </c>
      <c r="MG59" s="83">
        <f t="shared" ref="MG59:MU59" si="1170">MG49/MG39</f>
        <v>0.12245759584995779</v>
      </c>
      <c r="MH59" s="83">
        <f t="shared" si="1170"/>
        <v>0.10467991378110077</v>
      </c>
      <c r="MI59" s="83">
        <f t="shared" si="1170"/>
        <v>0.26760139770106495</v>
      </c>
      <c r="MJ59" s="83">
        <f t="shared" si="1170"/>
        <v>0.16578722088195469</v>
      </c>
      <c r="MK59" s="83">
        <f t="shared" si="1170"/>
        <v>0.10389314682130807</v>
      </c>
      <c r="ML59" s="83">
        <f t="shared" si="1170"/>
        <v>6.7713188035820868E-2</v>
      </c>
      <c r="MM59" s="83">
        <f t="shared" si="1170"/>
        <v>4.2796242011402981E-2</v>
      </c>
      <c r="MN59" s="83">
        <f t="shared" si="1170"/>
        <v>8.2919620802719959E-2</v>
      </c>
      <c r="MO59" s="83">
        <f t="shared" si="1170"/>
        <v>8.0020771931792953E-2</v>
      </c>
      <c r="MP59" s="83">
        <f t="shared" si="1170"/>
        <v>8.1918945081362479E-2</v>
      </c>
      <c r="MQ59" s="83">
        <f t="shared" si="1170"/>
        <v>3.4065024086121186E-2</v>
      </c>
      <c r="MR59" s="83">
        <f t="shared" si="1170"/>
        <v>0.10840917039742781</v>
      </c>
      <c r="MS59" s="83">
        <f t="shared" si="1170"/>
        <v>0</v>
      </c>
      <c r="MT59" s="83">
        <f t="shared" si="1170"/>
        <v>5.0077431321569381E-2</v>
      </c>
      <c r="MU59" s="84">
        <f t="shared" si="1170"/>
        <v>0.41673983950933802</v>
      </c>
      <c r="MV59" s="84">
        <f t="shared" ref="MV59:MX59" si="1171">MV49/MV39</f>
        <v>0.14299311727326364</v>
      </c>
      <c r="MW59" s="84">
        <f t="shared" si="1171"/>
        <v>0.14358041277136541</v>
      </c>
      <c r="MX59" s="84">
        <f t="shared" si="1171"/>
        <v>0.10790211962361283</v>
      </c>
      <c r="MY59" s="84">
        <f t="shared" ref="MY59:NC59" si="1172">MY49/MY39</f>
        <v>0.34034516812896048</v>
      </c>
      <c r="MZ59" s="84">
        <f t="shared" si="1172"/>
        <v>0.11366666920445914</v>
      </c>
      <c r="NA59" s="84">
        <f t="shared" si="1172"/>
        <v>0.19659171557592611</v>
      </c>
      <c r="NB59" s="84">
        <f t="shared" si="1172"/>
        <v>8.4567740559493162E-2</v>
      </c>
      <c r="NC59" s="84">
        <f t="shared" si="1172"/>
        <v>9.2975003046502511E-2</v>
      </c>
      <c r="NE59" s="52"/>
      <c r="NF59" s="82" t="s">
        <v>28</v>
      </c>
      <c r="NG59" s="83">
        <f t="shared" ref="NG59:NU59" si="1173">NG49/NG39</f>
        <v>8.3726783403774402E-2</v>
      </c>
      <c r="NH59" s="83">
        <f t="shared" si="1173"/>
        <v>6.490396882695193E-2</v>
      </c>
      <c r="NI59" s="83">
        <f t="shared" si="1173"/>
        <v>0.24568161629625004</v>
      </c>
      <c r="NJ59" s="83">
        <f t="shared" si="1173"/>
        <v>0.14065305442845719</v>
      </c>
      <c r="NK59" s="83">
        <f t="shared" si="1173"/>
        <v>7.005580790766068E-2</v>
      </c>
      <c r="NL59" s="83">
        <f t="shared" si="1173"/>
        <v>3.5173642830504143E-2</v>
      </c>
      <c r="NM59" s="83">
        <f t="shared" si="1173"/>
        <v>7.8374934040303882E-3</v>
      </c>
      <c r="NN59" s="83">
        <f t="shared" si="1173"/>
        <v>8.5805459056411015E-2</v>
      </c>
      <c r="NO59" s="83">
        <f t="shared" si="1173"/>
        <v>4.4397126914579942E-2</v>
      </c>
      <c r="NP59" s="83">
        <f t="shared" si="1173"/>
        <v>0.12890346115353518</v>
      </c>
      <c r="NQ59" s="83">
        <f t="shared" si="1173"/>
        <v>7.0234492801352341E-2</v>
      </c>
      <c r="NR59" s="83">
        <f t="shared" si="1173"/>
        <v>6.1943935926737144E-2</v>
      </c>
      <c r="NS59" s="83">
        <f t="shared" si="1173"/>
        <v>5.1905960050493895E-2</v>
      </c>
      <c r="NT59" s="83">
        <f t="shared" si="1173"/>
        <v>0</v>
      </c>
      <c r="NU59" s="84">
        <f t="shared" si="1173"/>
        <v>0.42473546526887979</v>
      </c>
      <c r="NV59" s="84">
        <f t="shared" ref="NV59:NX59" si="1174">NV49/NV39</f>
        <v>0.14572563732394508</v>
      </c>
      <c r="NW59" s="84">
        <f t="shared" si="1174"/>
        <v>0.13420362943989433</v>
      </c>
      <c r="NX59" s="84">
        <f t="shared" si="1174"/>
        <v>0.16075733467690922</v>
      </c>
      <c r="NY59" s="84">
        <f t="shared" ref="NY59:OC59" si="1175">NY49/NY39</f>
        <v>0.39385307031196476</v>
      </c>
      <c r="NZ59" s="84">
        <f t="shared" si="1175"/>
        <v>0.15345606252901089</v>
      </c>
      <c r="OA59" s="84">
        <f t="shared" si="1175"/>
        <v>0.22155912394606994</v>
      </c>
      <c r="OB59" s="84">
        <f t="shared" si="1175"/>
        <v>0.13055194444302268</v>
      </c>
      <c r="OC59" s="84">
        <f t="shared" si="1175"/>
        <v>0.11216987057732043</v>
      </c>
      <c r="OE59" s="52"/>
      <c r="OF59" s="82" t="s">
        <v>28</v>
      </c>
      <c r="OG59" s="83">
        <f t="shared" ref="OG59:OU59" si="1176">OG49/OG39</f>
        <v>0.6885720771521241</v>
      </c>
      <c r="OH59" s="83">
        <f t="shared" si="1176"/>
        <v>0.58424869053132744</v>
      </c>
      <c r="OI59" s="83">
        <f t="shared" si="1176"/>
        <v>0.82821173503966494</v>
      </c>
      <c r="OJ59" s="83">
        <f t="shared" si="1176"/>
        <v>0.74288620083269785</v>
      </c>
      <c r="OK59" s="83">
        <f t="shared" si="1176"/>
        <v>0.67831646075585927</v>
      </c>
      <c r="OL59" s="83">
        <f t="shared" si="1176"/>
        <v>0.64242777375235505</v>
      </c>
      <c r="OM59" s="83">
        <f t="shared" si="1176"/>
        <v>0.60151163630869176</v>
      </c>
      <c r="ON59" s="83">
        <f t="shared" si="1176"/>
        <v>0.66230901322053515</v>
      </c>
      <c r="OO59" s="83">
        <f t="shared" si="1176"/>
        <v>0.65287674866055623</v>
      </c>
      <c r="OP59" s="83">
        <f t="shared" si="1176"/>
        <v>0.59298770676417623</v>
      </c>
      <c r="OQ59" s="83">
        <f t="shared" si="1176"/>
        <v>0.6058585261351862</v>
      </c>
      <c r="OR59" s="83">
        <f t="shared" si="1176"/>
        <v>0.61820630977356161</v>
      </c>
      <c r="OS59" s="83">
        <f t="shared" si="1176"/>
        <v>0.58126188137462842</v>
      </c>
      <c r="OT59" s="83">
        <f t="shared" si="1176"/>
        <v>0.60704693081351968</v>
      </c>
      <c r="OU59" s="84">
        <f t="shared" si="1176"/>
        <v>0</v>
      </c>
      <c r="OV59" s="84">
        <f t="shared" ref="OV59:OX59" si="1177">OV49/OV39</f>
        <v>0.70841840137823786</v>
      </c>
      <c r="OW59" s="84">
        <f t="shared" si="1177"/>
        <v>0.71966472824188332</v>
      </c>
      <c r="OX59" s="84">
        <f t="shared" si="1177"/>
        <v>0.56121229527309369</v>
      </c>
      <c r="OY59" s="84">
        <f t="shared" ref="OY59:PC59" si="1178">OY49/OY39</f>
        <v>0.32229654179045658</v>
      </c>
      <c r="OZ59" s="84">
        <f t="shared" si="1178"/>
        <v>0.45535772694115051</v>
      </c>
      <c r="PA59" s="84">
        <f t="shared" si="1178"/>
        <v>0.69397246320373251</v>
      </c>
      <c r="PB59" s="84">
        <f t="shared" si="1178"/>
        <v>0.59681478322344295</v>
      </c>
      <c r="PC59" s="84">
        <f t="shared" si="1178"/>
        <v>0.65544129085455838</v>
      </c>
    </row>
    <row r="60" spans="3:419" x14ac:dyDescent="0.3">
      <c r="E60" s="11" t="s">
        <v>50</v>
      </c>
      <c r="AE60" s="52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7"/>
      <c r="AY60" s="57"/>
      <c r="AZ60" s="57"/>
      <c r="BA60" s="57"/>
      <c r="BB60" s="57"/>
      <c r="BC60" s="57"/>
      <c r="BE60" s="52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7"/>
      <c r="BV60" s="57"/>
      <c r="BW60" s="57"/>
      <c r="BX60" s="57"/>
      <c r="BY60" s="57"/>
      <c r="BZ60" s="57"/>
      <c r="CA60" s="57"/>
      <c r="CB60" s="57"/>
      <c r="CC60" s="57"/>
      <c r="CE60" s="52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7"/>
      <c r="CV60" s="57"/>
      <c r="CW60" s="57"/>
      <c r="CX60" s="57"/>
      <c r="CY60" s="57"/>
      <c r="CZ60" s="57"/>
      <c r="DA60" s="57"/>
      <c r="DB60" s="57"/>
      <c r="DC60" s="57"/>
      <c r="DE60" s="52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7"/>
      <c r="DV60" s="57"/>
      <c r="DW60" s="57"/>
      <c r="DX60" s="57"/>
      <c r="DY60" s="57"/>
      <c r="DZ60" s="57"/>
      <c r="EA60" s="57"/>
      <c r="EB60" s="57"/>
      <c r="EC60" s="57"/>
      <c r="EE60" s="52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7"/>
      <c r="EV60" s="57"/>
      <c r="EW60" s="57"/>
      <c r="EX60" s="57"/>
      <c r="EY60" s="57"/>
      <c r="EZ60" s="57"/>
      <c r="FA60" s="57"/>
      <c r="FB60" s="57"/>
      <c r="FC60" s="57"/>
      <c r="FE60" s="52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7"/>
      <c r="FV60" s="57"/>
      <c r="FW60" s="57"/>
      <c r="FX60" s="57"/>
      <c r="FY60" s="57"/>
      <c r="FZ60" s="57"/>
      <c r="GA60" s="57"/>
      <c r="GB60" s="57"/>
      <c r="GC60" s="57"/>
      <c r="GE60" s="52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7"/>
      <c r="GV60" s="57"/>
      <c r="GW60" s="57"/>
      <c r="GX60" s="57"/>
      <c r="GY60" s="57"/>
      <c r="GZ60" s="57"/>
      <c r="HA60" s="57"/>
      <c r="HB60" s="57"/>
      <c r="HC60" s="57"/>
      <c r="HE60" s="52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7"/>
      <c r="HV60" s="57"/>
      <c r="HW60" s="57"/>
      <c r="HX60" s="57"/>
      <c r="HY60" s="57"/>
      <c r="HZ60" s="57"/>
      <c r="IA60" s="57"/>
      <c r="IB60" s="57"/>
      <c r="IC60" s="57"/>
      <c r="IE60" s="52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7"/>
      <c r="IV60" s="57"/>
      <c r="IW60" s="57"/>
      <c r="IX60" s="57"/>
      <c r="IY60" s="57"/>
      <c r="IZ60" s="57"/>
      <c r="JA60" s="57"/>
      <c r="JB60" s="57"/>
      <c r="JC60" s="57"/>
      <c r="JE60" s="52"/>
      <c r="JF60" s="53"/>
      <c r="JG60" s="53"/>
      <c r="JH60" s="53"/>
      <c r="JI60" s="53"/>
      <c r="JJ60" s="53"/>
      <c r="JK60" s="53"/>
      <c r="JL60" s="53"/>
      <c r="JM60" s="53"/>
      <c r="JN60" s="53"/>
      <c r="JO60" s="53"/>
      <c r="JP60" s="53"/>
      <c r="JQ60" s="53"/>
      <c r="JR60" s="53"/>
      <c r="JS60" s="53"/>
      <c r="JT60" s="53"/>
      <c r="JU60" s="57"/>
      <c r="JV60" s="57"/>
      <c r="JW60" s="57"/>
      <c r="JX60" s="57"/>
      <c r="JY60" s="57"/>
      <c r="JZ60" s="57"/>
      <c r="KA60" s="57"/>
      <c r="KB60" s="57"/>
      <c r="KC60" s="57"/>
      <c r="KE60" s="52"/>
      <c r="KF60" s="53"/>
      <c r="KG60" s="53"/>
      <c r="KH60" s="53"/>
      <c r="KI60" s="53"/>
      <c r="KJ60" s="53"/>
      <c r="KK60" s="53"/>
      <c r="KL60" s="53"/>
      <c r="KM60" s="53"/>
      <c r="KN60" s="53"/>
      <c r="KO60" s="53"/>
      <c r="KP60" s="53"/>
      <c r="KQ60" s="53"/>
      <c r="KR60" s="53"/>
      <c r="KS60" s="53"/>
      <c r="KT60" s="53"/>
      <c r="KU60" s="57"/>
      <c r="KV60" s="57"/>
      <c r="KW60" s="57"/>
      <c r="KX60" s="57"/>
      <c r="KY60" s="57"/>
      <c r="KZ60" s="57"/>
      <c r="LA60" s="57"/>
      <c r="LB60" s="57"/>
      <c r="LC60" s="57"/>
      <c r="LE60" s="52"/>
      <c r="LF60" s="53"/>
      <c r="LG60" s="53"/>
      <c r="LH60" s="53"/>
      <c r="LI60" s="53"/>
      <c r="LJ60" s="53"/>
      <c r="LK60" s="53"/>
      <c r="LL60" s="53"/>
      <c r="LM60" s="53"/>
      <c r="LN60" s="53"/>
      <c r="LO60" s="53"/>
      <c r="LP60" s="53"/>
      <c r="LQ60" s="53"/>
      <c r="LR60" s="53"/>
      <c r="LS60" s="53"/>
      <c r="LT60" s="53"/>
      <c r="LU60" s="57"/>
      <c r="LV60" s="57"/>
      <c r="LW60" s="57"/>
      <c r="LX60" s="57"/>
      <c r="LY60" s="57"/>
      <c r="LZ60" s="57"/>
      <c r="MA60" s="57"/>
      <c r="MB60" s="57"/>
      <c r="MC60" s="57"/>
      <c r="ME60" s="52"/>
      <c r="MF60" s="53"/>
      <c r="MG60" s="53"/>
      <c r="MH60" s="53"/>
      <c r="MI60" s="53"/>
      <c r="MJ60" s="53"/>
      <c r="MK60" s="53"/>
      <c r="ML60" s="53"/>
      <c r="MM60" s="53"/>
      <c r="MN60" s="53"/>
      <c r="MO60" s="53"/>
      <c r="MP60" s="53"/>
      <c r="MQ60" s="53"/>
      <c r="MR60" s="53"/>
      <c r="MS60" s="53"/>
      <c r="MT60" s="53"/>
      <c r="MU60" s="57"/>
      <c r="MV60" s="57"/>
      <c r="MW60" s="57"/>
      <c r="MX60" s="57"/>
      <c r="MY60" s="57"/>
      <c r="MZ60" s="57"/>
      <c r="NA60" s="57"/>
      <c r="NB60" s="57"/>
      <c r="NC60" s="57"/>
      <c r="NE60" s="52"/>
      <c r="NF60" s="53"/>
      <c r="NG60" s="53"/>
      <c r="NH60" s="53"/>
      <c r="NI60" s="53"/>
      <c r="NJ60" s="53"/>
      <c r="NK60" s="53"/>
      <c r="NL60" s="53"/>
      <c r="NM60" s="53"/>
      <c r="NN60" s="53"/>
      <c r="NO60" s="53"/>
      <c r="NP60" s="53"/>
      <c r="NQ60" s="53"/>
      <c r="NR60" s="53"/>
      <c r="NS60" s="53"/>
      <c r="NT60" s="53"/>
      <c r="NU60" s="57"/>
      <c r="NV60" s="57"/>
      <c r="NW60" s="57"/>
      <c r="NX60" s="57"/>
      <c r="NY60" s="57"/>
      <c r="NZ60" s="57"/>
      <c r="OA60" s="57"/>
      <c r="OB60" s="57"/>
      <c r="OC60" s="57"/>
      <c r="OE60" s="52"/>
      <c r="OF60" s="53"/>
      <c r="OG60" s="53"/>
      <c r="OH60" s="53"/>
      <c r="OI60" s="53"/>
      <c r="OJ60" s="53"/>
      <c r="OK60" s="53"/>
      <c r="OL60" s="53"/>
      <c r="OM60" s="53"/>
      <c r="ON60" s="53"/>
      <c r="OO60" s="53"/>
      <c r="OP60" s="53"/>
      <c r="OQ60" s="53"/>
      <c r="OR60" s="53"/>
      <c r="OS60" s="53"/>
      <c r="OT60" s="53"/>
      <c r="OU60" s="57"/>
      <c r="OV60" s="57"/>
      <c r="OW60" s="57"/>
      <c r="OX60" s="57"/>
      <c r="OY60" s="57"/>
      <c r="OZ60" s="57"/>
      <c r="PA60" s="57"/>
      <c r="PB60" s="57"/>
      <c r="PC60" s="57"/>
    </row>
    <row r="61" spans="3:419" x14ac:dyDescent="0.3">
      <c r="C61" s="11"/>
      <c r="D61" s="11" t="s">
        <v>50</v>
      </c>
      <c r="E61" s="35" t="s">
        <v>51</v>
      </c>
      <c r="F61" s="36">
        <f t="shared" ref="F61:AB61" si="1179">TTEST(F5:F7,F8:F10,2,2)</f>
        <v>0.90448742565877871</v>
      </c>
      <c r="G61" s="46">
        <f t="shared" si="1179"/>
        <v>1.9879660710116478E-3</v>
      </c>
      <c r="H61" s="47">
        <f t="shared" si="1179"/>
        <v>6.0705585279099972E-4</v>
      </c>
      <c r="I61" s="47">
        <f t="shared" si="1179"/>
        <v>2.87277822684037E-4</v>
      </c>
      <c r="J61" s="36">
        <f t="shared" si="1179"/>
        <v>0.10987951265490514</v>
      </c>
      <c r="K61" s="36">
        <f t="shared" si="1179"/>
        <v>0.53454589793221907</v>
      </c>
      <c r="L61" s="47">
        <f t="shared" si="1179"/>
        <v>2.1615421525078015E-4</v>
      </c>
      <c r="M61" s="36">
        <f t="shared" si="1179"/>
        <v>1.8372264773848374E-2</v>
      </c>
      <c r="N61" s="36">
        <f t="shared" si="1179"/>
        <v>0.15623912062870537</v>
      </c>
      <c r="O61" s="36">
        <f t="shared" si="1179"/>
        <v>9.7135740943654306E-2</v>
      </c>
      <c r="P61" s="36">
        <f t="shared" si="1179"/>
        <v>0.89777919407924733</v>
      </c>
      <c r="Q61" s="36">
        <f t="shared" si="1179"/>
        <v>9.301097377483894E-2</v>
      </c>
      <c r="R61" s="36">
        <f t="shared" si="1179"/>
        <v>0.992003616361808</v>
      </c>
      <c r="S61" s="36">
        <f t="shared" si="1179"/>
        <v>0.51110770695961361</v>
      </c>
      <c r="T61" s="43">
        <f t="shared" si="1179"/>
        <v>0.37908179274507797</v>
      </c>
      <c r="U61" s="183">
        <f t="shared" si="1179"/>
        <v>3.9796912547584294E-5</v>
      </c>
      <c r="V61" s="43">
        <f t="shared" si="1179"/>
        <v>0.70785513446723969</v>
      </c>
      <c r="W61" s="43">
        <f t="shared" si="1179"/>
        <v>0.60955009188997955</v>
      </c>
      <c r="X61" s="43">
        <f t="shared" si="1179"/>
        <v>0.21352926912780856</v>
      </c>
      <c r="Y61" s="43">
        <f t="shared" si="1179"/>
        <v>0.11034064328142752</v>
      </c>
      <c r="Z61" s="43">
        <f t="shared" si="1179"/>
        <v>0.40794909595645018</v>
      </c>
      <c r="AA61" s="43">
        <f t="shared" si="1179"/>
        <v>0.29364518410811591</v>
      </c>
      <c r="AB61" s="43">
        <f t="shared" si="1179"/>
        <v>0.86880948767866373</v>
      </c>
      <c r="AE61" s="85" t="s">
        <v>50</v>
      </c>
      <c r="AF61" s="86" t="s">
        <v>51</v>
      </c>
      <c r="AG61" s="87" t="e">
        <f t="shared" ref="AG61:BC61" si="1180">TTEST(AG5:AG7,AG8:AG10,2,2)</f>
        <v>#DIV/0!</v>
      </c>
      <c r="AH61" s="88">
        <f t="shared" si="1180"/>
        <v>4.179840431149444E-3</v>
      </c>
      <c r="AI61" s="89">
        <f t="shared" si="1180"/>
        <v>2.7627396362982165E-3</v>
      </c>
      <c r="AJ61" s="89">
        <f t="shared" si="1180"/>
        <v>1.7291610132354993E-4</v>
      </c>
      <c r="AK61" s="87">
        <f t="shared" si="1180"/>
        <v>0.11715882593749057</v>
      </c>
      <c r="AL61" s="87">
        <f t="shared" si="1180"/>
        <v>0.60973991234364255</v>
      </c>
      <c r="AM61" s="89">
        <f t="shared" si="1180"/>
        <v>2.479632274085335E-2</v>
      </c>
      <c r="AN61" s="87">
        <f t="shared" si="1180"/>
        <v>0.10840010413567849</v>
      </c>
      <c r="AO61" s="87">
        <f t="shared" si="1180"/>
        <v>0.12483494819769363</v>
      </c>
      <c r="AP61" s="87">
        <f t="shared" si="1180"/>
        <v>0.18348602923824284</v>
      </c>
      <c r="AQ61" s="87">
        <f t="shared" si="1180"/>
        <v>0.79388410743548077</v>
      </c>
      <c r="AR61" s="87">
        <f t="shared" si="1180"/>
        <v>0.1598410575753404</v>
      </c>
      <c r="AS61" s="87">
        <f t="shared" si="1180"/>
        <v>0.94525625252087431</v>
      </c>
      <c r="AT61" s="87">
        <f t="shared" si="1180"/>
        <v>0.32081315712495356</v>
      </c>
      <c r="AU61" s="177">
        <f t="shared" si="1180"/>
        <v>0.37547467559649356</v>
      </c>
      <c r="AV61" s="177">
        <f t="shared" si="1180"/>
        <v>4.5990465905840173E-4</v>
      </c>
      <c r="AW61" s="177">
        <f t="shared" si="1180"/>
        <v>0.67688528188108488</v>
      </c>
      <c r="AX61" s="90">
        <f t="shared" si="1180"/>
        <v>0.6689356634243484</v>
      </c>
      <c r="AY61" s="90">
        <f t="shared" si="1180"/>
        <v>0.11764223950287918</v>
      </c>
      <c r="AZ61" s="90">
        <f t="shared" si="1180"/>
        <v>0.11074674318303795</v>
      </c>
      <c r="BA61" s="90">
        <f t="shared" si="1180"/>
        <v>0.34962350990433744</v>
      </c>
      <c r="BB61" s="90">
        <f t="shared" si="1180"/>
        <v>0.2869195404657699</v>
      </c>
      <c r="BC61" s="90">
        <f t="shared" si="1180"/>
        <v>0.87348653404463183</v>
      </c>
      <c r="BE61" s="85" t="s">
        <v>50</v>
      </c>
      <c r="BF61" s="86" t="s">
        <v>51</v>
      </c>
      <c r="BG61" s="87">
        <f t="shared" ref="BG61:CC61" si="1181">TTEST(BG5:BG7,BG8:BG10,2,2)</f>
        <v>1.3106960566649958E-4</v>
      </c>
      <c r="BH61" s="88" t="e">
        <f t="shared" si="1181"/>
        <v>#DIV/0!</v>
      </c>
      <c r="BI61" s="89">
        <f t="shared" si="1181"/>
        <v>0.86180705048292294</v>
      </c>
      <c r="BJ61" s="89">
        <f t="shared" si="1181"/>
        <v>1.6612383359614019E-3</v>
      </c>
      <c r="BK61" s="87">
        <f t="shared" si="1181"/>
        <v>2.8597332631593664E-4</v>
      </c>
      <c r="BL61" s="87">
        <f t="shared" si="1181"/>
        <v>3.6357749998230953E-4</v>
      </c>
      <c r="BM61" s="89">
        <f t="shared" si="1181"/>
        <v>2.8138210796035523E-4</v>
      </c>
      <c r="BN61" s="87">
        <f t="shared" si="1181"/>
        <v>2.3342440257924723E-4</v>
      </c>
      <c r="BO61" s="87">
        <f t="shared" si="1181"/>
        <v>2.0094610095735662E-4</v>
      </c>
      <c r="BP61" s="87">
        <f t="shared" si="1181"/>
        <v>3.8448389468982401E-3</v>
      </c>
      <c r="BQ61" s="87">
        <f t="shared" si="1181"/>
        <v>9.6842938271674706E-6</v>
      </c>
      <c r="BR61" s="87">
        <f t="shared" si="1181"/>
        <v>3.7097452408768905E-6</v>
      </c>
      <c r="BS61" s="87">
        <f t="shared" si="1181"/>
        <v>1.2195624978696562E-2</v>
      </c>
      <c r="BT61" s="87">
        <f t="shared" si="1181"/>
        <v>0.22407316752240511</v>
      </c>
      <c r="BU61" s="90">
        <f t="shared" si="1181"/>
        <v>0.2502761773764432</v>
      </c>
      <c r="BV61" s="90">
        <f t="shared" si="1181"/>
        <v>0.79540476703543717</v>
      </c>
      <c r="BW61" s="90">
        <f t="shared" si="1181"/>
        <v>2.3278564610123157E-3</v>
      </c>
      <c r="BX61" s="90">
        <f t="shared" si="1181"/>
        <v>1.9416971798982094E-2</v>
      </c>
      <c r="BY61" s="90">
        <f t="shared" si="1181"/>
        <v>0.32879411814217085</v>
      </c>
      <c r="BZ61" s="90">
        <f t="shared" si="1181"/>
        <v>7.4160671699208833E-4</v>
      </c>
      <c r="CA61" s="90">
        <f t="shared" si="1181"/>
        <v>1.6638457279934314E-2</v>
      </c>
      <c r="CB61" s="90">
        <f t="shared" si="1181"/>
        <v>4.6044463349620545E-3</v>
      </c>
      <c r="CC61" s="90">
        <f t="shared" si="1181"/>
        <v>3.447487365055714E-5</v>
      </c>
      <c r="CE61" s="85" t="s">
        <v>50</v>
      </c>
      <c r="CF61" s="86" t="s">
        <v>51</v>
      </c>
      <c r="CG61" s="87">
        <f t="shared" ref="CG61:DC61" si="1182">TTEST(CG5:CG7,CG8:CG10,2,2)</f>
        <v>2.0988777753087875E-3</v>
      </c>
      <c r="CH61" s="88">
        <f t="shared" si="1182"/>
        <v>0.96166401693259695</v>
      </c>
      <c r="CI61" s="89" t="e">
        <f t="shared" si="1182"/>
        <v>#DIV/0!</v>
      </c>
      <c r="CJ61" s="89">
        <f t="shared" si="1182"/>
        <v>4.4995905405805052E-3</v>
      </c>
      <c r="CK61" s="87">
        <f t="shared" si="1182"/>
        <v>1.4919808235985461E-3</v>
      </c>
      <c r="CL61" s="87">
        <f t="shared" si="1182"/>
        <v>9.2008459148524286E-5</v>
      </c>
      <c r="CM61" s="89">
        <f t="shared" si="1182"/>
        <v>1.1359001516148448E-3</v>
      </c>
      <c r="CN61" s="87">
        <f t="shared" si="1182"/>
        <v>1.976019587845003E-3</v>
      </c>
      <c r="CO61" s="87">
        <f t="shared" si="1182"/>
        <v>3.3981636596852991E-3</v>
      </c>
      <c r="CP61" s="87">
        <f t="shared" si="1182"/>
        <v>3.4708142358858278E-3</v>
      </c>
      <c r="CQ61" s="87">
        <f t="shared" si="1182"/>
        <v>2.4416418151906199E-4</v>
      </c>
      <c r="CR61" s="87">
        <f t="shared" si="1182"/>
        <v>2.2084421492513524E-4</v>
      </c>
      <c r="CS61" s="87">
        <f t="shared" si="1182"/>
        <v>1.421759773514918E-2</v>
      </c>
      <c r="CT61" s="87">
        <f t="shared" si="1182"/>
        <v>0.21983176823767511</v>
      </c>
      <c r="CU61" s="90">
        <f t="shared" si="1182"/>
        <v>0.23162487393132483</v>
      </c>
      <c r="CV61" s="90">
        <f t="shared" si="1182"/>
        <v>0.99046601472528328</v>
      </c>
      <c r="CW61" s="90">
        <f t="shared" si="1182"/>
        <v>1.2399838877530772E-2</v>
      </c>
      <c r="CX61" s="90">
        <f t="shared" si="1182"/>
        <v>2.1199123628577222E-2</v>
      </c>
      <c r="CY61" s="90">
        <f t="shared" si="1182"/>
        <v>0.33809325220730529</v>
      </c>
      <c r="CZ61" s="90">
        <f t="shared" si="1182"/>
        <v>4.7519437043284053E-3</v>
      </c>
      <c r="DA61" s="90">
        <f t="shared" si="1182"/>
        <v>4.5408938251878785E-2</v>
      </c>
      <c r="DB61" s="90">
        <f t="shared" si="1182"/>
        <v>1.5622547084130614E-2</v>
      </c>
      <c r="DC61" s="90">
        <f t="shared" si="1182"/>
        <v>2.9132374974478239E-4</v>
      </c>
      <c r="DE61" s="85" t="s">
        <v>50</v>
      </c>
      <c r="DF61" s="86" t="s">
        <v>51</v>
      </c>
      <c r="DG61" s="87">
        <f t="shared" ref="DG61:EC61" si="1183">TTEST(DG5:DG7,DG8:DG10,2,2)</f>
        <v>5.9703609126157307E-4</v>
      </c>
      <c r="DH61" s="88">
        <f t="shared" si="1183"/>
        <v>7.8413710767056572E-3</v>
      </c>
      <c r="DI61" s="89">
        <f t="shared" si="1183"/>
        <v>3.6278886534505594E-3</v>
      </c>
      <c r="DJ61" s="89" t="e">
        <f t="shared" si="1183"/>
        <v>#DIV/0!</v>
      </c>
      <c r="DK61" s="87">
        <f t="shared" si="1183"/>
        <v>9.8159640108477136E-2</v>
      </c>
      <c r="DL61" s="87">
        <f t="shared" si="1183"/>
        <v>6.3622394859199939E-3</v>
      </c>
      <c r="DM61" s="89">
        <f t="shared" si="1183"/>
        <v>5.4191872386587247E-4</v>
      </c>
      <c r="DN61" s="87">
        <f t="shared" si="1183"/>
        <v>2.0881347071551931E-3</v>
      </c>
      <c r="DO61" s="87">
        <f t="shared" si="1183"/>
        <v>1.0795037136852261E-2</v>
      </c>
      <c r="DP61" s="87">
        <f t="shared" si="1183"/>
        <v>2.3310290808850613E-3</v>
      </c>
      <c r="DQ61" s="87">
        <f t="shared" si="1183"/>
        <v>7.2767682210941476E-3</v>
      </c>
      <c r="DR61" s="87">
        <f t="shared" si="1183"/>
        <v>4.6637741254439417E-2</v>
      </c>
      <c r="DS61" s="87">
        <f t="shared" si="1183"/>
        <v>2.3809681351956401E-2</v>
      </c>
      <c r="DT61" s="87">
        <f t="shared" si="1183"/>
        <v>0.91017309289649595</v>
      </c>
      <c r="DU61" s="90">
        <f t="shared" si="1183"/>
        <v>0.32245762260209521</v>
      </c>
      <c r="DV61" s="90">
        <f t="shared" si="1183"/>
        <v>7.6772602164343893E-4</v>
      </c>
      <c r="DW61" s="90">
        <f t="shared" si="1183"/>
        <v>6.5154142477857502E-2</v>
      </c>
      <c r="DX61" s="90">
        <f t="shared" si="1183"/>
        <v>6.2730222451790274E-2</v>
      </c>
      <c r="DY61" s="90">
        <f t="shared" si="1183"/>
        <v>0.58991185272900992</v>
      </c>
      <c r="DZ61" s="90">
        <f t="shared" si="1183"/>
        <v>1.6970731998295064E-2</v>
      </c>
      <c r="EA61" s="90">
        <f t="shared" si="1183"/>
        <v>0.19627423436440583</v>
      </c>
      <c r="EB61" s="90">
        <f t="shared" si="1183"/>
        <v>0.2199381674386133</v>
      </c>
      <c r="EC61" s="90">
        <f t="shared" si="1183"/>
        <v>3.489857461519881E-2</v>
      </c>
      <c r="EE61" s="85" t="s">
        <v>50</v>
      </c>
      <c r="EF61" s="86" t="s">
        <v>51</v>
      </c>
      <c r="EG61" s="87">
        <f t="shared" ref="EG61:FC61" si="1184">TTEST(EG5:EG7,EG8:EG10,2,2)</f>
        <v>0.12361143954596739</v>
      </c>
      <c r="EH61" s="88">
        <f t="shared" si="1184"/>
        <v>3.5237237132254048E-3</v>
      </c>
      <c r="EI61" s="89">
        <f t="shared" si="1184"/>
        <v>4.3232451412166228E-4</v>
      </c>
      <c r="EJ61" s="89">
        <f t="shared" si="1184"/>
        <v>6.6540231153094764E-2</v>
      </c>
      <c r="EK61" s="87" t="e">
        <f t="shared" si="1184"/>
        <v>#DIV/0!</v>
      </c>
      <c r="EL61" s="87">
        <f t="shared" si="1184"/>
        <v>0.13152253558036778</v>
      </c>
      <c r="EM61" s="89">
        <f t="shared" si="1184"/>
        <v>0.689101335386475</v>
      </c>
      <c r="EN61" s="87">
        <f t="shared" si="1184"/>
        <v>0.60139676037373746</v>
      </c>
      <c r="EO61" s="87">
        <f t="shared" si="1184"/>
        <v>0.33687067989076613</v>
      </c>
      <c r="EP61" s="87">
        <f t="shared" si="1184"/>
        <v>0.15016741533185646</v>
      </c>
      <c r="EQ61" s="87">
        <f t="shared" si="1184"/>
        <v>4.4008366597473383E-2</v>
      </c>
      <c r="ER61" s="87">
        <f t="shared" si="1184"/>
        <v>0.76647913838509996</v>
      </c>
      <c r="ES61" s="87">
        <f t="shared" si="1184"/>
        <v>0.39317352165741387</v>
      </c>
      <c r="ET61" s="87">
        <f t="shared" si="1184"/>
        <v>0.76709088811990866</v>
      </c>
      <c r="EU61" s="90">
        <f t="shared" si="1184"/>
        <v>0.32276315545459072</v>
      </c>
      <c r="EV61" s="90">
        <f t="shared" si="1184"/>
        <v>3.1895441534219219E-5</v>
      </c>
      <c r="EW61" s="90">
        <f t="shared" si="1184"/>
        <v>0.33267006994934301</v>
      </c>
      <c r="EX61" s="90">
        <f t="shared" si="1184"/>
        <v>0.32022135973601545</v>
      </c>
      <c r="EY61" s="90">
        <f t="shared" si="1184"/>
        <v>0.1732986967980433</v>
      </c>
      <c r="EZ61" s="90">
        <f t="shared" si="1184"/>
        <v>4.6384642087973528E-3</v>
      </c>
      <c r="FA61" s="90">
        <f t="shared" si="1184"/>
        <v>0.84170071644635758</v>
      </c>
      <c r="FB61" s="90">
        <f t="shared" si="1184"/>
        <v>0.90896361671452997</v>
      </c>
      <c r="FC61" s="90">
        <f t="shared" si="1184"/>
        <v>0.29135027080497661</v>
      </c>
      <c r="FE61" s="85" t="s">
        <v>50</v>
      </c>
      <c r="FF61" s="86" t="s">
        <v>51</v>
      </c>
      <c r="FG61" s="87">
        <f t="shared" ref="FG61:GC61" si="1185">TTEST(FG5:FG7,FG8:FG10,2,2)</f>
        <v>0.71831674546557567</v>
      </c>
      <c r="FH61" s="88">
        <f t="shared" si="1185"/>
        <v>2.1212250402911498E-3</v>
      </c>
      <c r="FI61" s="89">
        <f t="shared" si="1185"/>
        <v>8.1379403342695322E-4</v>
      </c>
      <c r="FJ61" s="89">
        <f t="shared" si="1185"/>
        <v>1.2453885313267795E-3</v>
      </c>
      <c r="FK61" s="87">
        <f t="shared" si="1185"/>
        <v>7.6956125029984598E-2</v>
      </c>
      <c r="FL61" s="87" t="e">
        <f t="shared" si="1185"/>
        <v>#DIV/0!</v>
      </c>
      <c r="FM61" s="89">
        <f t="shared" si="1185"/>
        <v>1.5764034640392652E-2</v>
      </c>
      <c r="FN61" s="87">
        <f t="shared" si="1185"/>
        <v>8.6214112292361797E-2</v>
      </c>
      <c r="FO61" s="87">
        <f t="shared" si="1185"/>
        <v>0.23014953841778285</v>
      </c>
      <c r="FP61" s="87">
        <f t="shared" si="1185"/>
        <v>0.17276044445822167</v>
      </c>
      <c r="FQ61" s="87">
        <f t="shared" si="1185"/>
        <v>0.68579996475594462</v>
      </c>
      <c r="FR61" s="87">
        <f t="shared" si="1185"/>
        <v>5.5286181445946964E-2</v>
      </c>
      <c r="FS61" s="87">
        <f t="shared" si="1185"/>
        <v>0.87694494694173208</v>
      </c>
      <c r="FT61" s="87">
        <f t="shared" si="1185"/>
        <v>0.35056296277332882</v>
      </c>
      <c r="FU61" s="90">
        <f t="shared" si="1185"/>
        <v>0.37929347167846428</v>
      </c>
      <c r="FV61" s="90">
        <f t="shared" si="1185"/>
        <v>1.0033370666027499E-4</v>
      </c>
      <c r="FW61" s="90">
        <f t="shared" si="1185"/>
        <v>0.67551796649189888</v>
      </c>
      <c r="FX61" s="90">
        <f t="shared" si="1185"/>
        <v>0.70631134550466856</v>
      </c>
      <c r="FY61" s="90">
        <f t="shared" si="1185"/>
        <v>0.11850084208341359</v>
      </c>
      <c r="FZ61" s="90">
        <f t="shared" si="1185"/>
        <v>0.18502831219179225</v>
      </c>
      <c r="GA61" s="90">
        <f t="shared" si="1185"/>
        <v>0.48552499589099196</v>
      </c>
      <c r="GB61" s="90">
        <f t="shared" si="1185"/>
        <v>0.28930320408760424</v>
      </c>
      <c r="GC61" s="90">
        <f t="shared" si="1185"/>
        <v>0.72176580368690169</v>
      </c>
      <c r="GE61" s="85" t="s">
        <v>50</v>
      </c>
      <c r="GF61" s="86" t="s">
        <v>51</v>
      </c>
      <c r="GG61" s="87">
        <f t="shared" ref="GG61:HC61" si="1186">TTEST(GG5:GG7,GG8:GG10,2,2)</f>
        <v>2.8586315586099132E-2</v>
      </c>
      <c r="GH61" s="88">
        <f t="shared" si="1186"/>
        <v>3.0728173168875932E-3</v>
      </c>
      <c r="GI61" s="89">
        <f t="shared" si="1186"/>
        <v>1.1830051769180722E-3</v>
      </c>
      <c r="GJ61" s="89">
        <f t="shared" si="1186"/>
        <v>3.5317214274603668E-4</v>
      </c>
      <c r="GK61" s="87">
        <f t="shared" si="1186"/>
        <v>0.81485533309249991</v>
      </c>
      <c r="GL61" s="87">
        <f t="shared" si="1186"/>
        <v>2.6619743940150119E-2</v>
      </c>
      <c r="GM61" s="89" t="e">
        <f t="shared" si="1186"/>
        <v>#DIV/0!</v>
      </c>
      <c r="GN61" s="87">
        <f t="shared" si="1186"/>
        <v>0.82411173676580796</v>
      </c>
      <c r="GO61" s="87">
        <f t="shared" si="1186"/>
        <v>0.59717834427096506</v>
      </c>
      <c r="GP61" s="87">
        <f t="shared" si="1186"/>
        <v>1.7556374770644711E-2</v>
      </c>
      <c r="GQ61" s="87">
        <f t="shared" si="1186"/>
        <v>4.8537847852515942E-2</v>
      </c>
      <c r="GR61" s="87">
        <f t="shared" si="1186"/>
        <v>0.92850406311545997</v>
      </c>
      <c r="GS61" s="87">
        <f t="shared" si="1186"/>
        <v>0.28412661380921717</v>
      </c>
      <c r="GT61" s="87">
        <f t="shared" si="1186"/>
        <v>0.57306557204293218</v>
      </c>
      <c r="GU61" s="90">
        <f t="shared" si="1186"/>
        <v>0.35283281044253456</v>
      </c>
      <c r="GV61" s="90">
        <f t="shared" si="1186"/>
        <v>1.3924351687055517E-4</v>
      </c>
      <c r="GW61" s="90">
        <f t="shared" si="1186"/>
        <v>0.56783632144687213</v>
      </c>
      <c r="GX61" s="90">
        <f t="shared" si="1186"/>
        <v>0.29497691557569916</v>
      </c>
      <c r="GY61" s="90">
        <f t="shared" si="1186"/>
        <v>0.21178865584268153</v>
      </c>
      <c r="GZ61" s="90">
        <f t="shared" si="1186"/>
        <v>4.794987508590897E-2</v>
      </c>
      <c r="HA61" s="90">
        <f t="shared" si="1186"/>
        <v>0.99172489936281427</v>
      </c>
      <c r="HB61" s="90">
        <f t="shared" si="1186"/>
        <v>0.87556076923270343</v>
      </c>
      <c r="HC61" s="90">
        <f t="shared" si="1186"/>
        <v>0.41871800895012806</v>
      </c>
      <c r="HE61" s="85" t="s">
        <v>50</v>
      </c>
      <c r="HF61" s="86" t="s">
        <v>51</v>
      </c>
      <c r="HG61" s="87">
        <f t="shared" ref="HG61:IC61" si="1187">TTEST(HG5:HG7,HG8:HG10,2,2)</f>
        <v>7.6697518671541162E-2</v>
      </c>
      <c r="HH61" s="88">
        <f t="shared" si="1187"/>
        <v>3.7391848461742344E-3</v>
      </c>
      <c r="HI61" s="89">
        <f t="shared" si="1187"/>
        <v>1.560229495385324E-4</v>
      </c>
      <c r="HJ61" s="89">
        <f t="shared" si="1187"/>
        <v>4.5616375033919066E-3</v>
      </c>
      <c r="HK61" s="87">
        <f t="shared" si="1187"/>
        <v>0.72171514945437831</v>
      </c>
      <c r="HL61" s="87">
        <f t="shared" si="1187"/>
        <v>9.0131705351820413E-2</v>
      </c>
      <c r="HM61" s="89">
        <f t="shared" si="1187"/>
        <v>0.78173138019787147</v>
      </c>
      <c r="HN61" s="87" t="e">
        <f t="shared" si="1187"/>
        <v>#DIV/0!</v>
      </c>
      <c r="HO61" s="87">
        <f t="shared" si="1187"/>
        <v>0.61655367681429329</v>
      </c>
      <c r="HP61" s="87">
        <f t="shared" si="1187"/>
        <v>4.0534949272703541E-2</v>
      </c>
      <c r="HQ61" s="87">
        <f t="shared" si="1187"/>
        <v>0.12345424402893794</v>
      </c>
      <c r="HR61" s="87">
        <f t="shared" si="1187"/>
        <v>0.84106101509145215</v>
      </c>
      <c r="HS61" s="87">
        <f t="shared" si="1187"/>
        <v>0.32168696733476915</v>
      </c>
      <c r="HT61" s="87">
        <f t="shared" si="1187"/>
        <v>0.53025782716360881</v>
      </c>
      <c r="HU61" s="90">
        <f t="shared" si="1187"/>
        <v>0.35589605317948092</v>
      </c>
      <c r="HV61" s="90">
        <f t="shared" si="1187"/>
        <v>3.4299652185123924E-5</v>
      </c>
      <c r="HW61" s="90">
        <f t="shared" si="1187"/>
        <v>0.51420945047405642</v>
      </c>
      <c r="HX61" s="90">
        <f t="shared" si="1187"/>
        <v>0.26111732207224564</v>
      </c>
      <c r="HY61" s="90">
        <f t="shared" si="1187"/>
        <v>0.18098251089061693</v>
      </c>
      <c r="HZ61" s="90">
        <f t="shared" si="1187"/>
        <v>3.4248114324226628E-2</v>
      </c>
      <c r="IA61" s="90">
        <f t="shared" si="1187"/>
        <v>0.92064107646929427</v>
      </c>
      <c r="IB61" s="90">
        <f t="shared" si="1187"/>
        <v>0.79852382811983857</v>
      </c>
      <c r="IC61" s="90">
        <f t="shared" si="1187"/>
        <v>0.31387666210114978</v>
      </c>
      <c r="IE61" s="85" t="s">
        <v>50</v>
      </c>
      <c r="IF61" s="86" t="s">
        <v>51</v>
      </c>
      <c r="IG61" s="87">
        <f t="shared" ref="IG61:JC61" si="1188">TTEST(IG5:IG7,IG8:IG10,2,2)</f>
        <v>0.10984983639631841</v>
      </c>
      <c r="IH61" s="88">
        <f t="shared" si="1188"/>
        <v>6.5447525451907667E-3</v>
      </c>
      <c r="II61" s="89">
        <f t="shared" si="1188"/>
        <v>5.7999740580637262E-4</v>
      </c>
      <c r="IJ61" s="89">
        <f t="shared" si="1188"/>
        <v>6.7280489138549218E-3</v>
      </c>
      <c r="IK61" s="87">
        <f t="shared" si="1188"/>
        <v>0.38807359779790707</v>
      </c>
      <c r="IL61" s="87">
        <f t="shared" si="1188"/>
        <v>0.20551149766787605</v>
      </c>
      <c r="IM61" s="89">
        <f t="shared" si="1188"/>
        <v>0.64648772622267581</v>
      </c>
      <c r="IN61" s="87">
        <f t="shared" si="1188"/>
        <v>0.65536232296612784</v>
      </c>
      <c r="IO61" s="87" t="e">
        <f t="shared" si="1188"/>
        <v>#DIV/0!</v>
      </c>
      <c r="IP61" s="87">
        <f t="shared" si="1188"/>
        <v>0.13011121252714516</v>
      </c>
      <c r="IQ61" s="87">
        <f t="shared" si="1188"/>
        <v>0.15218904044744677</v>
      </c>
      <c r="IR61" s="87">
        <f t="shared" si="1188"/>
        <v>0.6666853788932352</v>
      </c>
      <c r="IS61" s="87">
        <f t="shared" si="1188"/>
        <v>0.48725706704764299</v>
      </c>
      <c r="IT61" s="87">
        <f t="shared" si="1188"/>
        <v>0.51222306960867292</v>
      </c>
      <c r="IU61" s="90">
        <f t="shared" si="1188"/>
        <v>0.35274535288723807</v>
      </c>
      <c r="IV61" s="90">
        <f t="shared" si="1188"/>
        <v>1.6419659698896816E-4</v>
      </c>
      <c r="IW61" s="90">
        <f t="shared" si="1188"/>
        <v>0.58237116915764431</v>
      </c>
      <c r="IX61" s="90">
        <f t="shared" si="1188"/>
        <v>0.3724502652329767</v>
      </c>
      <c r="IY61" s="90">
        <f t="shared" si="1188"/>
        <v>0.14532183120024858</v>
      </c>
      <c r="IZ61" s="90">
        <f t="shared" si="1188"/>
        <v>2.031341484221301E-2</v>
      </c>
      <c r="JA61" s="90">
        <f t="shared" si="1188"/>
        <v>0.73229517983383197</v>
      </c>
      <c r="JB61" s="90">
        <f t="shared" si="1188"/>
        <v>0.5693276057574066</v>
      </c>
      <c r="JC61" s="90">
        <f t="shared" si="1188"/>
        <v>0.507935467279369</v>
      </c>
      <c r="JE61" s="85" t="s">
        <v>50</v>
      </c>
      <c r="JF61" s="86" t="s">
        <v>51</v>
      </c>
      <c r="JG61" s="87">
        <f t="shared" ref="JG61:KC61" si="1189">TTEST(JG5:JG7,JG8:JG10,2,2)</f>
        <v>0.13362383293209951</v>
      </c>
      <c r="JH61" s="88">
        <f t="shared" si="1189"/>
        <v>2.5186797968872153E-3</v>
      </c>
      <c r="JI61" s="89">
        <f t="shared" si="1189"/>
        <v>1.259082521903676E-3</v>
      </c>
      <c r="JJ61" s="89">
        <f t="shared" si="1189"/>
        <v>1.7326815457905867E-4</v>
      </c>
      <c r="JK61" s="87">
        <f t="shared" si="1189"/>
        <v>6.2062265447862475E-2</v>
      </c>
      <c r="JL61" s="87">
        <f t="shared" si="1189"/>
        <v>0.17497495173478095</v>
      </c>
      <c r="JM61" s="89">
        <f t="shared" si="1189"/>
        <v>4.2375977842739046E-3</v>
      </c>
      <c r="JN61" s="87">
        <f t="shared" si="1189"/>
        <v>2.1997956506664352E-2</v>
      </c>
      <c r="JO61" s="87">
        <f t="shared" si="1189"/>
        <v>6.8763999459970956E-2</v>
      </c>
      <c r="JP61" s="87" t="e">
        <f t="shared" si="1189"/>
        <v>#DIV/0!</v>
      </c>
      <c r="JQ61" s="87">
        <f t="shared" si="1189"/>
        <v>0.21460355066757997</v>
      </c>
      <c r="JR61" s="87">
        <f t="shared" si="1189"/>
        <v>4.8550231657877245E-2</v>
      </c>
      <c r="JS61" s="87">
        <f t="shared" si="1189"/>
        <v>8.3478164420023621E-2</v>
      </c>
      <c r="JT61" s="87">
        <f t="shared" si="1189"/>
        <v>0.14652145803759681</v>
      </c>
      <c r="JU61" s="90">
        <f t="shared" si="1189"/>
        <v>0.41761774792772127</v>
      </c>
      <c r="JV61" s="90">
        <f t="shared" si="1189"/>
        <v>1.6933388449210559E-4</v>
      </c>
      <c r="JW61" s="90">
        <f t="shared" si="1189"/>
        <v>0.3326935730796618</v>
      </c>
      <c r="JX61" s="90">
        <f t="shared" si="1189"/>
        <v>0.78360578211044452</v>
      </c>
      <c r="JY61" s="90">
        <f t="shared" si="1189"/>
        <v>8.5147040610379893E-2</v>
      </c>
      <c r="JZ61" s="90">
        <f t="shared" si="1189"/>
        <v>0.46421510008666456</v>
      </c>
      <c r="KA61" s="90">
        <f t="shared" si="1189"/>
        <v>0.18924897248370001</v>
      </c>
      <c r="KB61" s="90">
        <f t="shared" si="1189"/>
        <v>0.16032501368803337</v>
      </c>
      <c r="KC61" s="90">
        <f t="shared" si="1189"/>
        <v>0.37670450312253295</v>
      </c>
      <c r="KE61" s="85" t="s">
        <v>50</v>
      </c>
      <c r="KF61" s="86" t="s">
        <v>51</v>
      </c>
      <c r="KG61" s="87">
        <f t="shared" ref="KG61:LC61" si="1190">TTEST(KG5:KG7,KG8:KG10,2,2)</f>
        <v>0.86131974295719149</v>
      </c>
      <c r="KH61" s="88">
        <f t="shared" si="1190"/>
        <v>3.0739590195766309E-3</v>
      </c>
      <c r="KI61" s="89">
        <f t="shared" si="1190"/>
        <v>1.9508902976973206E-3</v>
      </c>
      <c r="KJ61" s="89">
        <f t="shared" si="1190"/>
        <v>1.0371794528313747E-3</v>
      </c>
      <c r="KK61" s="87">
        <f t="shared" si="1190"/>
        <v>3.4225096357595269E-2</v>
      </c>
      <c r="KL61" s="87">
        <f t="shared" si="1190"/>
        <v>0.63166726338420198</v>
      </c>
      <c r="KM61" s="89">
        <f t="shared" si="1190"/>
        <v>3.3720512392517242E-2</v>
      </c>
      <c r="KN61" s="87">
        <f t="shared" si="1190"/>
        <v>0.12250679274266386</v>
      </c>
      <c r="KO61" s="87">
        <f t="shared" si="1190"/>
        <v>0.15702493128021877</v>
      </c>
      <c r="KP61" s="87">
        <f t="shared" si="1190"/>
        <v>0.24961830210460745</v>
      </c>
      <c r="KQ61" s="87" t="e">
        <f t="shared" si="1190"/>
        <v>#DIV/0!</v>
      </c>
      <c r="KR61" s="87">
        <f t="shared" si="1190"/>
        <v>6.4679982902825284E-2</v>
      </c>
      <c r="KS61" s="87">
        <f t="shared" si="1190"/>
        <v>0.95169768650395914</v>
      </c>
      <c r="KT61" s="87">
        <f t="shared" si="1190"/>
        <v>0.37312723836079159</v>
      </c>
      <c r="KU61" s="90">
        <f t="shared" si="1190"/>
        <v>0.36948266572606264</v>
      </c>
      <c r="KV61" s="90">
        <f t="shared" si="1190"/>
        <v>2.7652805607841985E-4</v>
      </c>
      <c r="KW61" s="90">
        <f t="shared" si="1190"/>
        <v>0.66511008014834871</v>
      </c>
      <c r="KX61" s="90">
        <f t="shared" si="1190"/>
        <v>0.66944759554289579</v>
      </c>
      <c r="KY61" s="90">
        <f t="shared" si="1190"/>
        <v>0.11156115398144004</v>
      </c>
      <c r="KZ61" s="90">
        <f t="shared" si="1190"/>
        <v>0.10333927572161467</v>
      </c>
      <c r="LA61" s="90">
        <f t="shared" si="1190"/>
        <v>0.43105547316303272</v>
      </c>
      <c r="LB61" s="90">
        <f t="shared" si="1190"/>
        <v>0.24069907133140447</v>
      </c>
      <c r="LC61" s="90">
        <f t="shared" si="1190"/>
        <v>0.8248861554884872</v>
      </c>
      <c r="LE61" s="85" t="s">
        <v>50</v>
      </c>
      <c r="LF61" s="86" t="s">
        <v>51</v>
      </c>
      <c r="LG61" s="87">
        <f t="shared" ref="LG61:MC61" si="1191">TTEST(LG5:LG7,LG8:LG10,2,2)</f>
        <v>0.16653534705589407</v>
      </c>
      <c r="LH61" s="88">
        <f t="shared" si="1191"/>
        <v>2.417970246578541E-4</v>
      </c>
      <c r="LI61" s="89">
        <f t="shared" si="1191"/>
        <v>1.2201242330101511E-3</v>
      </c>
      <c r="LJ61" s="89">
        <f t="shared" si="1191"/>
        <v>4.5518053943939381E-2</v>
      </c>
      <c r="LK61" s="87">
        <f t="shared" si="1191"/>
        <v>0.73512295457330223</v>
      </c>
      <c r="LL61" s="87">
        <f t="shared" si="1191"/>
        <v>5.765165993831655E-2</v>
      </c>
      <c r="LM61" s="89">
        <f t="shared" si="1191"/>
        <v>0.941526442664956</v>
      </c>
      <c r="LN61" s="87">
        <f t="shared" si="1191"/>
        <v>0.85866055158699928</v>
      </c>
      <c r="LO61" s="87">
        <f t="shared" si="1191"/>
        <v>0.71754662526574631</v>
      </c>
      <c r="LP61" s="87">
        <f t="shared" si="1191"/>
        <v>8.6512110877852946E-2</v>
      </c>
      <c r="LQ61" s="87">
        <f t="shared" si="1191"/>
        <v>5.2787285950914059E-2</v>
      </c>
      <c r="LR61" s="87" t="e">
        <f t="shared" si="1191"/>
        <v>#DIV/0!</v>
      </c>
      <c r="LS61" s="87">
        <f t="shared" si="1191"/>
        <v>0.40680972796278153</v>
      </c>
      <c r="LT61" s="87">
        <f t="shared" si="1191"/>
        <v>0.66565218851493091</v>
      </c>
      <c r="LU61" s="90">
        <f t="shared" si="1191"/>
        <v>0.34171922753779088</v>
      </c>
      <c r="LV61" s="90">
        <f t="shared" si="1191"/>
        <v>1.9375834531658144E-4</v>
      </c>
      <c r="LW61" s="90">
        <f t="shared" si="1191"/>
        <v>0.61450247978422279</v>
      </c>
      <c r="LX61" s="90">
        <f t="shared" si="1191"/>
        <v>0.32020821717645731</v>
      </c>
      <c r="LY61" s="90">
        <f t="shared" si="1191"/>
        <v>0.18911811540561066</v>
      </c>
      <c r="LZ61" s="90">
        <f t="shared" si="1191"/>
        <v>2.4296111213191932E-2</v>
      </c>
      <c r="MA61" s="90">
        <f t="shared" si="1191"/>
        <v>0.92913575960491679</v>
      </c>
      <c r="MB61" s="90">
        <f t="shared" si="1191"/>
        <v>0.85375295279258023</v>
      </c>
      <c r="MC61" s="90">
        <f t="shared" si="1191"/>
        <v>0.36669848819409256</v>
      </c>
      <c r="ME61" s="85" t="s">
        <v>50</v>
      </c>
      <c r="MF61" s="86" t="s">
        <v>51</v>
      </c>
      <c r="MG61" s="87">
        <f t="shared" ref="MG61:NC61" si="1192">TTEST(MG5:MG7,MG8:MG10,2,2)</f>
        <v>0.86129319911872759</v>
      </c>
      <c r="MH61" s="88">
        <f t="shared" si="1192"/>
        <v>4.6011629666133803E-3</v>
      </c>
      <c r="MI61" s="89">
        <f t="shared" si="1192"/>
        <v>6.7191158221484532E-4</v>
      </c>
      <c r="MJ61" s="89">
        <f t="shared" si="1192"/>
        <v>6.8399564499924776E-3</v>
      </c>
      <c r="MK61" s="87">
        <f t="shared" si="1192"/>
        <v>0.55721734250128696</v>
      </c>
      <c r="ML61" s="87">
        <f t="shared" si="1192"/>
        <v>0.68781529332950009</v>
      </c>
      <c r="MM61" s="89">
        <f t="shared" si="1192"/>
        <v>0.34078287249072609</v>
      </c>
      <c r="MN61" s="87">
        <f t="shared" si="1192"/>
        <v>0.36423780031027125</v>
      </c>
      <c r="MO61" s="87">
        <f t="shared" si="1192"/>
        <v>0.61311817383726552</v>
      </c>
      <c r="MP61" s="87">
        <f t="shared" si="1192"/>
        <v>0.11732436623233004</v>
      </c>
      <c r="MQ61" s="87">
        <f t="shared" si="1192"/>
        <v>0.79111779987975284</v>
      </c>
      <c r="MR61" s="87">
        <f t="shared" si="1192"/>
        <v>0.54623368571639985</v>
      </c>
      <c r="MS61" s="87" t="e">
        <f t="shared" si="1192"/>
        <v>#DIV/0!</v>
      </c>
      <c r="MT61" s="87">
        <f t="shared" si="1192"/>
        <v>0.23082091896669196</v>
      </c>
      <c r="MU61" s="90">
        <f t="shared" si="1192"/>
        <v>0.39002664937991705</v>
      </c>
      <c r="MV61" s="90">
        <f t="shared" si="1192"/>
        <v>1.4604913223546095E-4</v>
      </c>
      <c r="MW61" s="90">
        <f t="shared" si="1192"/>
        <v>0.94763067597949691</v>
      </c>
      <c r="MX61" s="90">
        <f t="shared" si="1192"/>
        <v>0.48727423353093918</v>
      </c>
      <c r="MY61" s="90">
        <f t="shared" si="1192"/>
        <v>0.16572304444217653</v>
      </c>
      <c r="MZ61" s="90">
        <f t="shared" si="1192"/>
        <v>0.22924668921914773</v>
      </c>
      <c r="NA61" s="90">
        <f t="shared" si="1192"/>
        <v>0.48481658032917307</v>
      </c>
      <c r="NB61" s="90">
        <f t="shared" si="1192"/>
        <v>0.60757082547771357</v>
      </c>
      <c r="NC61" s="90">
        <f t="shared" si="1192"/>
        <v>0.93919749521445417</v>
      </c>
      <c r="NE61" s="85" t="s">
        <v>50</v>
      </c>
      <c r="NF61" s="86" t="s">
        <v>51</v>
      </c>
      <c r="NG61" s="87">
        <f t="shared" ref="NG61:OC61" si="1193">TTEST(NG5:NG7,NG8:NG10,2,2)</f>
        <v>0.37111332495988508</v>
      </c>
      <c r="NH61" s="88">
        <f t="shared" si="1193"/>
        <v>1.2371354978617461E-2</v>
      </c>
      <c r="NI61" s="89">
        <f t="shared" si="1193"/>
        <v>6.7883241834295572E-3</v>
      </c>
      <c r="NJ61" s="89">
        <f t="shared" si="1193"/>
        <v>4.3334784127114683E-3</v>
      </c>
      <c r="NK61" s="87">
        <f t="shared" si="1193"/>
        <v>1.6400759431907958E-2</v>
      </c>
      <c r="NL61" s="87">
        <f t="shared" si="1193"/>
        <v>0.6796009422168533</v>
      </c>
      <c r="NM61" s="89">
        <f t="shared" si="1193"/>
        <v>0.12763203771251116</v>
      </c>
      <c r="NN61" s="87">
        <f t="shared" si="1193"/>
        <v>0.23234379818160031</v>
      </c>
      <c r="NO61" s="87">
        <f t="shared" si="1193"/>
        <v>0.24351927659293035</v>
      </c>
      <c r="NP61" s="87">
        <f t="shared" si="1193"/>
        <v>0.17698139120431458</v>
      </c>
      <c r="NQ61" s="87">
        <f t="shared" si="1193"/>
        <v>0.94565533463101992</v>
      </c>
      <c r="NR61" s="87">
        <f t="shared" si="1193"/>
        <v>0.11961038926602129</v>
      </c>
      <c r="NS61" s="87">
        <f t="shared" si="1193"/>
        <v>0.30847584825304969</v>
      </c>
      <c r="NT61" s="87" t="e">
        <f t="shared" si="1193"/>
        <v>#DIV/0!</v>
      </c>
      <c r="NU61" s="90">
        <f t="shared" si="1193"/>
        <v>0.879633666458011</v>
      </c>
      <c r="NV61" s="90">
        <f t="shared" si="1193"/>
        <v>1.0217371246809067E-3</v>
      </c>
      <c r="NW61" s="90">
        <f t="shared" si="1193"/>
        <v>0.83615587141642911</v>
      </c>
      <c r="NX61" s="90">
        <f t="shared" si="1193"/>
        <v>0.29849890578754495</v>
      </c>
      <c r="NY61" s="90">
        <f t="shared" si="1193"/>
        <v>0.15600171915405586</v>
      </c>
      <c r="NZ61" s="90">
        <f t="shared" si="1193"/>
        <v>0.14836491870199023</v>
      </c>
      <c r="OA61" s="90">
        <f t="shared" si="1193"/>
        <v>0.76237636100119877</v>
      </c>
      <c r="OB61" s="90">
        <f t="shared" si="1193"/>
        <v>0.25995702541226551</v>
      </c>
      <c r="OC61" s="90">
        <f t="shared" si="1193"/>
        <v>0.95007441639359147</v>
      </c>
      <c r="OE61" s="85" t="s">
        <v>50</v>
      </c>
      <c r="OF61" s="86" t="s">
        <v>51</v>
      </c>
      <c r="OG61" s="87">
        <f t="shared" ref="OG61:PC61" si="1194">TTEST(OG5:OG7,OG8:OG10,2,2)</f>
        <v>0.47260299952476159</v>
      </c>
      <c r="OH61" s="88">
        <f t="shared" si="1194"/>
        <v>1.7976867726880112E-2</v>
      </c>
      <c r="OI61" s="89">
        <f t="shared" si="1194"/>
        <v>4.8619059355818747E-3</v>
      </c>
      <c r="OJ61" s="89">
        <f t="shared" si="1194"/>
        <v>5.656724960426171E-2</v>
      </c>
      <c r="OK61" s="87">
        <f t="shared" si="1194"/>
        <v>0.18032089037336302</v>
      </c>
      <c r="OL61" s="87">
        <f t="shared" si="1194"/>
        <v>0.41710180010454795</v>
      </c>
      <c r="OM61" s="89">
        <f t="shared" si="1194"/>
        <v>0.2336739308293842</v>
      </c>
      <c r="ON61" s="87">
        <f t="shared" si="1194"/>
        <v>0.26838741226679874</v>
      </c>
      <c r="OO61" s="87">
        <f t="shared" si="1194"/>
        <v>0.31334720831015234</v>
      </c>
      <c r="OP61" s="87">
        <f t="shared" si="1194"/>
        <v>0.80371209394922694</v>
      </c>
      <c r="OQ61" s="87">
        <f t="shared" si="1194"/>
        <v>0.40437016956923366</v>
      </c>
      <c r="OR61" s="87">
        <f t="shared" si="1194"/>
        <v>0.21627953189902047</v>
      </c>
      <c r="OS61" s="87">
        <f t="shared" si="1194"/>
        <v>0.59018777964665659</v>
      </c>
      <c r="OT61" s="87">
        <f t="shared" si="1194"/>
        <v>0.41145095011042215</v>
      </c>
      <c r="OU61" s="90" t="e">
        <f t="shared" si="1194"/>
        <v>#DIV/0!</v>
      </c>
      <c r="OV61" s="90">
        <f t="shared" si="1194"/>
        <v>4.499818418886135E-3</v>
      </c>
      <c r="OW61" s="90">
        <f t="shared" si="1194"/>
        <v>0.47033483914221574</v>
      </c>
      <c r="OX61" s="90">
        <f t="shared" si="1194"/>
        <v>0.86658517849620598</v>
      </c>
      <c r="OY61" s="90">
        <f t="shared" si="1194"/>
        <v>0.12090381288571284</v>
      </c>
      <c r="OZ61" s="90">
        <f t="shared" si="1194"/>
        <v>0.99788146848153825</v>
      </c>
      <c r="PA61" s="90">
        <f t="shared" si="1194"/>
        <v>0.46134143841915781</v>
      </c>
      <c r="PB61" s="90">
        <f t="shared" si="1194"/>
        <v>0.2717396762685621</v>
      </c>
      <c r="PC61" s="90">
        <f t="shared" si="1194"/>
        <v>0.41171904990407493</v>
      </c>
    </row>
    <row r="62" spans="3:419" x14ac:dyDescent="0.3">
      <c r="E62" s="35" t="s">
        <v>52</v>
      </c>
      <c r="F62" s="36">
        <f t="shared" ref="F62:AB62" si="1195">TTEST(F5:F7,F11:F13,2,2)</f>
        <v>5.2107068450862201E-2</v>
      </c>
      <c r="G62" s="46">
        <f t="shared" si="1195"/>
        <v>8.5680592811481406E-3</v>
      </c>
      <c r="H62" s="46">
        <f t="shared" si="1195"/>
        <v>2.0058770254560297E-3</v>
      </c>
      <c r="I62" s="46">
        <f t="shared" si="1195"/>
        <v>2.8824768860948769E-3</v>
      </c>
      <c r="J62" s="46">
        <f t="shared" si="1195"/>
        <v>1.8004437662067177E-2</v>
      </c>
      <c r="K62" s="36">
        <f t="shared" si="1195"/>
        <v>0.20893399694619041</v>
      </c>
      <c r="L62" s="36">
        <f t="shared" si="1195"/>
        <v>3.2515057521514644E-2</v>
      </c>
      <c r="M62" s="36">
        <f t="shared" si="1195"/>
        <v>3.4480737209033711E-2</v>
      </c>
      <c r="N62" s="36">
        <f t="shared" si="1195"/>
        <v>0.12558266081079447</v>
      </c>
      <c r="O62" s="36">
        <f t="shared" si="1195"/>
        <v>0.56598016601977852</v>
      </c>
      <c r="P62" s="36">
        <f t="shared" si="1195"/>
        <v>0.22151665174113522</v>
      </c>
      <c r="Q62" s="36">
        <f t="shared" si="1195"/>
        <v>0.29376043401715624</v>
      </c>
      <c r="R62" s="36">
        <f t="shared" si="1195"/>
        <v>0.56867004944351851</v>
      </c>
      <c r="S62" s="36">
        <f t="shared" si="1195"/>
        <v>0.42030520232631002</v>
      </c>
      <c r="T62" s="43">
        <f t="shared" si="1195"/>
        <v>0.35936629166447159</v>
      </c>
      <c r="U62" s="181">
        <f t="shared" si="1195"/>
        <v>3.3846644482666828E-4</v>
      </c>
      <c r="V62" s="43">
        <f t="shared" si="1195"/>
        <v>0.57921010632378955</v>
      </c>
      <c r="W62" s="43">
        <f t="shared" si="1195"/>
        <v>0.29355411076478699</v>
      </c>
      <c r="X62" s="43">
        <f t="shared" si="1195"/>
        <v>6.3759950904078391E-2</v>
      </c>
      <c r="Y62" s="43">
        <f t="shared" si="1195"/>
        <v>0.10371447590255135</v>
      </c>
      <c r="Z62" s="43">
        <f t="shared" si="1195"/>
        <v>0.22726963668056233</v>
      </c>
      <c r="AA62" s="43">
        <f t="shared" si="1195"/>
        <v>9.1964680294394155E-2</v>
      </c>
      <c r="AB62" s="43">
        <f t="shared" si="1195"/>
        <v>0.33281184526176111</v>
      </c>
      <c r="AE62" s="52"/>
      <c r="AF62" s="86" t="s">
        <v>52</v>
      </c>
      <c r="AG62" s="87" t="e">
        <f t="shared" ref="AG62:BC62" si="1196">TTEST(AG5:AG7,AG11:AG13,2,2)</f>
        <v>#DIV/0!</v>
      </c>
      <c r="AH62" s="88">
        <f t="shared" si="1196"/>
        <v>2.1004580444334137E-2</v>
      </c>
      <c r="AI62" s="88">
        <f t="shared" si="1196"/>
        <v>5.6603947204274521E-3</v>
      </c>
      <c r="AJ62" s="88">
        <f t="shared" si="1196"/>
        <v>1.166248580602209E-2</v>
      </c>
      <c r="AK62" s="88">
        <f t="shared" si="1196"/>
        <v>1.0437065291292245E-3</v>
      </c>
      <c r="AL62" s="87">
        <f t="shared" si="1196"/>
        <v>0.13900472424267862</v>
      </c>
      <c r="AM62" s="87">
        <f t="shared" si="1196"/>
        <v>4.6777606367258501E-2</v>
      </c>
      <c r="AN62" s="87">
        <f t="shared" si="1196"/>
        <v>4.2285057437509981E-2</v>
      </c>
      <c r="AO62" s="87">
        <f t="shared" si="1196"/>
        <v>0.11578465509573381</v>
      </c>
      <c r="AP62" s="87">
        <f t="shared" si="1196"/>
        <v>0.57538760786218435</v>
      </c>
      <c r="AQ62" s="87">
        <f t="shared" si="1196"/>
        <v>0.24050921134900752</v>
      </c>
      <c r="AR62" s="87">
        <f t="shared" si="1196"/>
        <v>4.5654870277002865E-3</v>
      </c>
      <c r="AS62" s="87">
        <f t="shared" si="1196"/>
        <v>0.18690180346623439</v>
      </c>
      <c r="AT62" s="87">
        <f t="shared" si="1196"/>
        <v>0.14555981493694209</v>
      </c>
      <c r="AU62" s="177">
        <f t="shared" si="1196"/>
        <v>0.38771336475023332</v>
      </c>
      <c r="AV62" s="177">
        <f t="shared" si="1196"/>
        <v>1.0698346183470712E-3</v>
      </c>
      <c r="AW62" s="177">
        <f t="shared" si="1196"/>
        <v>8.1284547300564197E-2</v>
      </c>
      <c r="AX62" s="90">
        <f t="shared" si="1196"/>
        <v>0.80996438284866512</v>
      </c>
      <c r="AY62" s="90">
        <f t="shared" si="1196"/>
        <v>1.435854955285607E-2</v>
      </c>
      <c r="AZ62" s="90">
        <f t="shared" si="1196"/>
        <v>0.39427296529491979</v>
      </c>
      <c r="BA62" s="90">
        <f t="shared" si="1196"/>
        <v>2.4336016676939857E-2</v>
      </c>
      <c r="BB62" s="90">
        <f t="shared" si="1196"/>
        <v>2.2948181261474219E-2</v>
      </c>
      <c r="BC62" s="90">
        <f t="shared" si="1196"/>
        <v>0.18955418071585539</v>
      </c>
      <c r="BE62" s="52"/>
      <c r="BF62" s="86" t="s">
        <v>52</v>
      </c>
      <c r="BG62" s="87">
        <f t="shared" ref="BG62:CC62" si="1197">TTEST(BG5:BG7,BG11:BG13,2,2)</f>
        <v>6.4230278625798811E-5</v>
      </c>
      <c r="BH62" s="88" t="e">
        <f t="shared" si="1197"/>
        <v>#DIV/0!</v>
      </c>
      <c r="BI62" s="88">
        <f t="shared" si="1197"/>
        <v>0.74116844770130763</v>
      </c>
      <c r="BJ62" s="88">
        <f t="shared" si="1197"/>
        <v>8.2507743687526439E-4</v>
      </c>
      <c r="BK62" s="88">
        <f t="shared" si="1197"/>
        <v>3.0488581407552538E-4</v>
      </c>
      <c r="BL62" s="87">
        <f t="shared" si="1197"/>
        <v>2.6098110973362364E-4</v>
      </c>
      <c r="BM62" s="87">
        <f t="shared" si="1197"/>
        <v>2.1457046624904816E-4</v>
      </c>
      <c r="BN62" s="87">
        <f t="shared" si="1197"/>
        <v>1.4530189124744048E-4</v>
      </c>
      <c r="BO62" s="87">
        <f t="shared" si="1197"/>
        <v>9.5065541039435596E-5</v>
      </c>
      <c r="BP62" s="87">
        <f t="shared" si="1197"/>
        <v>3.021365194835644E-3</v>
      </c>
      <c r="BQ62" s="87">
        <f t="shared" si="1197"/>
        <v>2.2729393552812387E-6</v>
      </c>
      <c r="BR62" s="87">
        <f t="shared" si="1197"/>
        <v>1.4566893948472322E-5</v>
      </c>
      <c r="BS62" s="87">
        <f t="shared" si="1197"/>
        <v>9.3852966175312306E-3</v>
      </c>
      <c r="BT62" s="87">
        <f t="shared" si="1197"/>
        <v>0.19036248289874833</v>
      </c>
      <c r="BU62" s="90">
        <f t="shared" si="1197"/>
        <v>0.23974139236668782</v>
      </c>
      <c r="BV62" s="90">
        <f t="shared" si="1197"/>
        <v>0.47317899162979971</v>
      </c>
      <c r="BW62" s="90">
        <f t="shared" si="1197"/>
        <v>1.443729605149939E-3</v>
      </c>
      <c r="BX62" s="90">
        <f t="shared" si="1197"/>
        <v>1.5095918200394253E-2</v>
      </c>
      <c r="BY62" s="90">
        <f t="shared" si="1197"/>
        <v>0.25760345504649984</v>
      </c>
      <c r="BZ62" s="90">
        <f t="shared" si="1197"/>
        <v>6.2831829016061005E-4</v>
      </c>
      <c r="CA62" s="90">
        <f t="shared" si="1197"/>
        <v>1.4605845976623221E-2</v>
      </c>
      <c r="CB62" s="90">
        <f t="shared" si="1197"/>
        <v>4.2715998777088067E-3</v>
      </c>
      <c r="CC62" s="90">
        <f t="shared" si="1197"/>
        <v>1.874841192530147E-5</v>
      </c>
      <c r="CE62" s="52"/>
      <c r="CF62" s="86" t="s">
        <v>52</v>
      </c>
      <c r="CG62" s="87">
        <f t="shared" ref="CG62:DC62" si="1198">TTEST(CG5:CG7,CG11:CG13,2,2)</f>
        <v>1.4664696387543014E-3</v>
      </c>
      <c r="CH62" s="88">
        <f t="shared" si="1198"/>
        <v>0.64174387470937677</v>
      </c>
      <c r="CI62" s="88" t="e">
        <f t="shared" si="1198"/>
        <v>#DIV/0!</v>
      </c>
      <c r="CJ62" s="88">
        <f t="shared" si="1198"/>
        <v>4.1790793589073826E-3</v>
      </c>
      <c r="CK62" s="88">
        <f t="shared" si="1198"/>
        <v>1.5251844432557218E-3</v>
      </c>
      <c r="CL62" s="87">
        <f t="shared" si="1198"/>
        <v>9.0356478851332772E-5</v>
      </c>
      <c r="CM62" s="87">
        <f t="shared" si="1198"/>
        <v>1.3593257103147593E-3</v>
      </c>
      <c r="CN62" s="87">
        <f t="shared" si="1198"/>
        <v>1.7474608283526917E-3</v>
      </c>
      <c r="CO62" s="87">
        <f t="shared" si="1198"/>
        <v>3.5115505736179288E-3</v>
      </c>
      <c r="CP62" s="87">
        <f t="shared" si="1198"/>
        <v>2.9518283439835613E-3</v>
      </c>
      <c r="CQ62" s="87">
        <f t="shared" si="1198"/>
        <v>1.7575498747886644E-4</v>
      </c>
      <c r="CR62" s="87">
        <f t="shared" si="1198"/>
        <v>1.8053631364028455E-4</v>
      </c>
      <c r="CS62" s="87">
        <f t="shared" si="1198"/>
        <v>1.1935301680394932E-2</v>
      </c>
      <c r="CT62" s="87">
        <f t="shared" si="1198"/>
        <v>0.20327960776961146</v>
      </c>
      <c r="CU62" s="90">
        <f t="shared" si="1198"/>
        <v>0.22251323712806345</v>
      </c>
      <c r="CV62" s="90">
        <f t="shared" si="1198"/>
        <v>0.44086890194909728</v>
      </c>
      <c r="CW62" s="90">
        <f t="shared" si="1198"/>
        <v>9.811637293841333E-3</v>
      </c>
      <c r="CX62" s="90">
        <f t="shared" si="1198"/>
        <v>1.7440380384528154E-2</v>
      </c>
      <c r="CY62" s="90">
        <f t="shared" si="1198"/>
        <v>0.28180457492062239</v>
      </c>
      <c r="CZ62" s="90">
        <f t="shared" si="1198"/>
        <v>4.1741153925439227E-3</v>
      </c>
      <c r="DA62" s="90">
        <f t="shared" si="1198"/>
        <v>4.0606537368237022E-2</v>
      </c>
      <c r="DB62" s="90">
        <f t="shared" si="1198"/>
        <v>1.4695025789811151E-2</v>
      </c>
      <c r="DC62" s="90">
        <f t="shared" si="1198"/>
        <v>3.3486224968742737E-4</v>
      </c>
      <c r="DE62" s="52"/>
      <c r="DF62" s="86" t="s">
        <v>52</v>
      </c>
      <c r="DG62" s="87">
        <f t="shared" ref="DG62:EC62" si="1199">TTEST(DG5:DG7,DG11:DG13,2,2)</f>
        <v>4.7186709885774686E-4</v>
      </c>
      <c r="DH62" s="88">
        <f t="shared" si="1199"/>
        <v>2.2755493339076506E-3</v>
      </c>
      <c r="DI62" s="88">
        <f t="shared" si="1199"/>
        <v>7.9616595314650415E-3</v>
      </c>
      <c r="DJ62" s="88" t="e">
        <f t="shared" si="1199"/>
        <v>#DIV/0!</v>
      </c>
      <c r="DK62" s="88">
        <f t="shared" si="1199"/>
        <v>9.7551447014230228E-2</v>
      </c>
      <c r="DL62" s="87">
        <f t="shared" si="1199"/>
        <v>4.4589446348088663E-3</v>
      </c>
      <c r="DM62" s="87">
        <f t="shared" si="1199"/>
        <v>5.388539898781023E-3</v>
      </c>
      <c r="DN62" s="87">
        <f t="shared" si="1199"/>
        <v>1.1070471420171742E-4</v>
      </c>
      <c r="DO62" s="87">
        <f t="shared" si="1199"/>
        <v>2.2111579485065234E-2</v>
      </c>
      <c r="DP62" s="87">
        <f t="shared" si="1199"/>
        <v>1.2734780038979796E-3</v>
      </c>
      <c r="DQ62" s="87">
        <f t="shared" si="1199"/>
        <v>2.4254211253694497E-3</v>
      </c>
      <c r="DR62" s="87">
        <f t="shared" si="1199"/>
        <v>8.2901557588671328E-3</v>
      </c>
      <c r="DS62" s="87">
        <f t="shared" si="1199"/>
        <v>9.9626976138371317E-3</v>
      </c>
      <c r="DT62" s="87">
        <f t="shared" si="1199"/>
        <v>0.79514944854225533</v>
      </c>
      <c r="DU62" s="90">
        <f t="shared" si="1199"/>
        <v>0.29661587055109795</v>
      </c>
      <c r="DV62" s="90">
        <f t="shared" si="1199"/>
        <v>6.5556005944954318E-4</v>
      </c>
      <c r="DW62" s="90">
        <f t="shared" si="1199"/>
        <v>1.4428399771205146E-2</v>
      </c>
      <c r="DX62" s="90">
        <f t="shared" si="1199"/>
        <v>1.4471150051030416E-2</v>
      </c>
      <c r="DY62" s="90">
        <f t="shared" si="1199"/>
        <v>0.90311956868532883</v>
      </c>
      <c r="DZ62" s="90">
        <f t="shared" si="1199"/>
        <v>8.542739776475728E-3</v>
      </c>
      <c r="EA62" s="90">
        <f t="shared" si="1199"/>
        <v>0.13424519783304623</v>
      </c>
      <c r="EB62" s="90">
        <f t="shared" si="1199"/>
        <v>0.1341124272116381</v>
      </c>
      <c r="EC62" s="90">
        <f t="shared" si="1199"/>
        <v>3.1975437924200434E-3</v>
      </c>
      <c r="EE62" s="52"/>
      <c r="EF62" s="86" t="s">
        <v>52</v>
      </c>
      <c r="EG62" s="87">
        <f t="shared" ref="EG62:FC62" si="1200">TTEST(EG5:EG7,EG11:EG13,2,2)</f>
        <v>6.8858363866109813E-3</v>
      </c>
      <c r="EH62" s="88">
        <f t="shared" si="1200"/>
        <v>2.8575259917577041E-2</v>
      </c>
      <c r="EI62" s="88">
        <f t="shared" si="1200"/>
        <v>6.3916213640156606E-3</v>
      </c>
      <c r="EJ62" s="88">
        <f t="shared" si="1200"/>
        <v>0.12327781074256468</v>
      </c>
      <c r="EK62" s="88" t="e">
        <f t="shared" si="1200"/>
        <v>#DIV/0!</v>
      </c>
      <c r="EL62" s="87">
        <f t="shared" si="1200"/>
        <v>0.33183872937374315</v>
      </c>
      <c r="EM62" s="87">
        <f t="shared" si="1200"/>
        <v>0.62672438184065205</v>
      </c>
      <c r="EN62" s="87">
        <f t="shared" si="1200"/>
        <v>0.53679815745356929</v>
      </c>
      <c r="EO62" s="87">
        <f t="shared" si="1200"/>
        <v>0.8736490803389525</v>
      </c>
      <c r="EP62" s="87">
        <f t="shared" si="1200"/>
        <v>0.13541960298708069</v>
      </c>
      <c r="EQ62" s="87">
        <f t="shared" si="1200"/>
        <v>3.9175025915683835E-3</v>
      </c>
      <c r="ER62" s="87">
        <f t="shared" si="1200"/>
        <v>1.2837803183120824E-2</v>
      </c>
      <c r="ES62" s="87">
        <f t="shared" si="1200"/>
        <v>0.26785253595083619</v>
      </c>
      <c r="ET62" s="87">
        <f t="shared" si="1200"/>
        <v>0.72426527742607605</v>
      </c>
      <c r="EU62" s="90">
        <f t="shared" si="1200"/>
        <v>0.28340835369619244</v>
      </c>
      <c r="EV62" s="90">
        <f t="shared" si="1200"/>
        <v>2.0008133318478805E-3</v>
      </c>
      <c r="EW62" s="90">
        <f t="shared" si="1200"/>
        <v>5.4550282989642686E-2</v>
      </c>
      <c r="EX62" s="90">
        <f t="shared" si="1200"/>
        <v>0.13160792962545606</v>
      </c>
      <c r="EY62" s="90">
        <f t="shared" si="1200"/>
        <v>0.22742628381332378</v>
      </c>
      <c r="EZ62" s="90">
        <f t="shared" si="1200"/>
        <v>8.7082740305896632E-4</v>
      </c>
      <c r="FA62" s="90">
        <f t="shared" si="1200"/>
        <v>0.56017078419954291</v>
      </c>
      <c r="FB62" s="90">
        <f t="shared" si="1200"/>
        <v>0.97515310329804317</v>
      </c>
      <c r="FC62" s="90">
        <f t="shared" si="1200"/>
        <v>0.35592118760356406</v>
      </c>
      <c r="FE62" s="52"/>
      <c r="FF62" s="86" t="s">
        <v>52</v>
      </c>
      <c r="FG62" s="87">
        <f t="shared" ref="FG62:GC62" si="1201">TTEST(FG5:FG7,FG11:FG13,2,2)</f>
        <v>8.9019928200930187E-2</v>
      </c>
      <c r="FH62" s="88">
        <f t="shared" si="1201"/>
        <v>4.3822705979948455E-4</v>
      </c>
      <c r="FI62" s="88">
        <f t="shared" si="1201"/>
        <v>4.2344225328986669E-3</v>
      </c>
      <c r="FJ62" s="88">
        <f t="shared" si="1201"/>
        <v>6.718339403947041E-4</v>
      </c>
      <c r="FK62" s="88">
        <f t="shared" si="1201"/>
        <v>0.26029844112600437</v>
      </c>
      <c r="FL62" s="87" t="e">
        <f t="shared" si="1201"/>
        <v>#DIV/0!</v>
      </c>
      <c r="FM62" s="87">
        <f t="shared" si="1201"/>
        <v>1.0671867495495061E-2</v>
      </c>
      <c r="FN62" s="87">
        <f t="shared" si="1201"/>
        <v>0.28139646054351192</v>
      </c>
      <c r="FO62" s="87">
        <f t="shared" si="1201"/>
        <v>0.14630414569348371</v>
      </c>
      <c r="FP62" s="87">
        <f t="shared" si="1201"/>
        <v>4.9631851651333533E-2</v>
      </c>
      <c r="FQ62" s="87">
        <f t="shared" si="1201"/>
        <v>7.7505732501873814E-2</v>
      </c>
      <c r="FR62" s="87">
        <f t="shared" si="1201"/>
        <v>0.71406920074978175</v>
      </c>
      <c r="FS62" s="87">
        <f t="shared" si="1201"/>
        <v>0.53740858929520896</v>
      </c>
      <c r="FT62" s="87">
        <f t="shared" si="1201"/>
        <v>0.38241780167002815</v>
      </c>
      <c r="FU62" s="90">
        <f t="shared" si="1201"/>
        <v>0.32759990308907222</v>
      </c>
      <c r="FV62" s="90">
        <f t="shared" si="1201"/>
        <v>8.7372980970550692E-4</v>
      </c>
      <c r="FW62" s="90">
        <f t="shared" si="1201"/>
        <v>0.57248119536028341</v>
      </c>
      <c r="FX62" s="90">
        <f t="shared" si="1201"/>
        <v>0.18266108129168063</v>
      </c>
      <c r="FY62" s="90">
        <f t="shared" si="1201"/>
        <v>0.18076875234428375</v>
      </c>
      <c r="FZ62" s="90">
        <f t="shared" si="1201"/>
        <v>7.7625202516710637E-2</v>
      </c>
      <c r="GA62" s="90">
        <f t="shared" si="1201"/>
        <v>0.71563218667485473</v>
      </c>
      <c r="GB62" s="90">
        <f t="shared" si="1201"/>
        <v>0.41776553283712303</v>
      </c>
      <c r="GC62" s="90">
        <f t="shared" si="1201"/>
        <v>0.90347370267753568</v>
      </c>
      <c r="GE62" s="52"/>
      <c r="GF62" s="86" t="s">
        <v>52</v>
      </c>
      <c r="GG62" s="87">
        <f t="shared" ref="GG62:HC62" si="1202">TTEST(GG5:GG7,GG11:GG13,2,2)</f>
        <v>4.2387371681307483E-3</v>
      </c>
      <c r="GH62" s="88">
        <f t="shared" si="1202"/>
        <v>1.9239640477951129E-3</v>
      </c>
      <c r="GI62" s="88">
        <f t="shared" si="1202"/>
        <v>1.6902035637448035E-2</v>
      </c>
      <c r="GJ62" s="88">
        <f t="shared" si="1202"/>
        <v>1.1394825900878029E-2</v>
      </c>
      <c r="GK62" s="88">
        <f t="shared" si="1202"/>
        <v>0.69781343614945324</v>
      </c>
      <c r="GL62" s="87">
        <f t="shared" si="1202"/>
        <v>1.234907850029128E-2</v>
      </c>
      <c r="GM62" s="87" t="e">
        <f t="shared" si="1202"/>
        <v>#DIV/0!</v>
      </c>
      <c r="GN62" s="87">
        <f t="shared" si="1202"/>
        <v>9.4087782884764645E-3</v>
      </c>
      <c r="GO62" s="87">
        <f t="shared" si="1202"/>
        <v>0.28976131235729125</v>
      </c>
      <c r="GP62" s="87">
        <f t="shared" si="1202"/>
        <v>5.938202871083393E-3</v>
      </c>
      <c r="GQ62" s="87">
        <f t="shared" si="1202"/>
        <v>6.2392974007047632E-3</v>
      </c>
      <c r="GR62" s="87">
        <f t="shared" si="1202"/>
        <v>5.0033594790992945E-2</v>
      </c>
      <c r="GS62" s="87">
        <f t="shared" si="1202"/>
        <v>5.8518328423921663E-2</v>
      </c>
      <c r="GT62" s="87">
        <f t="shared" si="1202"/>
        <v>0.81318047863149889</v>
      </c>
      <c r="GU62" s="90">
        <f t="shared" si="1202"/>
        <v>0.30747735458098591</v>
      </c>
      <c r="GV62" s="90">
        <f t="shared" si="1202"/>
        <v>4.7573012317278604E-4</v>
      </c>
      <c r="GW62" s="90">
        <f t="shared" si="1202"/>
        <v>6.5309395298348963E-2</v>
      </c>
      <c r="GX62" s="90">
        <f t="shared" si="1202"/>
        <v>4.4380618089315683E-2</v>
      </c>
      <c r="GY62" s="90">
        <f t="shared" si="1202"/>
        <v>0.44962453344994846</v>
      </c>
      <c r="GZ62" s="90">
        <f t="shared" si="1202"/>
        <v>1.5921428547525845E-2</v>
      </c>
      <c r="HA62" s="90">
        <f t="shared" si="1202"/>
        <v>0.52701337930577175</v>
      </c>
      <c r="HB62" s="90">
        <f t="shared" si="1202"/>
        <v>0.55609156153888595</v>
      </c>
      <c r="HC62" s="90">
        <f t="shared" si="1202"/>
        <v>2.7510982458275358E-3</v>
      </c>
      <c r="HE62" s="52"/>
      <c r="HF62" s="86" t="s">
        <v>52</v>
      </c>
      <c r="HG62" s="87">
        <f t="shared" ref="HG62:IC62" si="1203">TTEST(HG5:HG7,HG11:HG13,2,2)</f>
        <v>6.8886611408959441E-3</v>
      </c>
      <c r="HH62" s="88">
        <f t="shared" si="1203"/>
        <v>2.3616100941126232E-3</v>
      </c>
      <c r="HI62" s="88">
        <f t="shared" si="1203"/>
        <v>7.4327811791985304E-3</v>
      </c>
      <c r="HJ62" s="88">
        <f t="shared" si="1203"/>
        <v>1.6861385637523816E-4</v>
      </c>
      <c r="HK62" s="88">
        <f t="shared" si="1203"/>
        <v>0.47484220520424431</v>
      </c>
      <c r="HL62" s="87">
        <f t="shared" si="1203"/>
        <v>0.25519607749835649</v>
      </c>
      <c r="HM62" s="87">
        <f t="shared" si="1203"/>
        <v>1.4872276374059822E-2</v>
      </c>
      <c r="HN62" s="87" t="e">
        <f t="shared" si="1203"/>
        <v>#DIV/0!</v>
      </c>
      <c r="HO62" s="87">
        <f t="shared" si="1203"/>
        <v>0.33621200790304162</v>
      </c>
      <c r="HP62" s="87">
        <f t="shared" si="1203"/>
        <v>2.9998214370758267E-2</v>
      </c>
      <c r="HQ62" s="87">
        <f t="shared" si="1203"/>
        <v>1.6653458926232115E-2</v>
      </c>
      <c r="HR62" s="87">
        <f t="shared" si="1203"/>
        <v>0.21926595462395287</v>
      </c>
      <c r="HS62" s="87">
        <f t="shared" si="1203"/>
        <v>0.20666644509132709</v>
      </c>
      <c r="HT62" s="87">
        <f t="shared" si="1203"/>
        <v>0.44263720762461001</v>
      </c>
      <c r="HU62" s="90">
        <f t="shared" si="1203"/>
        <v>0.32648373615371623</v>
      </c>
      <c r="HV62" s="90">
        <f t="shared" si="1203"/>
        <v>6.2010032713293077E-5</v>
      </c>
      <c r="HW62" s="90">
        <f t="shared" si="1203"/>
        <v>0.15845575018123062</v>
      </c>
      <c r="HX62" s="90">
        <f t="shared" si="1203"/>
        <v>8.7853322051658606E-2</v>
      </c>
      <c r="HY62" s="90">
        <f t="shared" si="1203"/>
        <v>0.20289219093930341</v>
      </c>
      <c r="HZ62" s="90">
        <f t="shared" si="1203"/>
        <v>2.2609940593659113E-2</v>
      </c>
      <c r="IA62" s="90">
        <f t="shared" si="1203"/>
        <v>0.91424987509738531</v>
      </c>
      <c r="IB62" s="90">
        <f t="shared" si="1203"/>
        <v>0.62006071351814684</v>
      </c>
      <c r="IC62" s="90">
        <f t="shared" si="1203"/>
        <v>0.21455849367536883</v>
      </c>
      <c r="IE62" s="52"/>
      <c r="IF62" s="86" t="s">
        <v>52</v>
      </c>
      <c r="IG62" s="87">
        <f t="shared" ref="IG62:JC62" si="1204">TTEST(IG5:IG7,IG11:IG13,2,2)</f>
        <v>1.7534589326325286E-2</v>
      </c>
      <c r="IH62" s="88">
        <f t="shared" si="1204"/>
        <v>7.2075750233256794E-4</v>
      </c>
      <c r="II62" s="88">
        <f t="shared" si="1204"/>
        <v>1.8191960530426553E-2</v>
      </c>
      <c r="IJ62" s="88">
        <f t="shared" si="1204"/>
        <v>2.760003662633698E-2</v>
      </c>
      <c r="IK62" s="88">
        <f t="shared" si="1204"/>
        <v>0.82707915082820671</v>
      </c>
      <c r="IL62" s="87">
        <f t="shared" si="1204"/>
        <v>0.13588629656377058</v>
      </c>
      <c r="IM62" s="87">
        <f t="shared" si="1204"/>
        <v>0.29509760310372513</v>
      </c>
      <c r="IN62" s="87">
        <f t="shared" si="1204"/>
        <v>0.32751871852148495</v>
      </c>
      <c r="IO62" s="87" t="e">
        <f t="shared" si="1204"/>
        <v>#DIV/0!</v>
      </c>
      <c r="IP62" s="87">
        <f t="shared" si="1204"/>
        <v>5.8869448949760921E-2</v>
      </c>
      <c r="IQ62" s="87">
        <f t="shared" si="1204"/>
        <v>2.5701889962882661E-2</v>
      </c>
      <c r="IR62" s="87">
        <f t="shared" si="1204"/>
        <v>0.20357265808976588</v>
      </c>
      <c r="IS62" s="87">
        <f t="shared" si="1204"/>
        <v>0.21604850919166807</v>
      </c>
      <c r="IT62" s="87">
        <f t="shared" si="1204"/>
        <v>0.64942103964034348</v>
      </c>
      <c r="IU62" s="90">
        <f t="shared" si="1204"/>
        <v>0.31180945314316083</v>
      </c>
      <c r="IV62" s="90">
        <f t="shared" si="1204"/>
        <v>2.791112657180629E-3</v>
      </c>
      <c r="IW62" s="90">
        <f t="shared" si="1204"/>
        <v>8.1058980132179798E-2</v>
      </c>
      <c r="IX62" s="90">
        <f t="shared" si="1204"/>
        <v>0.11974609913552775</v>
      </c>
      <c r="IY62" s="90">
        <f t="shared" si="1204"/>
        <v>0.27704628839135265</v>
      </c>
      <c r="IZ62" s="90">
        <f t="shared" si="1204"/>
        <v>1.0508138992294554E-2</v>
      </c>
      <c r="JA62" s="90">
        <f t="shared" si="1204"/>
        <v>0.8771106550456883</v>
      </c>
      <c r="JB62" s="90">
        <f t="shared" si="1204"/>
        <v>0.96757682491590646</v>
      </c>
      <c r="JC62" s="90">
        <f t="shared" si="1204"/>
        <v>5.4372314954514417E-2</v>
      </c>
      <c r="JE62" s="52"/>
      <c r="JF62" s="86" t="s">
        <v>52</v>
      </c>
      <c r="JG62" s="87">
        <f t="shared" ref="JG62:KC62" si="1205">TTEST(JG5:JG7,JG11:JG13,2,2)</f>
        <v>0.60525439832107975</v>
      </c>
      <c r="JH62" s="88">
        <f t="shared" si="1205"/>
        <v>4.4831691508954232E-4</v>
      </c>
      <c r="JI62" s="88">
        <f t="shared" si="1205"/>
        <v>2.3939851677270345E-3</v>
      </c>
      <c r="JJ62" s="88">
        <f t="shared" si="1205"/>
        <v>7.8942741484275446E-5</v>
      </c>
      <c r="JK62" s="88">
        <f t="shared" si="1205"/>
        <v>8.461584491090221E-2</v>
      </c>
      <c r="JL62" s="87">
        <f t="shared" si="1205"/>
        <v>3.0609728328742428E-2</v>
      </c>
      <c r="JM62" s="87">
        <f t="shared" si="1205"/>
        <v>3.3208833429011482E-3</v>
      </c>
      <c r="JN62" s="87">
        <f t="shared" si="1205"/>
        <v>1.4355110956543965E-2</v>
      </c>
      <c r="JO62" s="87">
        <f t="shared" si="1205"/>
        <v>2.726240681516769E-2</v>
      </c>
      <c r="JP62" s="87" t="e">
        <f t="shared" si="1205"/>
        <v>#DIV/0!</v>
      </c>
      <c r="JQ62" s="87">
        <f t="shared" si="1205"/>
        <v>0.94412164825646427</v>
      </c>
      <c r="JR62" s="87">
        <f t="shared" si="1205"/>
        <v>0.37022286189609371</v>
      </c>
      <c r="JS62" s="87">
        <f t="shared" si="1205"/>
        <v>0.16254833436231364</v>
      </c>
      <c r="JT62" s="87">
        <f t="shared" si="1205"/>
        <v>0.10961235924928255</v>
      </c>
      <c r="JU62" s="90">
        <f t="shared" si="1205"/>
        <v>0.38138158154498225</v>
      </c>
      <c r="JV62" s="90">
        <f t="shared" si="1205"/>
        <v>8.379928611678217E-4</v>
      </c>
      <c r="JW62" s="90">
        <f t="shared" si="1205"/>
        <v>0.49920200444339796</v>
      </c>
      <c r="JX62" s="90">
        <f t="shared" si="1205"/>
        <v>0.5621480836942323</v>
      </c>
      <c r="JY62" s="90">
        <f t="shared" si="1205"/>
        <v>8.4248856160937954E-2</v>
      </c>
      <c r="JZ62" s="90">
        <f t="shared" si="1205"/>
        <v>0.34358378441968235</v>
      </c>
      <c r="KA62" s="90">
        <f t="shared" si="1205"/>
        <v>0.26544790290795928</v>
      </c>
      <c r="KB62" s="90">
        <f t="shared" si="1205"/>
        <v>0.13579125886475382</v>
      </c>
      <c r="KC62" s="90">
        <f t="shared" si="1205"/>
        <v>0.15314596424087948</v>
      </c>
      <c r="KE62" s="52"/>
      <c r="KF62" s="86" t="s">
        <v>52</v>
      </c>
      <c r="KG62" s="87">
        <f t="shared" ref="KG62:LC62" si="1206">TTEST(KG5:KG7,KG11:KG13,2,2)</f>
        <v>0.22506366158673163</v>
      </c>
      <c r="KH62" s="88">
        <f t="shared" si="1206"/>
        <v>9.7469748161916024E-3</v>
      </c>
      <c r="KI62" s="88">
        <f t="shared" si="1206"/>
        <v>3.2034352191553012E-3</v>
      </c>
      <c r="KJ62" s="88">
        <f t="shared" si="1206"/>
        <v>3.4924784660260865E-3</v>
      </c>
      <c r="KK62" s="88">
        <f t="shared" si="1206"/>
        <v>2.570150683004738E-3</v>
      </c>
      <c r="KL62" s="87">
        <f t="shared" si="1206"/>
        <v>0.11807499183556501</v>
      </c>
      <c r="KM62" s="87">
        <f t="shared" si="1206"/>
        <v>2.6473572893457531E-2</v>
      </c>
      <c r="KN62" s="87">
        <f t="shared" si="1206"/>
        <v>2.4713019095372036E-2</v>
      </c>
      <c r="KO62" s="87">
        <f t="shared" si="1206"/>
        <v>9.4821375157524534E-2</v>
      </c>
      <c r="KP62" s="87">
        <f t="shared" si="1206"/>
        <v>0.99492127017687948</v>
      </c>
      <c r="KQ62" s="87" t="e">
        <f t="shared" si="1206"/>
        <v>#DIV/0!</v>
      </c>
      <c r="KR62" s="87">
        <f t="shared" si="1206"/>
        <v>2.2710823402544295E-2</v>
      </c>
      <c r="KS62" s="87">
        <f t="shared" si="1206"/>
        <v>0.42905199636044772</v>
      </c>
      <c r="KT62" s="87">
        <f t="shared" si="1206"/>
        <v>0.17672624503486081</v>
      </c>
      <c r="KU62" s="90">
        <f t="shared" si="1206"/>
        <v>0.36118751873345462</v>
      </c>
      <c r="KV62" s="90">
        <f t="shared" si="1206"/>
        <v>1.8512377844998417E-4</v>
      </c>
      <c r="KW62" s="90">
        <f t="shared" si="1206"/>
        <v>0.20422932388149215</v>
      </c>
      <c r="KX62" s="90">
        <f t="shared" si="1206"/>
        <v>0.51937108731442483</v>
      </c>
      <c r="KY62" s="90">
        <f t="shared" si="1206"/>
        <v>3.1543398344682963E-2</v>
      </c>
      <c r="KZ62" s="90">
        <f t="shared" si="1206"/>
        <v>0.11429392205907381</v>
      </c>
      <c r="LA62" s="90">
        <f t="shared" si="1206"/>
        <v>0.13281302043270299</v>
      </c>
      <c r="LB62" s="90">
        <f t="shared" si="1206"/>
        <v>2.9313786027928904E-2</v>
      </c>
      <c r="LC62" s="90">
        <f t="shared" si="1206"/>
        <v>0.19848824648764907</v>
      </c>
      <c r="LE62" s="52"/>
      <c r="LF62" s="86" t="s">
        <v>52</v>
      </c>
      <c r="LG62" s="87">
        <f t="shared" ref="LG62:MC62" si="1207">TTEST(LG5:LG7,LG11:LG13,2,2)</f>
        <v>1.0854522363010283E-2</v>
      </c>
      <c r="LH62" s="88">
        <f t="shared" si="1207"/>
        <v>2.3581331640702557E-2</v>
      </c>
      <c r="LI62" s="88">
        <f t="shared" si="1207"/>
        <v>6.9029676590139488E-3</v>
      </c>
      <c r="LJ62" s="88">
        <f t="shared" si="1207"/>
        <v>2.5670741618032109E-2</v>
      </c>
      <c r="LK62" s="88">
        <f t="shared" si="1207"/>
        <v>5.2749678765642953E-3</v>
      </c>
      <c r="LL62" s="87">
        <f t="shared" si="1207"/>
        <v>0.59167953302251952</v>
      </c>
      <c r="LM62" s="87">
        <f t="shared" si="1207"/>
        <v>0.12478687073413917</v>
      </c>
      <c r="LN62" s="87">
        <f t="shared" si="1207"/>
        <v>0.25339386446777051</v>
      </c>
      <c r="LO62" s="87">
        <f t="shared" si="1207"/>
        <v>0.27913240094299485</v>
      </c>
      <c r="LP62" s="87">
        <f t="shared" si="1207"/>
        <v>0.42798412542985026</v>
      </c>
      <c r="LQ62" s="87">
        <f t="shared" si="1207"/>
        <v>1.3931299768748885E-2</v>
      </c>
      <c r="LR62" s="87" t="e">
        <f t="shared" si="1207"/>
        <v>#DIV/0!</v>
      </c>
      <c r="LS62" s="87">
        <f t="shared" si="1207"/>
        <v>0.87315950777098073</v>
      </c>
      <c r="LT62" s="87">
        <f t="shared" si="1207"/>
        <v>0.33326677791688358</v>
      </c>
      <c r="LU62" s="90">
        <f t="shared" si="1207"/>
        <v>0.33048056028804962</v>
      </c>
      <c r="LV62" s="90">
        <f t="shared" si="1207"/>
        <v>1.1809952958785148E-3</v>
      </c>
      <c r="LW62" s="90">
        <f t="shared" si="1207"/>
        <v>0.88379111607395844</v>
      </c>
      <c r="LX62" s="90">
        <f t="shared" si="1207"/>
        <v>0.227900210454476</v>
      </c>
      <c r="LY62" s="90">
        <f t="shared" si="1207"/>
        <v>6.8777856705911633E-2</v>
      </c>
      <c r="LZ62" s="90">
        <f t="shared" si="1207"/>
        <v>3.4177025671013328E-2</v>
      </c>
      <c r="MA62" s="90">
        <f t="shared" si="1207"/>
        <v>0.40276593165460101</v>
      </c>
      <c r="MB62" s="90">
        <f t="shared" si="1207"/>
        <v>0.13985753154687369</v>
      </c>
      <c r="MC62" s="90">
        <f t="shared" si="1207"/>
        <v>0.65571810038116873</v>
      </c>
      <c r="ME62" s="52"/>
      <c r="MF62" s="86" t="s">
        <v>52</v>
      </c>
      <c r="MG62" s="87">
        <f t="shared" ref="MG62:NC62" si="1208">TTEST(MG5:MG7,MG11:MG13,2,2)</f>
        <v>0.17767319630156667</v>
      </c>
      <c r="MH62" s="88">
        <f t="shared" si="1208"/>
        <v>4.1479172321863059E-3</v>
      </c>
      <c r="MI62" s="88">
        <f t="shared" si="1208"/>
        <v>4.8072771561639034E-3</v>
      </c>
      <c r="MJ62" s="88">
        <f t="shared" si="1208"/>
        <v>1.7152322808448965E-3</v>
      </c>
      <c r="MK62" s="88">
        <f t="shared" si="1208"/>
        <v>0.27932276118550131</v>
      </c>
      <c r="ML62" s="87">
        <f t="shared" si="1208"/>
        <v>0.73899765747873558</v>
      </c>
      <c r="MM62" s="87">
        <f t="shared" si="1208"/>
        <v>4.4515471095394527E-2</v>
      </c>
      <c r="MN62" s="87">
        <f t="shared" si="1208"/>
        <v>0.19576669557774465</v>
      </c>
      <c r="MO62" s="87">
        <f t="shared" si="1208"/>
        <v>0.20623287364167489</v>
      </c>
      <c r="MP62" s="87">
        <f t="shared" si="1208"/>
        <v>0.1809646645155073</v>
      </c>
      <c r="MQ62" s="87">
        <f t="shared" si="1208"/>
        <v>0.37149782912905349</v>
      </c>
      <c r="MR62" s="87">
        <f t="shared" si="1208"/>
        <v>0.93177692746526219</v>
      </c>
      <c r="MS62" s="87" t="e">
        <f t="shared" si="1208"/>
        <v>#DIV/0!</v>
      </c>
      <c r="MT62" s="87">
        <f t="shared" si="1208"/>
        <v>0.17036014136911073</v>
      </c>
      <c r="MU62" s="90">
        <f t="shared" si="1208"/>
        <v>0.36761606140543962</v>
      </c>
      <c r="MV62" s="90">
        <f t="shared" si="1208"/>
        <v>4.2847336087279526E-5</v>
      </c>
      <c r="MW62" s="90">
        <f t="shared" si="1208"/>
        <v>0.80551103337584884</v>
      </c>
      <c r="MX62" s="90">
        <f t="shared" si="1208"/>
        <v>3.0154699714091127E-2</v>
      </c>
      <c r="MY62" s="90">
        <f t="shared" si="1208"/>
        <v>0.13340182359205299</v>
      </c>
      <c r="MZ62" s="90">
        <f t="shared" si="1208"/>
        <v>0.19275012603648778</v>
      </c>
      <c r="NA62" s="90">
        <f t="shared" si="1208"/>
        <v>0.41488371684062758</v>
      </c>
      <c r="NB62" s="90">
        <f t="shared" si="1208"/>
        <v>0.35865325996644765</v>
      </c>
      <c r="NC62" s="90">
        <f t="shared" si="1208"/>
        <v>0.78709124373311345</v>
      </c>
      <c r="NE62" s="52"/>
      <c r="NF62" s="86" t="s">
        <v>52</v>
      </c>
      <c r="NG62" s="87">
        <f t="shared" ref="NG62:OC62" si="1209">TTEST(NG5:NG7,NG11:NG13,2,2)</f>
        <v>0.16976243600240978</v>
      </c>
      <c r="NH62" s="88">
        <f t="shared" si="1209"/>
        <v>1.0128964131692205E-2</v>
      </c>
      <c r="NI62" s="88">
        <f t="shared" si="1209"/>
        <v>7.0999262828398649E-2</v>
      </c>
      <c r="NJ62" s="88">
        <f t="shared" si="1209"/>
        <v>6.4380446154329127E-2</v>
      </c>
      <c r="NK62" s="88">
        <f t="shared" si="1209"/>
        <v>0.40506549025003152</v>
      </c>
      <c r="NL62" s="87">
        <f t="shared" si="1209"/>
        <v>0.91396864735429484</v>
      </c>
      <c r="NM62" s="87">
        <f t="shared" si="1209"/>
        <v>0.10154133724978538</v>
      </c>
      <c r="NN62" s="87">
        <f t="shared" si="1209"/>
        <v>0.7373832573696133</v>
      </c>
      <c r="NO62" s="87">
        <f t="shared" si="1209"/>
        <v>3.1387391387328378E-2</v>
      </c>
      <c r="NP62" s="87">
        <f t="shared" si="1209"/>
        <v>0.16483842894194958</v>
      </c>
      <c r="NQ62" s="87">
        <f t="shared" si="1209"/>
        <v>0.2948847613215751</v>
      </c>
      <c r="NR62" s="87">
        <f t="shared" si="1209"/>
        <v>0.89286727458709236</v>
      </c>
      <c r="NS62" s="87">
        <f t="shared" si="1209"/>
        <v>0.27660453714595939</v>
      </c>
      <c r="NT62" s="87" t="e">
        <f t="shared" si="1209"/>
        <v>#DIV/0!</v>
      </c>
      <c r="NU62" s="90">
        <f t="shared" si="1209"/>
        <v>0.33346495590728037</v>
      </c>
      <c r="NV62" s="90">
        <f t="shared" si="1209"/>
        <v>1.7523088543325033E-2</v>
      </c>
      <c r="NW62" s="90">
        <f t="shared" si="1209"/>
        <v>0.58971028577781193</v>
      </c>
      <c r="NX62" s="90">
        <f t="shared" si="1209"/>
        <v>0.10629363902808699</v>
      </c>
      <c r="NY62" s="90">
        <f t="shared" si="1209"/>
        <v>0.2244773930605875</v>
      </c>
      <c r="NZ62" s="90">
        <f t="shared" si="1209"/>
        <v>0.12731762396420937</v>
      </c>
      <c r="OA62" s="90">
        <f t="shared" si="1209"/>
        <v>0.90226024744175837</v>
      </c>
      <c r="OB62" s="90">
        <f t="shared" si="1209"/>
        <v>0.42522126556661777</v>
      </c>
      <c r="OC62" s="90">
        <f t="shared" si="1209"/>
        <v>0.66523979112563281</v>
      </c>
      <c r="OE62" s="52"/>
      <c r="OF62" s="86" t="s">
        <v>52</v>
      </c>
      <c r="OG62" s="87">
        <f t="shared" ref="OG62:PC62" si="1210">TTEST(OG5:OG7,OG11:OG13,2,2)</f>
        <v>0.60407020798414235</v>
      </c>
      <c r="OH62" s="88">
        <f t="shared" si="1210"/>
        <v>1.60356546079976E-2</v>
      </c>
      <c r="OI62" s="88">
        <f t="shared" si="1210"/>
        <v>7.8885029132672573E-3</v>
      </c>
      <c r="OJ62" s="88">
        <f t="shared" si="1210"/>
        <v>1.5931574174039956E-2</v>
      </c>
      <c r="OK62" s="88">
        <f t="shared" si="1210"/>
        <v>3.4490065059539242E-2</v>
      </c>
      <c r="OL62" s="87">
        <f t="shared" si="1210"/>
        <v>0.12155892124803261</v>
      </c>
      <c r="OM62" s="87">
        <f t="shared" si="1210"/>
        <v>4.953180011940226E-2</v>
      </c>
      <c r="ON62" s="87">
        <f t="shared" si="1210"/>
        <v>9.296983808514174E-2</v>
      </c>
      <c r="OO62" s="87">
        <f t="shared" si="1210"/>
        <v>0.11172014260708277</v>
      </c>
      <c r="OP62" s="87">
        <f t="shared" si="1210"/>
        <v>0.42687596446152587</v>
      </c>
      <c r="OQ62" s="87">
        <f t="shared" si="1210"/>
        <v>0.34619142211893439</v>
      </c>
      <c r="OR62" s="87">
        <f t="shared" si="1210"/>
        <v>0.13975443550516262</v>
      </c>
      <c r="OS62" s="87">
        <f t="shared" si="1210"/>
        <v>0.29644349990618324</v>
      </c>
      <c r="OT62" s="87">
        <f t="shared" si="1210"/>
        <v>0.18852011623369352</v>
      </c>
      <c r="OU62" s="90" t="e">
        <f t="shared" si="1210"/>
        <v>#DIV/0!</v>
      </c>
      <c r="OV62" s="90">
        <f t="shared" si="1210"/>
        <v>4.3420566204181195E-4</v>
      </c>
      <c r="OW62" s="90">
        <f t="shared" si="1210"/>
        <v>0.29271591414126236</v>
      </c>
      <c r="OX62" s="90">
        <f t="shared" si="1210"/>
        <v>0.85112965591921208</v>
      </c>
      <c r="OY62" s="90">
        <f t="shared" si="1210"/>
        <v>3.1131732245005626E-2</v>
      </c>
      <c r="OZ62" s="90">
        <f t="shared" si="1210"/>
        <v>0.77606721421838754</v>
      </c>
      <c r="PA62" s="90">
        <f t="shared" si="1210"/>
        <v>0.19690185850893305</v>
      </c>
      <c r="PB62" s="90">
        <f t="shared" si="1210"/>
        <v>6.6462819531684966E-2</v>
      </c>
      <c r="PC62" s="90">
        <f t="shared" si="1210"/>
        <v>0.16483840076988601</v>
      </c>
    </row>
    <row r="63" spans="3:419" x14ac:dyDescent="0.3">
      <c r="E63" s="35" t="s">
        <v>53</v>
      </c>
      <c r="F63" s="36">
        <f t="shared" ref="F63:AB63" si="1211">TTEST(F5:F7,F14:F16,2,2)</f>
        <v>0.18647750563145904</v>
      </c>
      <c r="G63" s="36">
        <f t="shared" si="1211"/>
        <v>0.13791912084789254</v>
      </c>
      <c r="H63" s="36">
        <f t="shared" si="1211"/>
        <v>0.70004958841746379</v>
      </c>
      <c r="I63" s="36">
        <f t="shared" si="1211"/>
        <v>8.8935963003689E-2</v>
      </c>
      <c r="J63" s="36">
        <f t="shared" si="1211"/>
        <v>0.20064436140355385</v>
      </c>
      <c r="K63" s="36">
        <f t="shared" si="1211"/>
        <v>0.42559287158910702</v>
      </c>
      <c r="L63" s="36">
        <f t="shared" si="1211"/>
        <v>0.35407255525850712</v>
      </c>
      <c r="M63" s="36">
        <f t="shared" si="1211"/>
        <v>1.8904076787228722E-2</v>
      </c>
      <c r="N63" s="36">
        <f t="shared" si="1211"/>
        <v>0.98618106846480691</v>
      </c>
      <c r="O63" s="36">
        <f t="shared" si="1211"/>
        <v>0.17618403629607438</v>
      </c>
      <c r="P63" s="36">
        <f t="shared" si="1211"/>
        <v>0.39335152193787576</v>
      </c>
      <c r="Q63" s="36">
        <f t="shared" si="1211"/>
        <v>0.39767202745511548</v>
      </c>
      <c r="R63" s="36">
        <f t="shared" si="1211"/>
        <v>0.88032053349400252</v>
      </c>
      <c r="S63" s="36">
        <f t="shared" si="1211"/>
        <v>0.20619300788569639</v>
      </c>
      <c r="T63" s="43">
        <f t="shared" si="1211"/>
        <v>0.41099366771030077</v>
      </c>
      <c r="U63" s="43">
        <f t="shared" si="1211"/>
        <v>0.57343205350603255</v>
      </c>
      <c r="V63" s="43">
        <f t="shared" si="1211"/>
        <v>0.63641651980547453</v>
      </c>
      <c r="W63" s="43">
        <f t="shared" si="1211"/>
        <v>0.21936395131120937</v>
      </c>
      <c r="X63" s="43">
        <f t="shared" si="1211"/>
        <v>4.3472016620416706E-2</v>
      </c>
      <c r="Y63" s="43">
        <f t="shared" si="1211"/>
        <v>0.33909788101361082</v>
      </c>
      <c r="Z63" s="43">
        <f t="shared" si="1211"/>
        <v>0.22552532145990636</v>
      </c>
      <c r="AA63" s="43">
        <f t="shared" si="1211"/>
        <v>0.24743400353200412</v>
      </c>
      <c r="AB63" s="43">
        <f t="shared" si="1211"/>
        <v>0.44199168348948925</v>
      </c>
      <c r="AE63" s="52"/>
      <c r="AF63" s="86" t="s">
        <v>53</v>
      </c>
      <c r="AG63" s="87" t="e">
        <f t="shared" ref="AG63:BC63" si="1212">TTEST(AG5:AG7,AG14:AG16,2,2)</f>
        <v>#DIV/0!</v>
      </c>
      <c r="AH63" s="87">
        <f t="shared" si="1212"/>
        <v>0.88046726353433968</v>
      </c>
      <c r="AI63" s="87">
        <f t="shared" si="1212"/>
        <v>0.82653927965015972</v>
      </c>
      <c r="AJ63" s="87">
        <f t="shared" si="1212"/>
        <v>6.0983150937980589E-2</v>
      </c>
      <c r="AK63" s="87">
        <f t="shared" si="1212"/>
        <v>0.7606403976810262</v>
      </c>
      <c r="AL63" s="87">
        <f t="shared" si="1212"/>
        <v>0.61327464763686035</v>
      </c>
      <c r="AM63" s="87">
        <f t="shared" si="1212"/>
        <v>0.25963436426933489</v>
      </c>
      <c r="AN63" s="87">
        <f t="shared" si="1212"/>
        <v>2.0333664605782066E-3</v>
      </c>
      <c r="AO63" s="87">
        <f t="shared" si="1212"/>
        <v>0.30120748490955729</v>
      </c>
      <c r="AP63" s="87">
        <f t="shared" si="1212"/>
        <v>0.77643573119145548</v>
      </c>
      <c r="AQ63" s="87">
        <f t="shared" si="1212"/>
        <v>0.60402042054149541</v>
      </c>
      <c r="AR63" s="87">
        <f t="shared" si="1212"/>
        <v>0.42788781355663114</v>
      </c>
      <c r="AS63" s="87">
        <f t="shared" si="1212"/>
        <v>0.3728371364391404</v>
      </c>
      <c r="AT63" s="87">
        <f t="shared" si="1212"/>
        <v>0.11399402353081178</v>
      </c>
      <c r="AU63" s="177">
        <f t="shared" si="1212"/>
        <v>0.43307103086071524</v>
      </c>
      <c r="AV63" s="177">
        <f t="shared" si="1212"/>
        <v>0.20194883144280512</v>
      </c>
      <c r="AW63" s="177">
        <f t="shared" si="1212"/>
        <v>0.61729164533049241</v>
      </c>
      <c r="AX63" s="90">
        <f t="shared" si="1212"/>
        <v>0.53362374066466745</v>
      </c>
      <c r="AY63" s="90">
        <f t="shared" si="1212"/>
        <v>4.3752739778306265E-2</v>
      </c>
      <c r="AZ63" s="90">
        <f t="shared" si="1212"/>
        <v>0.78499219198543857</v>
      </c>
      <c r="BA63" s="90">
        <f t="shared" si="1212"/>
        <v>0.12045443598931037</v>
      </c>
      <c r="BB63" s="90">
        <f t="shared" si="1212"/>
        <v>7.9905779969022622E-2</v>
      </c>
      <c r="BC63" s="90">
        <f t="shared" si="1212"/>
        <v>8.2825702146894317E-2</v>
      </c>
      <c r="BE63" s="52"/>
      <c r="BF63" s="86" t="s">
        <v>53</v>
      </c>
      <c r="BG63" s="87">
        <f t="shared" ref="BG63:CC63" si="1213">TTEST(BG5:BG7,BG14:BG16,2,2)</f>
        <v>0.89407055725757545</v>
      </c>
      <c r="BH63" s="87" t="e">
        <f t="shared" si="1213"/>
        <v>#DIV/0!</v>
      </c>
      <c r="BI63" s="87">
        <f t="shared" si="1213"/>
        <v>0.72789930080436482</v>
      </c>
      <c r="BJ63" s="87">
        <f t="shared" si="1213"/>
        <v>6.8407484345077499E-2</v>
      </c>
      <c r="BK63" s="87">
        <f t="shared" si="1213"/>
        <v>0.73111214270817249</v>
      </c>
      <c r="BL63" s="87">
        <f t="shared" si="1213"/>
        <v>0.43506050736269414</v>
      </c>
      <c r="BM63" s="87">
        <f t="shared" si="1213"/>
        <v>0.43786900777041821</v>
      </c>
      <c r="BN63" s="87">
        <f t="shared" si="1213"/>
        <v>9.1218466641306228E-2</v>
      </c>
      <c r="BO63" s="87">
        <f t="shared" si="1213"/>
        <v>0.29903770532549928</v>
      </c>
      <c r="BP63" s="87">
        <f t="shared" si="1213"/>
        <v>0.74256510874625459</v>
      </c>
      <c r="BQ63" s="87">
        <f t="shared" si="1213"/>
        <v>0.23775558859386339</v>
      </c>
      <c r="BR63" s="87">
        <f t="shared" si="1213"/>
        <v>0.14636971615068756</v>
      </c>
      <c r="BS63" s="87">
        <f t="shared" si="1213"/>
        <v>0.43541196007262856</v>
      </c>
      <c r="BT63" s="87">
        <f t="shared" si="1213"/>
        <v>0.13666092266916113</v>
      </c>
      <c r="BU63" s="90">
        <f t="shared" si="1213"/>
        <v>0.43054665135453035</v>
      </c>
      <c r="BV63" s="90">
        <f t="shared" si="1213"/>
        <v>0.1864657018504757</v>
      </c>
      <c r="BW63" s="90">
        <f t="shared" si="1213"/>
        <v>0.58059501814717829</v>
      </c>
      <c r="BX63" s="90">
        <f t="shared" si="1213"/>
        <v>0.53560117770895643</v>
      </c>
      <c r="BY63" s="90">
        <f t="shared" si="1213"/>
        <v>4.2573439635592951E-2</v>
      </c>
      <c r="BZ63" s="90">
        <f t="shared" si="1213"/>
        <v>0.77554105188585709</v>
      </c>
      <c r="CA63" s="90">
        <f t="shared" si="1213"/>
        <v>0.11366574611214274</v>
      </c>
      <c r="CB63" s="90">
        <f t="shared" si="1213"/>
        <v>4.8171210781879047E-2</v>
      </c>
      <c r="CC63" s="90">
        <f t="shared" si="1213"/>
        <v>8.497756350327219E-3</v>
      </c>
      <c r="CE63" s="52"/>
      <c r="CF63" s="86" t="s">
        <v>53</v>
      </c>
      <c r="CG63" s="87">
        <f t="shared" ref="CG63:DC63" si="1214">TTEST(CG5:CG7,CG14:CG16,2,2)</f>
        <v>0.80223897692963764</v>
      </c>
      <c r="CH63" s="87">
        <f t="shared" si="1214"/>
        <v>0.83960509383760407</v>
      </c>
      <c r="CI63" s="87" t="e">
        <f t="shared" si="1214"/>
        <v>#DIV/0!</v>
      </c>
      <c r="CJ63" s="87">
        <f t="shared" si="1214"/>
        <v>0.3769393978396699</v>
      </c>
      <c r="CK63" s="87">
        <f t="shared" si="1214"/>
        <v>0.76461151805502348</v>
      </c>
      <c r="CL63" s="87">
        <f t="shared" si="1214"/>
        <v>0.82387366482938595</v>
      </c>
      <c r="CM63" s="87">
        <f t="shared" si="1214"/>
        <v>0.90928267649740202</v>
      </c>
      <c r="CN63" s="87">
        <f t="shared" si="1214"/>
        <v>0.20099639524794072</v>
      </c>
      <c r="CO63" s="87">
        <f t="shared" si="1214"/>
        <v>0.63625898488235355</v>
      </c>
      <c r="CP63" s="87">
        <f t="shared" si="1214"/>
        <v>0.8076903882833969</v>
      </c>
      <c r="CQ63" s="87">
        <f t="shared" si="1214"/>
        <v>0.93905727306883602</v>
      </c>
      <c r="CR63" s="87">
        <f t="shared" si="1214"/>
        <v>0.72278569865169429</v>
      </c>
      <c r="CS63" s="87">
        <f t="shared" si="1214"/>
        <v>0.65603949142487017</v>
      </c>
      <c r="CT63" s="87">
        <f t="shared" si="1214"/>
        <v>0.22859469462772411</v>
      </c>
      <c r="CU63" s="90">
        <f t="shared" si="1214"/>
        <v>0.44572052297019171</v>
      </c>
      <c r="CV63" s="90">
        <f t="shared" si="1214"/>
        <v>0.47438892421798934</v>
      </c>
      <c r="CW63" s="90">
        <f t="shared" si="1214"/>
        <v>0.84918091259264572</v>
      </c>
      <c r="CX63" s="90">
        <f t="shared" si="1214"/>
        <v>0.56224501102902757</v>
      </c>
      <c r="CY63" s="90">
        <f t="shared" si="1214"/>
        <v>9.022504250495221E-2</v>
      </c>
      <c r="CZ63" s="90">
        <f t="shared" si="1214"/>
        <v>0.80588037630716536</v>
      </c>
      <c r="DA63" s="90">
        <f t="shared" si="1214"/>
        <v>0.33484101550406126</v>
      </c>
      <c r="DB63" s="90">
        <f t="shared" si="1214"/>
        <v>0.25462690631584389</v>
      </c>
      <c r="DC63" s="90">
        <f t="shared" si="1214"/>
        <v>0.40212671143134571</v>
      </c>
      <c r="DE63" s="52"/>
      <c r="DF63" s="86" t="s">
        <v>53</v>
      </c>
      <c r="DG63" s="87">
        <f t="shared" ref="DG63:EC63" si="1215">TTEST(DG5:DG7,DG14:DG16,2,2)</f>
        <v>4.2450690446257613E-2</v>
      </c>
      <c r="DH63" s="87">
        <f t="shared" si="1215"/>
        <v>8.3697636860421615E-2</v>
      </c>
      <c r="DI63" s="87">
        <f t="shared" si="1215"/>
        <v>0.41614660814933097</v>
      </c>
      <c r="DJ63" s="87" t="e">
        <f t="shared" si="1215"/>
        <v>#DIV/0!</v>
      </c>
      <c r="DK63" s="87">
        <f t="shared" si="1215"/>
        <v>0.14402457220375178</v>
      </c>
      <c r="DL63" s="87">
        <f t="shared" si="1215"/>
        <v>0.20591018518818974</v>
      </c>
      <c r="DM63" s="87">
        <f t="shared" si="1215"/>
        <v>7.1094247480127104E-2</v>
      </c>
      <c r="DN63" s="87">
        <f t="shared" si="1215"/>
        <v>4.410907732544554E-3</v>
      </c>
      <c r="DO63" s="87">
        <f t="shared" si="1215"/>
        <v>0.4189535074459329</v>
      </c>
      <c r="DP63" s="87">
        <f t="shared" si="1215"/>
        <v>0.10757168560237999</v>
      </c>
      <c r="DQ63" s="87">
        <f t="shared" si="1215"/>
        <v>0.19308414942402152</v>
      </c>
      <c r="DR63" s="87">
        <f t="shared" si="1215"/>
        <v>0.19147904026078613</v>
      </c>
      <c r="DS63" s="87">
        <f t="shared" si="1215"/>
        <v>0.67214933674195487</v>
      </c>
      <c r="DT63" s="87">
        <f t="shared" si="1215"/>
        <v>0.26131673491513546</v>
      </c>
      <c r="DU63" s="90">
        <f t="shared" si="1215"/>
        <v>0.39941824960362915</v>
      </c>
      <c r="DV63" s="90">
        <f t="shared" si="1215"/>
        <v>0.95026202140921412</v>
      </c>
      <c r="DW63" s="90">
        <f t="shared" si="1215"/>
        <v>0.37401590758406533</v>
      </c>
      <c r="DX63" s="90">
        <f t="shared" si="1215"/>
        <v>0.13298480663971798</v>
      </c>
      <c r="DY63" s="90">
        <f t="shared" si="1215"/>
        <v>0.1273143986373369</v>
      </c>
      <c r="DZ63" s="90">
        <f t="shared" si="1215"/>
        <v>0.23275047580222827</v>
      </c>
      <c r="EA63" s="90">
        <f t="shared" si="1215"/>
        <v>0.35752447178033503</v>
      </c>
      <c r="EB63" s="90">
        <f t="shared" si="1215"/>
        <v>0.50021800230619173</v>
      </c>
      <c r="EC63" s="90">
        <f t="shared" si="1215"/>
        <v>0.61884100564629929</v>
      </c>
      <c r="EE63" s="52"/>
      <c r="EF63" s="86" t="s">
        <v>53</v>
      </c>
      <c r="EG63" s="87">
        <f t="shared" ref="EG63:FC63" si="1216">TTEST(EG5:EG7,EG14:EG16,2,2)</f>
        <v>0.80408478330554611</v>
      </c>
      <c r="EH63" s="87">
        <f t="shared" si="1216"/>
        <v>0.76602051885458911</v>
      </c>
      <c r="EI63" s="87">
        <f t="shared" si="1216"/>
        <v>0.67041201615463786</v>
      </c>
      <c r="EJ63" s="87">
        <f t="shared" si="1216"/>
        <v>0.1198109999845248</v>
      </c>
      <c r="EK63" s="87" t="e">
        <f t="shared" si="1216"/>
        <v>#DIV/0!</v>
      </c>
      <c r="EL63" s="87">
        <f t="shared" si="1216"/>
        <v>0.58800028453586062</v>
      </c>
      <c r="EM63" s="87">
        <f t="shared" si="1216"/>
        <v>0.58744161125963934</v>
      </c>
      <c r="EN63" s="87">
        <f t="shared" si="1216"/>
        <v>0.33406996457411875</v>
      </c>
      <c r="EO63" s="87">
        <f t="shared" si="1216"/>
        <v>0.21181411901178299</v>
      </c>
      <c r="EP63" s="87">
        <f t="shared" si="1216"/>
        <v>0.74678143054189139</v>
      </c>
      <c r="EQ63" s="87">
        <f t="shared" si="1216"/>
        <v>0.47770411207259428</v>
      </c>
      <c r="ER63" s="87">
        <f t="shared" si="1216"/>
        <v>0.14849377954591297</v>
      </c>
      <c r="ES63" s="87">
        <f t="shared" si="1216"/>
        <v>0.53625763876856658</v>
      </c>
      <c r="ET63" s="87">
        <f t="shared" si="1216"/>
        <v>0.14420707753182518</v>
      </c>
      <c r="EU63" s="90">
        <f t="shared" si="1216"/>
        <v>0.44724914353910922</v>
      </c>
      <c r="EV63" s="90">
        <f t="shared" si="1216"/>
        <v>7.7586696357838422E-2</v>
      </c>
      <c r="EW63" s="90">
        <f t="shared" si="1216"/>
        <v>0.3613132707925395</v>
      </c>
      <c r="EX63" s="90">
        <f t="shared" si="1216"/>
        <v>0.60443814982704436</v>
      </c>
      <c r="EY63" s="90">
        <f t="shared" si="1216"/>
        <v>2.7651455162492955E-2</v>
      </c>
      <c r="EZ63" s="90">
        <f t="shared" si="1216"/>
        <v>0.99658317544089836</v>
      </c>
      <c r="FA63" s="90">
        <f t="shared" si="1216"/>
        <v>6.6749698420323342E-2</v>
      </c>
      <c r="FB63" s="90">
        <f t="shared" si="1216"/>
        <v>6.8578309511771645E-3</v>
      </c>
      <c r="FC63" s="90">
        <f t="shared" si="1216"/>
        <v>6.9195558893849915E-2</v>
      </c>
      <c r="FE63" s="52"/>
      <c r="FF63" s="86" t="s">
        <v>53</v>
      </c>
      <c r="FG63" s="87">
        <f t="shared" ref="FG63:GC63" si="1217">TTEST(FG5:FG7,FG14:FG16,2,2)</f>
        <v>0.56613807653778747</v>
      </c>
      <c r="FH63" s="87">
        <f t="shared" si="1217"/>
        <v>0.40124255422063981</v>
      </c>
      <c r="FI63" s="87">
        <f t="shared" si="1217"/>
        <v>0.99434104914795141</v>
      </c>
      <c r="FJ63" s="87">
        <f t="shared" si="1217"/>
        <v>0.20215458149188612</v>
      </c>
      <c r="FK63" s="87">
        <f t="shared" si="1217"/>
        <v>0.48802123532349279</v>
      </c>
      <c r="FL63" s="87" t="e">
        <f t="shared" si="1217"/>
        <v>#DIV/0!</v>
      </c>
      <c r="FM63" s="87">
        <f t="shared" si="1217"/>
        <v>0.94244346244013044</v>
      </c>
      <c r="FN63" s="87">
        <f t="shared" si="1217"/>
        <v>7.1340592034664668E-2</v>
      </c>
      <c r="FO63" s="87">
        <f t="shared" si="1217"/>
        <v>0.6469952116811124</v>
      </c>
      <c r="FP63" s="87">
        <f t="shared" si="1217"/>
        <v>0.57385838675333556</v>
      </c>
      <c r="FQ63" s="87">
        <f t="shared" si="1217"/>
        <v>0.75631830831510172</v>
      </c>
      <c r="FR63" s="87">
        <f t="shared" si="1217"/>
        <v>0.78320067794443027</v>
      </c>
      <c r="FS63" s="87">
        <f t="shared" si="1217"/>
        <v>0.58110211203061968</v>
      </c>
      <c r="FT63" s="87">
        <f t="shared" si="1217"/>
        <v>0.19933480479397558</v>
      </c>
      <c r="FU63" s="90">
        <f t="shared" si="1217"/>
        <v>0.41475905578986921</v>
      </c>
      <c r="FV63" s="90">
        <f t="shared" si="1217"/>
        <v>0.46587399343555769</v>
      </c>
      <c r="FW63" s="90">
        <f t="shared" si="1217"/>
        <v>0.96747636889729205</v>
      </c>
      <c r="FX63" s="90">
        <f t="shared" si="1217"/>
        <v>0.38446701418555018</v>
      </c>
      <c r="FY63" s="90">
        <f t="shared" si="1217"/>
        <v>8.3803857694442332E-2</v>
      </c>
      <c r="FZ63" s="90">
        <f t="shared" si="1217"/>
        <v>0.55073139661142745</v>
      </c>
      <c r="GA63" s="90">
        <f t="shared" si="1217"/>
        <v>0.27899719734004069</v>
      </c>
      <c r="GB63" s="90">
        <f t="shared" si="1217"/>
        <v>0.20806656373890775</v>
      </c>
      <c r="GC63" s="90">
        <f t="shared" si="1217"/>
        <v>0.12718141155630952</v>
      </c>
      <c r="GE63" s="52"/>
      <c r="GF63" s="86" t="s">
        <v>53</v>
      </c>
      <c r="GG63" s="87">
        <f t="shared" ref="GG63:HC63" si="1218">TTEST(GG5:GG7,GG14:GG16,2,2)</f>
        <v>0.25908158043150453</v>
      </c>
      <c r="GH63" s="87">
        <f t="shared" si="1218"/>
        <v>0.41382971983546918</v>
      </c>
      <c r="GI63" s="87">
        <f t="shared" si="1218"/>
        <v>0.93403492507792429</v>
      </c>
      <c r="GJ63" s="87">
        <f t="shared" si="1218"/>
        <v>9.7938890667646633E-2</v>
      </c>
      <c r="GK63" s="87">
        <f t="shared" si="1218"/>
        <v>0.51324186021816764</v>
      </c>
      <c r="GL63" s="87">
        <f t="shared" si="1218"/>
        <v>0.99812039396414387</v>
      </c>
      <c r="GM63" s="87" t="e">
        <f t="shared" si="1218"/>
        <v>#DIV/0!</v>
      </c>
      <c r="GN63" s="87">
        <f t="shared" si="1218"/>
        <v>1.3845240370135932E-3</v>
      </c>
      <c r="GO63" s="87">
        <f t="shared" si="1218"/>
        <v>0.53843473892539628</v>
      </c>
      <c r="GP63" s="87">
        <f t="shared" si="1218"/>
        <v>0.61442835300137677</v>
      </c>
      <c r="GQ63" s="87">
        <f t="shared" si="1218"/>
        <v>0.79799384176629029</v>
      </c>
      <c r="GR63" s="87">
        <f t="shared" si="1218"/>
        <v>0.7755488920812158</v>
      </c>
      <c r="GS63" s="87">
        <f t="shared" si="1218"/>
        <v>0.47416827009722767</v>
      </c>
      <c r="GT63" s="87">
        <f t="shared" si="1218"/>
        <v>0.15054504728538595</v>
      </c>
      <c r="GU63" s="90">
        <f t="shared" si="1218"/>
        <v>0.42241817659248027</v>
      </c>
      <c r="GV63" s="90">
        <f t="shared" si="1218"/>
        <v>0.36615631127077963</v>
      </c>
      <c r="GW63" s="90">
        <f t="shared" si="1218"/>
        <v>0.89029228250089376</v>
      </c>
      <c r="GX63" s="90">
        <f t="shared" si="1218"/>
        <v>0.38866696565628672</v>
      </c>
      <c r="GY63" s="90">
        <f t="shared" si="1218"/>
        <v>6.6519606167131498E-2</v>
      </c>
      <c r="GZ63" s="90">
        <f t="shared" si="1218"/>
        <v>0.57360906615896012</v>
      </c>
      <c r="HA63" s="90">
        <f t="shared" si="1218"/>
        <v>0.20045640464989881</v>
      </c>
      <c r="HB63" s="90">
        <f t="shared" si="1218"/>
        <v>0.16429177664578284</v>
      </c>
      <c r="HC63" s="90">
        <f t="shared" si="1218"/>
        <v>0.14977567013202331</v>
      </c>
      <c r="HE63" s="52"/>
      <c r="HF63" s="86" t="s">
        <v>53</v>
      </c>
      <c r="HG63" s="87">
        <f t="shared" ref="HG63:IC63" si="1219">TTEST(HG5:HG7,HG14:HG16,2,2)</f>
        <v>1.558029881388935E-3</v>
      </c>
      <c r="HH63" s="87">
        <f t="shared" si="1219"/>
        <v>9.1964604513495585E-2</v>
      </c>
      <c r="HI63" s="87">
        <f t="shared" si="1219"/>
        <v>0.22494525655476066</v>
      </c>
      <c r="HJ63" s="87">
        <f t="shared" si="1219"/>
        <v>1.6824655775829742E-2</v>
      </c>
      <c r="HK63" s="87">
        <f t="shared" si="1219"/>
        <v>0.35594057796456291</v>
      </c>
      <c r="HL63" s="87">
        <f t="shared" si="1219"/>
        <v>4.6348378196436071E-2</v>
      </c>
      <c r="HM63" s="87">
        <f t="shared" si="1219"/>
        <v>8.3849330302045394E-4</v>
      </c>
      <c r="HN63" s="87" t="e">
        <f t="shared" si="1219"/>
        <v>#DIV/0!</v>
      </c>
      <c r="HO63" s="87">
        <f t="shared" si="1219"/>
        <v>9.2968159746157963E-2</v>
      </c>
      <c r="HP63" s="87">
        <f t="shared" si="1219"/>
        <v>0.66376253710517075</v>
      </c>
      <c r="HQ63" s="87">
        <f t="shared" si="1219"/>
        <v>3.150351057721102E-2</v>
      </c>
      <c r="HR63" s="87">
        <f t="shared" si="1219"/>
        <v>7.4267469971442582E-2</v>
      </c>
      <c r="HS63" s="87">
        <f t="shared" si="1219"/>
        <v>7.4688533167125787E-2</v>
      </c>
      <c r="HT63" s="87">
        <f t="shared" si="1219"/>
        <v>5.0650338507066545E-2</v>
      </c>
      <c r="HU63" s="90">
        <f t="shared" si="1219"/>
        <v>0.48242281106793972</v>
      </c>
      <c r="HV63" s="90">
        <f t="shared" si="1219"/>
        <v>8.6884389312934712E-2</v>
      </c>
      <c r="HW63" s="90">
        <f t="shared" si="1219"/>
        <v>0.23730008295701785</v>
      </c>
      <c r="HX63" s="90">
        <f t="shared" si="1219"/>
        <v>0.86986327121005014</v>
      </c>
      <c r="HY63" s="90">
        <f t="shared" si="1219"/>
        <v>2.3701635127757657E-2</v>
      </c>
      <c r="HZ63" s="90">
        <f t="shared" si="1219"/>
        <v>0.43710067566640265</v>
      </c>
      <c r="IA63" s="90">
        <f t="shared" si="1219"/>
        <v>6.8641171799162473E-2</v>
      </c>
      <c r="IB63" s="90">
        <f t="shared" si="1219"/>
        <v>3.6718009149344748E-2</v>
      </c>
      <c r="IC63" s="90">
        <f t="shared" si="1219"/>
        <v>1.978295925569698E-2</v>
      </c>
      <c r="IE63" s="52"/>
      <c r="IF63" s="86" t="s">
        <v>53</v>
      </c>
      <c r="IG63" s="87">
        <f t="shared" ref="IG63:JC63" si="1220">TTEST(IG5:IG7,IG14:IG16,2,2)</f>
        <v>0.35089438812578772</v>
      </c>
      <c r="IH63" s="87">
        <f t="shared" si="1220"/>
        <v>0.37007414578178344</v>
      </c>
      <c r="II63" s="87">
        <f t="shared" si="1220"/>
        <v>0.63839028792460228</v>
      </c>
      <c r="IJ63" s="87">
        <f t="shared" si="1220"/>
        <v>0.45038027939394615</v>
      </c>
      <c r="IK63" s="87">
        <f t="shared" si="1220"/>
        <v>0.23712267905969264</v>
      </c>
      <c r="IL63" s="87">
        <f t="shared" si="1220"/>
        <v>0.68740762134350086</v>
      </c>
      <c r="IM63" s="87">
        <f t="shared" si="1220"/>
        <v>0.61716872545060664</v>
      </c>
      <c r="IN63" s="87">
        <f t="shared" si="1220"/>
        <v>6.901673376759597E-2</v>
      </c>
      <c r="IO63" s="87" t="e">
        <f t="shared" si="1220"/>
        <v>#DIV/0!</v>
      </c>
      <c r="IP63" s="87">
        <f t="shared" si="1220"/>
        <v>0.33122209212731396</v>
      </c>
      <c r="IQ63" s="87">
        <f t="shared" si="1220"/>
        <v>0.61807095256985867</v>
      </c>
      <c r="IR63" s="87">
        <f t="shared" si="1220"/>
        <v>0.64044600191563328</v>
      </c>
      <c r="IS63" s="87">
        <f t="shared" si="1220"/>
        <v>0.93391052581302381</v>
      </c>
      <c r="IT63" s="87">
        <f t="shared" si="1220"/>
        <v>0.21302411182009581</v>
      </c>
      <c r="IU63" s="90">
        <f t="shared" si="1220"/>
        <v>0.43307272336053187</v>
      </c>
      <c r="IV63" s="90">
        <f t="shared" si="1220"/>
        <v>0.23631714301520007</v>
      </c>
      <c r="IW63" s="90">
        <f t="shared" si="1220"/>
        <v>0.70546402375530426</v>
      </c>
      <c r="IX63" s="90">
        <f t="shared" si="1220"/>
        <v>0.36347862854030177</v>
      </c>
      <c r="IY63" s="90">
        <f t="shared" si="1220"/>
        <v>6.253999344895167E-2</v>
      </c>
      <c r="IZ63" s="90">
        <f t="shared" si="1220"/>
        <v>0.49893765548390856</v>
      </c>
      <c r="JA63" s="90">
        <f t="shared" si="1220"/>
        <v>0.17562850032359739</v>
      </c>
      <c r="JB63" s="90">
        <f t="shared" si="1220"/>
        <v>0.15949849575518282</v>
      </c>
      <c r="JC63" s="90">
        <f t="shared" si="1220"/>
        <v>0.69918550891703513</v>
      </c>
      <c r="JE63" s="52"/>
      <c r="JF63" s="86" t="s">
        <v>53</v>
      </c>
      <c r="JG63" s="87">
        <f t="shared" ref="JG63:KC63" si="1221">TTEST(JG5:JG7,JG14:JG16,2,2)</f>
        <v>0.59487829191802288</v>
      </c>
      <c r="JH63" s="87">
        <f t="shared" si="1221"/>
        <v>0.64115308289081407</v>
      </c>
      <c r="JI63" s="87">
        <f t="shared" si="1221"/>
        <v>0.58145738005737968</v>
      </c>
      <c r="JJ63" s="87">
        <f t="shared" si="1221"/>
        <v>0.11656307886565136</v>
      </c>
      <c r="JK63" s="87">
        <f t="shared" si="1221"/>
        <v>0.83288637927774767</v>
      </c>
      <c r="JL63" s="87">
        <f t="shared" si="1221"/>
        <v>0.42304159995119756</v>
      </c>
      <c r="JM63" s="87">
        <f t="shared" si="1221"/>
        <v>0.42666598887478946</v>
      </c>
      <c r="JN63" s="87">
        <f t="shared" si="1221"/>
        <v>0.82898995334766701</v>
      </c>
      <c r="JO63" s="87">
        <f t="shared" si="1221"/>
        <v>0.32968268989672128</v>
      </c>
      <c r="JP63" s="87" t="e">
        <f t="shared" si="1221"/>
        <v>#DIV/0!</v>
      </c>
      <c r="JQ63" s="87">
        <f t="shared" si="1221"/>
        <v>0.51915193286647376</v>
      </c>
      <c r="JR63" s="87">
        <f t="shared" si="1221"/>
        <v>0.37342523543423972</v>
      </c>
      <c r="JS63" s="87">
        <f t="shared" si="1221"/>
        <v>0.16142208334608352</v>
      </c>
      <c r="JT63" s="87">
        <f t="shared" si="1221"/>
        <v>0.10741333338829179</v>
      </c>
      <c r="JU63" s="90">
        <f t="shared" si="1221"/>
        <v>0.48121772115615369</v>
      </c>
      <c r="JV63" s="90">
        <f t="shared" si="1221"/>
        <v>0.23725692411757096</v>
      </c>
      <c r="JW63" s="90">
        <f t="shared" si="1221"/>
        <v>0.49059760411597547</v>
      </c>
      <c r="JX63" s="90">
        <f t="shared" si="1221"/>
        <v>0.86957258858414488</v>
      </c>
      <c r="JY63" s="90">
        <f t="shared" si="1221"/>
        <v>6.9327165072815153E-2</v>
      </c>
      <c r="JZ63" s="90">
        <f t="shared" si="1221"/>
        <v>0.86922473629700714</v>
      </c>
      <c r="KA63" s="90">
        <f t="shared" si="1221"/>
        <v>7.6722303865789904E-2</v>
      </c>
      <c r="KB63" s="90">
        <f t="shared" si="1221"/>
        <v>0.1350683725662272</v>
      </c>
      <c r="KC63" s="90">
        <f t="shared" si="1221"/>
        <v>0.1706707091564858</v>
      </c>
      <c r="KE63" s="52"/>
      <c r="KF63" s="86" t="s">
        <v>53</v>
      </c>
      <c r="KG63" s="87">
        <f t="shared" ref="KG63:LC63" si="1222">TTEST(KG5:KG7,KG14:KG16,2,2)</f>
        <v>0.54994041855267306</v>
      </c>
      <c r="KH63" s="87">
        <f t="shared" si="1222"/>
        <v>0.24942515679854699</v>
      </c>
      <c r="KI63" s="87">
        <f t="shared" si="1222"/>
        <v>0.93447969528554664</v>
      </c>
      <c r="KJ63" s="87">
        <f t="shared" si="1222"/>
        <v>0.18597113171302559</v>
      </c>
      <c r="KK63" s="87">
        <f t="shared" si="1222"/>
        <v>0.49673483445257877</v>
      </c>
      <c r="KL63" s="87">
        <f t="shared" si="1222"/>
        <v>0.83810408717708884</v>
      </c>
      <c r="KM63" s="87">
        <f t="shared" si="1222"/>
        <v>0.85763217307426798</v>
      </c>
      <c r="KN63" s="87">
        <f t="shared" si="1222"/>
        <v>3.8345838861317802E-2</v>
      </c>
      <c r="KO63" s="87">
        <f t="shared" si="1222"/>
        <v>0.49514033239745409</v>
      </c>
      <c r="KP63" s="87">
        <f t="shared" si="1222"/>
        <v>0.67384815302177015</v>
      </c>
      <c r="KQ63" s="87" t="e">
        <f t="shared" si="1222"/>
        <v>#DIV/0!</v>
      </c>
      <c r="KR63" s="87">
        <f t="shared" si="1222"/>
        <v>0.57020883581784632</v>
      </c>
      <c r="KS63" s="87">
        <f t="shared" si="1222"/>
        <v>0.60174026385758528</v>
      </c>
      <c r="KT63" s="87">
        <f t="shared" si="1222"/>
        <v>0.17497959784196632</v>
      </c>
      <c r="KU63" s="90">
        <f t="shared" si="1222"/>
        <v>0.41515928258957785</v>
      </c>
      <c r="KV63" s="90">
        <f t="shared" si="1222"/>
        <v>0.31924740295443316</v>
      </c>
      <c r="KW63" s="90">
        <f t="shared" si="1222"/>
        <v>0.80566014182629508</v>
      </c>
      <c r="KX63" s="90">
        <f t="shared" si="1222"/>
        <v>0.46201381052775453</v>
      </c>
      <c r="KY63" s="90">
        <f t="shared" si="1222"/>
        <v>5.8360294997947676E-2</v>
      </c>
      <c r="KZ63" s="90">
        <f t="shared" si="1222"/>
        <v>0.55376671256506027</v>
      </c>
      <c r="LA63" s="90">
        <f t="shared" si="1222"/>
        <v>0.19876538678929065</v>
      </c>
      <c r="LB63" s="90">
        <f t="shared" si="1222"/>
        <v>0.11088868256451681</v>
      </c>
      <c r="LC63" s="90">
        <f t="shared" si="1222"/>
        <v>0.10574956031639879</v>
      </c>
      <c r="LE63" s="52"/>
      <c r="LF63" s="86" t="s">
        <v>53</v>
      </c>
      <c r="LG63" s="87">
        <f t="shared" ref="LG63:MC63" si="1223">TTEST(LG5:LG7,LG14:LG16,2,2)</f>
        <v>0.40855002755372632</v>
      </c>
      <c r="LH63" s="87">
        <f t="shared" si="1223"/>
        <v>0.14234420562945344</v>
      </c>
      <c r="LI63" s="87">
        <f t="shared" si="1223"/>
        <v>0.90117088151717661</v>
      </c>
      <c r="LJ63" s="87">
        <f t="shared" si="1223"/>
        <v>0.15672106641226838</v>
      </c>
      <c r="LK63" s="87">
        <f t="shared" si="1223"/>
        <v>0.14280074236923615</v>
      </c>
      <c r="LL63" s="87">
        <f t="shared" si="1223"/>
        <v>0.78769181998630289</v>
      </c>
      <c r="LM63" s="87">
        <f t="shared" si="1223"/>
        <v>0.77401765149240975</v>
      </c>
      <c r="LN63" s="87">
        <f t="shared" si="1223"/>
        <v>5.6584917255187113E-2</v>
      </c>
      <c r="LO63" s="87">
        <f t="shared" si="1223"/>
        <v>0.61042441264602931</v>
      </c>
      <c r="LP63" s="87">
        <f t="shared" si="1223"/>
        <v>0.41219529385242026</v>
      </c>
      <c r="LQ63" s="87">
        <f t="shared" si="1223"/>
        <v>0.62995601438386384</v>
      </c>
      <c r="LR63" s="87" t="e">
        <f t="shared" si="1223"/>
        <v>#DIV/0!</v>
      </c>
      <c r="LS63" s="87">
        <f t="shared" si="1223"/>
        <v>0.75373018663101254</v>
      </c>
      <c r="LT63" s="87">
        <f t="shared" si="1223"/>
        <v>0.20517656454617925</v>
      </c>
      <c r="LU63" s="90">
        <f t="shared" si="1223"/>
        <v>0.42119370701233916</v>
      </c>
      <c r="LV63" s="90">
        <f t="shared" si="1223"/>
        <v>0.33495057471910439</v>
      </c>
      <c r="LW63" s="90">
        <f t="shared" si="1223"/>
        <v>0.95359212532984805</v>
      </c>
      <c r="LX63" s="90">
        <f t="shared" si="1223"/>
        <v>0.3731911156080448</v>
      </c>
      <c r="LY63" s="90">
        <f t="shared" si="1223"/>
        <v>6.1477721186283196E-2</v>
      </c>
      <c r="LZ63" s="90">
        <f t="shared" si="1223"/>
        <v>0.46130038195529083</v>
      </c>
      <c r="MA63" s="90">
        <f t="shared" si="1223"/>
        <v>0.18932602443336413</v>
      </c>
      <c r="MB63" s="90">
        <f t="shared" si="1223"/>
        <v>9.4583361460461951E-2</v>
      </c>
      <c r="MC63" s="90">
        <f t="shared" si="1223"/>
        <v>7.2250087891013198E-2</v>
      </c>
      <c r="ME63" s="52"/>
      <c r="MF63" s="86" t="s">
        <v>53</v>
      </c>
      <c r="MG63" s="87">
        <f t="shared" ref="MG63:NC63" si="1224">TTEST(MG5:MG7,MG14:MG16,2,2)</f>
        <v>0.31543248420059472</v>
      </c>
      <c r="MH63" s="87">
        <f t="shared" si="1224"/>
        <v>0.36586895527053725</v>
      </c>
      <c r="MI63" s="87">
        <f t="shared" si="1224"/>
        <v>0.59796742638993861</v>
      </c>
      <c r="MJ63" s="87">
        <f t="shared" si="1224"/>
        <v>0.8206213723387803</v>
      </c>
      <c r="MK63" s="87">
        <f t="shared" si="1224"/>
        <v>0.37817143950731991</v>
      </c>
      <c r="ML63" s="87">
        <f t="shared" si="1224"/>
        <v>0.50441835624805165</v>
      </c>
      <c r="MM63" s="87">
        <f t="shared" si="1224"/>
        <v>0.42769221806642466</v>
      </c>
      <c r="MN63" s="87">
        <f t="shared" si="1224"/>
        <v>9.7509026793878878E-2</v>
      </c>
      <c r="MO63" s="87">
        <f t="shared" si="1224"/>
        <v>0.74347343243201092</v>
      </c>
      <c r="MP63" s="87">
        <f t="shared" si="1224"/>
        <v>0.1828239570926144</v>
      </c>
      <c r="MQ63" s="87">
        <f t="shared" si="1224"/>
        <v>0.48200582470703551</v>
      </c>
      <c r="MR63" s="87">
        <f t="shared" si="1224"/>
        <v>0.55996767588002605</v>
      </c>
      <c r="MS63" s="87" t="e">
        <f t="shared" si="1224"/>
        <v>#DIV/0!</v>
      </c>
      <c r="MT63" s="87">
        <f t="shared" si="1224"/>
        <v>0.16246756759287545</v>
      </c>
      <c r="MU63" s="90">
        <f t="shared" si="1224"/>
        <v>0.40744972757356784</v>
      </c>
      <c r="MV63" s="90">
        <f t="shared" si="1224"/>
        <v>0.9362250550909329</v>
      </c>
      <c r="MW63" s="90">
        <f t="shared" si="1224"/>
        <v>0.56883709771852242</v>
      </c>
      <c r="MX63" s="90">
        <f t="shared" si="1224"/>
        <v>1.4846951616043869E-2</v>
      </c>
      <c r="MY63" s="90">
        <f t="shared" si="1224"/>
        <v>0.16337502060898973</v>
      </c>
      <c r="MZ63" s="90">
        <f t="shared" si="1224"/>
        <v>0.38974583435661231</v>
      </c>
      <c r="NA63" s="90">
        <f t="shared" si="1224"/>
        <v>0.3294008267457072</v>
      </c>
      <c r="NB63" s="90">
        <f t="shared" si="1224"/>
        <v>0.66189666272063419</v>
      </c>
      <c r="NC63" s="90">
        <f t="shared" si="1224"/>
        <v>0.8896894615511125</v>
      </c>
      <c r="NE63" s="52"/>
      <c r="NF63" s="86" t="s">
        <v>53</v>
      </c>
      <c r="NG63" s="87">
        <f t="shared" ref="NG63:OC63" si="1225">TTEST(NG5:NG7,NG14:NG16,2,2)</f>
        <v>2.0105930734127298E-2</v>
      </c>
      <c r="NH63" s="87">
        <f t="shared" si="1225"/>
        <v>5.013855342267317E-2</v>
      </c>
      <c r="NI63" s="87">
        <f t="shared" si="1225"/>
        <v>0.41204793022795361</v>
      </c>
      <c r="NJ63" s="87">
        <f t="shared" si="1225"/>
        <v>0.22971617279709103</v>
      </c>
      <c r="NK63" s="87">
        <f t="shared" si="1225"/>
        <v>3.9175547923851216E-2</v>
      </c>
      <c r="NL63" s="87">
        <f t="shared" si="1225"/>
        <v>0.26798915316508137</v>
      </c>
      <c r="NM63" s="87">
        <f t="shared" si="1225"/>
        <v>8.6922316602452102E-2</v>
      </c>
      <c r="NN63" s="87">
        <f t="shared" si="1225"/>
        <v>9.2875104798125843E-3</v>
      </c>
      <c r="NO63" s="87">
        <f t="shared" si="1225"/>
        <v>0.12997994527305268</v>
      </c>
      <c r="NP63" s="87">
        <f t="shared" si="1225"/>
        <v>0.18263159642589541</v>
      </c>
      <c r="NQ63" s="87">
        <f t="shared" si="1225"/>
        <v>0.13664188622384119</v>
      </c>
      <c r="NR63" s="87">
        <f t="shared" si="1225"/>
        <v>7.7271724421087373E-2</v>
      </c>
      <c r="NS63" s="87">
        <f t="shared" si="1225"/>
        <v>0.17946557168228006</v>
      </c>
      <c r="NT63" s="87" t="e">
        <f t="shared" si="1225"/>
        <v>#DIV/0!</v>
      </c>
      <c r="NU63" s="90">
        <f t="shared" si="1225"/>
        <v>0.99875967319347914</v>
      </c>
      <c r="NV63" s="90">
        <f t="shared" si="1225"/>
        <v>0.81880941496716819</v>
      </c>
      <c r="NW63" s="90">
        <f t="shared" si="1225"/>
        <v>0.30284929398648874</v>
      </c>
      <c r="NX63" s="90">
        <f t="shared" si="1225"/>
        <v>5.7972406877112088E-2</v>
      </c>
      <c r="NY63" s="90">
        <f t="shared" si="1225"/>
        <v>0.15796634532576675</v>
      </c>
      <c r="NZ63" s="90">
        <f t="shared" si="1225"/>
        <v>0.26140613827257619</v>
      </c>
      <c r="OA63" s="90">
        <f t="shared" si="1225"/>
        <v>0.84959849837774315</v>
      </c>
      <c r="OB63" s="90">
        <f t="shared" si="1225"/>
        <v>0.43648360853827262</v>
      </c>
      <c r="OC63" s="90">
        <f t="shared" si="1225"/>
        <v>0.45392566808654805</v>
      </c>
      <c r="OE63" s="52"/>
      <c r="OF63" s="86" t="s">
        <v>53</v>
      </c>
      <c r="OG63" s="87">
        <f t="shared" ref="OG63:PC63" si="1226">TTEST(OG5:OG7,OG14:OG16,2,2)</f>
        <v>0.42288737764208634</v>
      </c>
      <c r="OH63" s="87">
        <f t="shared" si="1226"/>
        <v>0.39043688185375003</v>
      </c>
      <c r="OI63" s="87">
        <f t="shared" si="1226"/>
        <v>0.34684291454046329</v>
      </c>
      <c r="OJ63" s="87">
        <f t="shared" si="1226"/>
        <v>0.2771287270868345</v>
      </c>
      <c r="OK63" s="87">
        <f t="shared" si="1226"/>
        <v>0.39440293123393105</v>
      </c>
      <c r="OL63" s="87">
        <f t="shared" si="1226"/>
        <v>0.3278684517890087</v>
      </c>
      <c r="OM63" s="87">
        <f t="shared" si="1226"/>
        <v>0.36866788096212916</v>
      </c>
      <c r="ON63" s="87">
        <f t="shared" si="1226"/>
        <v>0.5878103934528276</v>
      </c>
      <c r="OO63" s="87">
        <f t="shared" si="1226"/>
        <v>0.31642841235823754</v>
      </c>
      <c r="OP63" s="87">
        <f t="shared" si="1226"/>
        <v>0.48625504104978162</v>
      </c>
      <c r="OQ63" s="87">
        <f t="shared" si="1226"/>
        <v>0.35527960761871785</v>
      </c>
      <c r="OR63" s="87">
        <f t="shared" si="1226"/>
        <v>0.31328560114681575</v>
      </c>
      <c r="OS63" s="87">
        <f t="shared" si="1226"/>
        <v>0.34597213388390019</v>
      </c>
      <c r="OT63" s="87">
        <f t="shared" si="1226"/>
        <v>0.24322310207788381</v>
      </c>
      <c r="OU63" s="90" t="e">
        <f t="shared" si="1226"/>
        <v>#DIV/0!</v>
      </c>
      <c r="OV63" s="90">
        <f t="shared" si="1226"/>
        <v>0.28593279411709593</v>
      </c>
      <c r="OW63" s="90">
        <f t="shared" si="1226"/>
        <v>0.38823851579056917</v>
      </c>
      <c r="OX63" s="90">
        <f t="shared" si="1226"/>
        <v>0.6863694455859215</v>
      </c>
      <c r="OY63" s="90">
        <f t="shared" si="1226"/>
        <v>0.14196950988904575</v>
      </c>
      <c r="OZ63" s="90">
        <f t="shared" si="1226"/>
        <v>0.47033500787566535</v>
      </c>
      <c r="PA63" s="90">
        <f t="shared" si="1226"/>
        <v>0.26494253702886156</v>
      </c>
      <c r="PB63" s="90">
        <f t="shared" si="1226"/>
        <v>0.22338404027965406</v>
      </c>
      <c r="PC63" s="90">
        <f t="shared" si="1226"/>
        <v>0.26892797623029419</v>
      </c>
    </row>
    <row r="64" spans="3:419" x14ac:dyDescent="0.3">
      <c r="E64" s="35" t="s">
        <v>54</v>
      </c>
      <c r="F64" s="36">
        <f t="shared" ref="F64:AB64" si="1227">TTEST(F8:F10,F11:F13,2,2)</f>
        <v>5.2006661463202923E-2</v>
      </c>
      <c r="G64" s="36">
        <f t="shared" si="1227"/>
        <v>0.11240627643677405</v>
      </c>
      <c r="H64" s="36">
        <f t="shared" si="1227"/>
        <v>6.274370453166607E-2</v>
      </c>
      <c r="I64" s="36">
        <f t="shared" si="1227"/>
        <v>3.763975923846806E-2</v>
      </c>
      <c r="J64" s="36">
        <f t="shared" si="1227"/>
        <v>2.5873997607241302E-2</v>
      </c>
      <c r="K64" s="36">
        <f t="shared" si="1227"/>
        <v>0.12891395269435529</v>
      </c>
      <c r="L64" s="36">
        <f t="shared" si="1227"/>
        <v>7.6183535539173994E-2</v>
      </c>
      <c r="M64" s="36">
        <f t="shared" si="1227"/>
        <v>0.18730835897411197</v>
      </c>
      <c r="N64" s="36">
        <f t="shared" si="1227"/>
        <v>0.21217821362892525</v>
      </c>
      <c r="O64" s="36">
        <f t="shared" si="1227"/>
        <v>0.35219191487680923</v>
      </c>
      <c r="P64" s="36">
        <f t="shared" si="1227"/>
        <v>8.6617176982461269E-2</v>
      </c>
      <c r="Q64" s="36">
        <f t="shared" si="1227"/>
        <v>0.44214975524466238</v>
      </c>
      <c r="R64" s="36">
        <f t="shared" si="1227"/>
        <v>0.23409200060433416</v>
      </c>
      <c r="S64" s="36">
        <f t="shared" si="1227"/>
        <v>0.35080083521435779</v>
      </c>
      <c r="T64" s="43">
        <f t="shared" si="1227"/>
        <v>0.43741733204135219</v>
      </c>
      <c r="U64" s="157">
        <f t="shared" si="1227"/>
        <v>4.6522420678028475E-3</v>
      </c>
      <c r="V64" s="43">
        <f t="shared" si="1227"/>
        <v>0.93847165872447635</v>
      </c>
      <c r="W64" s="43">
        <f t="shared" si="1227"/>
        <v>0.66495859490112519</v>
      </c>
      <c r="X64" s="43">
        <f t="shared" si="1227"/>
        <v>0.62681067484071384</v>
      </c>
      <c r="Y64" s="43">
        <f t="shared" si="1227"/>
        <v>0.71099092521913776</v>
      </c>
      <c r="Z64" s="43">
        <f t="shared" si="1227"/>
        <v>0.38419207321237614</v>
      </c>
      <c r="AA64" s="43">
        <f t="shared" si="1227"/>
        <v>0.20607041234633575</v>
      </c>
      <c r="AB64" s="43">
        <f t="shared" si="1227"/>
        <v>0.49235312727124536</v>
      </c>
      <c r="AE64" s="52"/>
      <c r="AF64" s="86" t="s">
        <v>54</v>
      </c>
      <c r="AG64" s="87" t="e">
        <f t="shared" ref="AG64:BC64" si="1228">TTEST(AG8:AG10,AG11:AG13,2,2)</f>
        <v>#DIV/0!</v>
      </c>
      <c r="AH64" s="87">
        <f t="shared" si="1228"/>
        <v>0.11154002523794977</v>
      </c>
      <c r="AI64" s="87">
        <f t="shared" si="1228"/>
        <v>5.8746552522096152E-2</v>
      </c>
      <c r="AJ64" s="87">
        <f t="shared" si="1228"/>
        <v>4.7484782575812221E-2</v>
      </c>
      <c r="AK64" s="87">
        <f t="shared" si="1228"/>
        <v>9.8221963145224498E-4</v>
      </c>
      <c r="AL64" s="87">
        <f t="shared" si="1228"/>
        <v>0.1028596428538805</v>
      </c>
      <c r="AM64" s="87">
        <f t="shared" si="1228"/>
        <v>7.4884450050768755E-2</v>
      </c>
      <c r="AN64" s="87">
        <f t="shared" si="1228"/>
        <v>0.10535744255788215</v>
      </c>
      <c r="AO64" s="87">
        <f t="shared" si="1228"/>
        <v>0.1625473305701346</v>
      </c>
      <c r="AP64" s="87">
        <f t="shared" si="1228"/>
        <v>0.15945755866059377</v>
      </c>
      <c r="AQ64" s="87">
        <f t="shared" si="1228"/>
        <v>9.3661854816419463E-2</v>
      </c>
      <c r="AR64" s="87">
        <f t="shared" si="1228"/>
        <v>0.19163747185445343</v>
      </c>
      <c r="AS64" s="87">
        <f t="shared" si="1228"/>
        <v>8.2752579731363754E-2</v>
      </c>
      <c r="AT64" s="87">
        <f t="shared" si="1228"/>
        <v>0.23348882737176019</v>
      </c>
      <c r="AU64" s="177">
        <f t="shared" si="1228"/>
        <v>0.50680445058639279</v>
      </c>
      <c r="AV64" s="177">
        <f t="shared" si="1228"/>
        <v>7.9069897337032419E-3</v>
      </c>
      <c r="AW64" s="177">
        <f t="shared" si="1228"/>
        <v>0.23350881280492869</v>
      </c>
      <c r="AX64" s="90">
        <f t="shared" si="1228"/>
        <v>0.71593721540216371</v>
      </c>
      <c r="AY64" s="90">
        <f t="shared" si="1228"/>
        <v>0.18577280704427448</v>
      </c>
      <c r="AZ64" s="90">
        <f t="shared" si="1228"/>
        <v>0.16503827923183176</v>
      </c>
      <c r="BA64" s="90">
        <f t="shared" si="1228"/>
        <v>3.598842761322301E-2</v>
      </c>
      <c r="BB64" s="90">
        <f t="shared" si="1228"/>
        <v>6.2063592172527909E-2</v>
      </c>
      <c r="BC64" s="90">
        <f t="shared" si="1228"/>
        <v>0.27968295112525565</v>
      </c>
      <c r="BE64" s="52"/>
      <c r="BF64" s="86" t="s">
        <v>54</v>
      </c>
      <c r="BG64" s="87">
        <f t="shared" ref="BG64:CC64" si="1229">TTEST(BG8:BG10,BG11:BG13,2,2)</f>
        <v>7.0058403974001759E-2</v>
      </c>
      <c r="BH64" s="87" t="e">
        <f t="shared" si="1229"/>
        <v>#DIV/0!</v>
      </c>
      <c r="BI64" s="87">
        <f t="shared" si="1229"/>
        <v>0.67751053250689242</v>
      </c>
      <c r="BJ64" s="87">
        <f t="shared" si="1229"/>
        <v>0.41140887228664114</v>
      </c>
      <c r="BK64" s="87">
        <f t="shared" si="1229"/>
        <v>0.39943952870788096</v>
      </c>
      <c r="BL64" s="87">
        <f t="shared" si="1229"/>
        <v>0.18260050644198159</v>
      </c>
      <c r="BM64" s="87">
        <f t="shared" si="1229"/>
        <v>0.53765921831811314</v>
      </c>
      <c r="BN64" s="87">
        <f t="shared" si="1229"/>
        <v>0.14610476240108602</v>
      </c>
      <c r="BO64" s="87">
        <f t="shared" si="1229"/>
        <v>0.34172282509562918</v>
      </c>
      <c r="BP64" s="87">
        <f t="shared" si="1229"/>
        <v>9.6525378321661082E-2</v>
      </c>
      <c r="BQ64" s="87">
        <f t="shared" si="1229"/>
        <v>7.539743961124043E-2</v>
      </c>
      <c r="BR64" s="87">
        <f t="shared" si="1229"/>
        <v>5.749471848311713E-2</v>
      </c>
      <c r="BS64" s="87">
        <f t="shared" si="1229"/>
        <v>0.12886089245885543</v>
      </c>
      <c r="BT64" s="87">
        <f t="shared" si="1229"/>
        <v>0.18503061586439462</v>
      </c>
      <c r="BU64" s="90">
        <f t="shared" si="1229"/>
        <v>0.17682863519666681</v>
      </c>
      <c r="BV64" s="90">
        <f t="shared" si="1229"/>
        <v>0.56114966938554489</v>
      </c>
      <c r="BW64" s="90">
        <f t="shared" si="1229"/>
        <v>0.13600711438898053</v>
      </c>
      <c r="BX64" s="90">
        <f t="shared" si="1229"/>
        <v>0.13042122042528881</v>
      </c>
      <c r="BY64" s="90">
        <f t="shared" si="1229"/>
        <v>0.28238921348505003</v>
      </c>
      <c r="BZ64" s="90">
        <f t="shared" si="1229"/>
        <v>8.9695372211983301E-2</v>
      </c>
      <c r="CA64" s="90">
        <f t="shared" si="1229"/>
        <v>0.34670757886150044</v>
      </c>
      <c r="CB64" s="90">
        <f t="shared" si="1229"/>
        <v>0.31835587559442668</v>
      </c>
      <c r="CC64" s="90">
        <f t="shared" si="1229"/>
        <v>0.2178392465499237</v>
      </c>
      <c r="CE64" s="52"/>
      <c r="CF64" s="86" t="s">
        <v>54</v>
      </c>
      <c r="CG64" s="87">
        <f t="shared" ref="CG64:DC64" si="1230">TTEST(CG8:CG10,CG11:CG13,2,2)</f>
        <v>4.7477436638168634E-2</v>
      </c>
      <c r="CH64" s="87">
        <f t="shared" si="1230"/>
        <v>0.6611080024966256</v>
      </c>
      <c r="CI64" s="87" t="e">
        <f t="shared" si="1230"/>
        <v>#DIV/0!</v>
      </c>
      <c r="CJ64" s="87">
        <f t="shared" si="1230"/>
        <v>0.65221500680419886</v>
      </c>
      <c r="CK64" s="87">
        <f t="shared" si="1230"/>
        <v>0.44297099532673917</v>
      </c>
      <c r="CL64" s="87">
        <f t="shared" si="1230"/>
        <v>0.34157943030919674</v>
      </c>
      <c r="CM64" s="87">
        <f t="shared" si="1230"/>
        <v>0.95075706774267377</v>
      </c>
      <c r="CN64" s="87">
        <f t="shared" si="1230"/>
        <v>0.18509880344095486</v>
      </c>
      <c r="CO64" s="87">
        <f t="shared" si="1230"/>
        <v>0.72292500460362674</v>
      </c>
      <c r="CP64" s="87">
        <f t="shared" si="1230"/>
        <v>0.11494652849938178</v>
      </c>
      <c r="CQ64" s="87">
        <f t="shared" si="1230"/>
        <v>5.6052537324335558E-2</v>
      </c>
      <c r="CR64" s="87">
        <f t="shared" si="1230"/>
        <v>8.512069268821458E-2</v>
      </c>
      <c r="CS64" s="87">
        <f t="shared" si="1230"/>
        <v>0.11367627412626749</v>
      </c>
      <c r="CT64" s="87">
        <f t="shared" si="1230"/>
        <v>0.51354721026213856</v>
      </c>
      <c r="CU64" s="90">
        <f t="shared" si="1230"/>
        <v>0.14090522215693865</v>
      </c>
      <c r="CV64" s="90">
        <f t="shared" si="1230"/>
        <v>0.33831025856936253</v>
      </c>
      <c r="CW64" s="90">
        <f t="shared" si="1230"/>
        <v>7.3324370248415857E-2</v>
      </c>
      <c r="CX64" s="90">
        <f t="shared" si="1230"/>
        <v>9.4201546195964284E-2</v>
      </c>
      <c r="CY64" s="90">
        <f t="shared" si="1230"/>
        <v>0.36778346293931086</v>
      </c>
      <c r="CZ64" s="90">
        <f t="shared" si="1230"/>
        <v>7.2384210513698963E-2</v>
      </c>
      <c r="DA64" s="90">
        <f t="shared" si="1230"/>
        <v>0.44214161544802988</v>
      </c>
      <c r="DB64" s="90">
        <f t="shared" si="1230"/>
        <v>0.51792646900559169</v>
      </c>
      <c r="DC64" s="90">
        <f t="shared" si="1230"/>
        <v>0.40396651383093268</v>
      </c>
      <c r="DE64" s="52"/>
      <c r="DF64" s="86" t="s">
        <v>54</v>
      </c>
      <c r="DG64" s="87">
        <f t="shared" ref="DG64:EC64" si="1231">TTEST(DG8:DG10,DG11:DG13,2,2)</f>
        <v>7.9720199607547729E-3</v>
      </c>
      <c r="DH64" s="87">
        <f t="shared" si="1231"/>
        <v>0.40143403889314899</v>
      </c>
      <c r="DI64" s="87">
        <f t="shared" si="1231"/>
        <v>0.62887251093581309</v>
      </c>
      <c r="DJ64" s="87" t="e">
        <f t="shared" si="1231"/>
        <v>#DIV/0!</v>
      </c>
      <c r="DK64" s="87">
        <f t="shared" si="1231"/>
        <v>0.5936349065485953</v>
      </c>
      <c r="DL64" s="87">
        <f t="shared" si="1231"/>
        <v>8.0560754632073642E-2</v>
      </c>
      <c r="DM64" s="87">
        <f t="shared" si="1231"/>
        <v>0.44333577011220365</v>
      </c>
      <c r="DN64" s="87">
        <f t="shared" si="1231"/>
        <v>5.592072301570112E-2</v>
      </c>
      <c r="DO64" s="87">
        <f t="shared" si="1231"/>
        <v>0.9216515445452782</v>
      </c>
      <c r="DP64" s="87">
        <f t="shared" si="1231"/>
        <v>1.4264161663885713E-3</v>
      </c>
      <c r="DQ64" s="87">
        <f t="shared" si="1231"/>
        <v>5.6304894789540282E-3</v>
      </c>
      <c r="DR64" s="87">
        <f t="shared" si="1231"/>
        <v>5.9447970757866599E-2</v>
      </c>
      <c r="DS64" s="87">
        <f t="shared" si="1231"/>
        <v>1.3307501676911573E-2</v>
      </c>
      <c r="DT64" s="87">
        <f t="shared" si="1231"/>
        <v>0.49199304350366885</v>
      </c>
      <c r="DU64" s="90">
        <f t="shared" si="1231"/>
        <v>5.0345638462201844E-2</v>
      </c>
      <c r="DV64" s="90">
        <f t="shared" si="1231"/>
        <v>4.67644480370887E-2</v>
      </c>
      <c r="DW64" s="90">
        <f t="shared" si="1231"/>
        <v>0.10386905393886911</v>
      </c>
      <c r="DX64" s="90">
        <f t="shared" si="1231"/>
        <v>0.21728598948188785</v>
      </c>
      <c r="DY64" s="90">
        <f t="shared" si="1231"/>
        <v>0.43923697455265615</v>
      </c>
      <c r="DZ64" s="90">
        <f t="shared" si="1231"/>
        <v>0.17069694491308693</v>
      </c>
      <c r="EA64" s="90">
        <f t="shared" si="1231"/>
        <v>0.46046922310886546</v>
      </c>
      <c r="EB64" s="90">
        <f t="shared" si="1231"/>
        <v>0.48946039487166043</v>
      </c>
      <c r="EC64" s="90">
        <f t="shared" si="1231"/>
        <v>0.47533280504184483</v>
      </c>
      <c r="EE64" s="52"/>
      <c r="EF64" s="86" t="s">
        <v>54</v>
      </c>
      <c r="EG64" s="87">
        <f t="shared" ref="EG64:FC64" si="1232">TTEST(EG8:EG10,EG11:EG13,2,2)</f>
        <v>2.4260265663652268E-3</v>
      </c>
      <c r="EH64" s="87">
        <f t="shared" si="1232"/>
        <v>0.37626216280414126</v>
      </c>
      <c r="EI64" s="87">
        <f t="shared" si="1232"/>
        <v>0.32795808614212213</v>
      </c>
      <c r="EJ64" s="87">
        <f t="shared" si="1232"/>
        <v>0.52238284709663008</v>
      </c>
      <c r="EK64" s="87" t="e">
        <f t="shared" si="1232"/>
        <v>#DIV/0!</v>
      </c>
      <c r="EL64" s="87">
        <f t="shared" si="1232"/>
        <v>0.84371788343520526</v>
      </c>
      <c r="EM64" s="87">
        <f t="shared" si="1232"/>
        <v>0.45360949261317696</v>
      </c>
      <c r="EN64" s="87">
        <f t="shared" si="1232"/>
        <v>0.71420329225126866</v>
      </c>
      <c r="EO64" s="87">
        <f t="shared" si="1232"/>
        <v>0.6483347361041869</v>
      </c>
      <c r="EP64" s="87">
        <f t="shared" si="1232"/>
        <v>0.59440562149390341</v>
      </c>
      <c r="EQ64" s="87">
        <f t="shared" si="1232"/>
        <v>9.6258639971355166E-3</v>
      </c>
      <c r="ER64" s="87">
        <f t="shared" si="1232"/>
        <v>2.5826669409510145E-2</v>
      </c>
      <c r="ES64" s="87">
        <f t="shared" si="1232"/>
        <v>0.27365512947581172</v>
      </c>
      <c r="ET64" s="87">
        <f t="shared" si="1232"/>
        <v>0.847426344002146</v>
      </c>
      <c r="EU64" s="90">
        <f t="shared" si="1232"/>
        <v>7.3982881616545745E-2</v>
      </c>
      <c r="EV64" s="90">
        <f t="shared" si="1232"/>
        <v>5.3544689421306628E-2</v>
      </c>
      <c r="EW64" s="90">
        <f t="shared" si="1232"/>
        <v>0.18473643133881937</v>
      </c>
      <c r="EX64" s="90">
        <f t="shared" si="1232"/>
        <v>0.1988328128204368</v>
      </c>
      <c r="EY64" s="90">
        <f t="shared" si="1232"/>
        <v>0.48697097758827401</v>
      </c>
      <c r="EZ64" s="90">
        <f t="shared" si="1232"/>
        <v>0.18808894647876481</v>
      </c>
      <c r="FA64" s="90">
        <f t="shared" si="1232"/>
        <v>0.41829744817413156</v>
      </c>
      <c r="FB64" s="90">
        <f t="shared" si="1232"/>
        <v>0.89544594062168725</v>
      </c>
      <c r="FC64" s="90">
        <f t="shared" si="1232"/>
        <v>0.91759791079686792</v>
      </c>
      <c r="FE64" s="52"/>
      <c r="FF64" s="86" t="s">
        <v>54</v>
      </c>
      <c r="FG64" s="87">
        <f t="shared" ref="FG64:GC64" si="1233">TTEST(FG8:FG10,FG11:FG13,2,2)</f>
        <v>3.3609429920678356E-2</v>
      </c>
      <c r="FH64" s="87">
        <f t="shared" si="1233"/>
        <v>0.14623296809390157</v>
      </c>
      <c r="FI64" s="87">
        <f t="shared" si="1233"/>
        <v>0.36715587332156974</v>
      </c>
      <c r="FJ64" s="87">
        <f t="shared" si="1233"/>
        <v>8.1626890247989567E-2</v>
      </c>
      <c r="FK64" s="87">
        <f t="shared" si="1233"/>
        <v>0.92067028201537937</v>
      </c>
      <c r="FL64" s="87" t="e">
        <f t="shared" si="1233"/>
        <v>#DIV/0!</v>
      </c>
      <c r="FM64" s="87">
        <f t="shared" si="1233"/>
        <v>6.7354462727200817E-2</v>
      </c>
      <c r="FN64" s="87">
        <f t="shared" si="1233"/>
        <v>0.25931634973726697</v>
      </c>
      <c r="FO64" s="87">
        <f t="shared" si="1233"/>
        <v>0.46776661857207669</v>
      </c>
      <c r="FP64" s="87">
        <f t="shared" si="1233"/>
        <v>3.1175059085181102E-3</v>
      </c>
      <c r="FQ64" s="87">
        <f t="shared" si="1233"/>
        <v>3.4076758943796415E-2</v>
      </c>
      <c r="FR64" s="87">
        <f t="shared" si="1233"/>
        <v>0.12764413336233352</v>
      </c>
      <c r="FS64" s="87">
        <f t="shared" si="1233"/>
        <v>0.11201467882421755</v>
      </c>
      <c r="FT64" s="87">
        <f t="shared" si="1233"/>
        <v>0.9200787913471774</v>
      </c>
      <c r="FU64" s="90">
        <f t="shared" si="1233"/>
        <v>0.14436743208799505</v>
      </c>
      <c r="FV64" s="90">
        <f t="shared" si="1233"/>
        <v>3.5340723939745584E-2</v>
      </c>
      <c r="FW64" s="90">
        <f t="shared" si="1233"/>
        <v>0.21453861620869741</v>
      </c>
      <c r="FX64" s="90">
        <f t="shared" si="1233"/>
        <v>0.30411463604312394</v>
      </c>
      <c r="FY64" s="90">
        <f t="shared" si="1233"/>
        <v>0.66940179298063174</v>
      </c>
      <c r="FZ64" s="90">
        <f t="shared" si="1233"/>
        <v>0.31147201752996284</v>
      </c>
      <c r="GA64" s="90">
        <f t="shared" si="1233"/>
        <v>0.7905753341210886</v>
      </c>
      <c r="GB64" s="90">
        <f t="shared" si="1233"/>
        <v>0.88117564819871053</v>
      </c>
      <c r="GC64" s="90">
        <f t="shared" si="1233"/>
        <v>0.6976637615858321</v>
      </c>
      <c r="GE64" s="52"/>
      <c r="GF64" s="86" t="s">
        <v>54</v>
      </c>
      <c r="GG64" s="87">
        <f t="shared" ref="GG64:HC64" si="1234">TTEST(GG8:GG10,GG11:GG13,2,2)</f>
        <v>1.2297301737707433E-2</v>
      </c>
      <c r="GH64" s="87">
        <f t="shared" si="1234"/>
        <v>0.51051744257749887</v>
      </c>
      <c r="GI64" s="87">
        <f t="shared" si="1234"/>
        <v>0.78292431910328397</v>
      </c>
      <c r="GJ64" s="87">
        <f t="shared" si="1234"/>
        <v>0.49453399080946514</v>
      </c>
      <c r="GK64" s="87">
        <f t="shared" si="1234"/>
        <v>0.52956615286221731</v>
      </c>
      <c r="GL64" s="87">
        <f t="shared" si="1234"/>
        <v>5.7849411326541048E-2</v>
      </c>
      <c r="GM64" s="87" t="e">
        <f t="shared" si="1234"/>
        <v>#DIV/0!</v>
      </c>
      <c r="GN64" s="87">
        <f t="shared" si="1234"/>
        <v>2.6617722836223375E-2</v>
      </c>
      <c r="GO64" s="87">
        <f t="shared" si="1234"/>
        <v>0.4175468882272344</v>
      </c>
      <c r="GP64" s="87">
        <f t="shared" si="1234"/>
        <v>1.2711243714682382E-2</v>
      </c>
      <c r="GQ64" s="87">
        <f t="shared" si="1234"/>
        <v>1.2181890715693736E-2</v>
      </c>
      <c r="GR64" s="87">
        <f t="shared" si="1234"/>
        <v>4.9727432032218216E-2</v>
      </c>
      <c r="GS64" s="87">
        <f t="shared" si="1234"/>
        <v>2.0627987625356319E-2</v>
      </c>
      <c r="GT64" s="87">
        <f t="shared" si="1234"/>
        <v>0.1174837393887241</v>
      </c>
      <c r="GU64" s="90">
        <f t="shared" si="1234"/>
        <v>5.636779520219716E-2</v>
      </c>
      <c r="GV64" s="90">
        <f t="shared" si="1234"/>
        <v>6.3947940991831265E-2</v>
      </c>
      <c r="GW64" s="90">
        <f t="shared" si="1234"/>
        <v>9.3574925779609283E-2</v>
      </c>
      <c r="GX64" s="90">
        <f t="shared" si="1234"/>
        <v>0.18744674552680451</v>
      </c>
      <c r="GY64" s="90">
        <f t="shared" si="1234"/>
        <v>0.37340339773385883</v>
      </c>
      <c r="GZ64" s="90">
        <f t="shared" si="1234"/>
        <v>0.14285409413477668</v>
      </c>
      <c r="HA64" s="90">
        <f t="shared" si="1234"/>
        <v>0.37223631760392772</v>
      </c>
      <c r="HB64" s="90">
        <f t="shared" si="1234"/>
        <v>0.30134985136497638</v>
      </c>
      <c r="HC64" s="90">
        <f t="shared" si="1234"/>
        <v>0.31750823971268627</v>
      </c>
      <c r="HE64" s="52"/>
      <c r="HF64" s="86" t="s">
        <v>54</v>
      </c>
      <c r="HG64" s="87">
        <f t="shared" ref="HG64:IC64" si="1235">TTEST(HG8:HG10,HG11:HG13,2,2)</f>
        <v>5.6186466922768415E-2</v>
      </c>
      <c r="HH64" s="87">
        <f t="shared" si="1235"/>
        <v>0.13462854373814936</v>
      </c>
      <c r="HI64" s="87">
        <f t="shared" si="1235"/>
        <v>0.22539708222203272</v>
      </c>
      <c r="HJ64" s="87">
        <f t="shared" si="1235"/>
        <v>4.1060349793250947E-2</v>
      </c>
      <c r="HK64" s="87">
        <f t="shared" si="1235"/>
        <v>0.52989997067129202</v>
      </c>
      <c r="HL64" s="87">
        <f t="shared" si="1235"/>
        <v>0.24515419225988236</v>
      </c>
      <c r="HM64" s="87">
        <f t="shared" si="1235"/>
        <v>2.748391802222264E-2</v>
      </c>
      <c r="HN64" s="87" t="e">
        <f t="shared" si="1235"/>
        <v>#DIV/0!</v>
      </c>
      <c r="HO64" s="87">
        <f t="shared" si="1235"/>
        <v>0.23201667839850007</v>
      </c>
      <c r="HP64" s="87">
        <f t="shared" si="1235"/>
        <v>0.56580025079769847</v>
      </c>
      <c r="HQ64" s="87">
        <f t="shared" si="1235"/>
        <v>7.607641884211809E-2</v>
      </c>
      <c r="HR64" s="87">
        <f t="shared" si="1235"/>
        <v>0.20327100729356376</v>
      </c>
      <c r="HS64" s="87">
        <f t="shared" si="1235"/>
        <v>0.15582921356055043</v>
      </c>
      <c r="HT64" s="87">
        <f t="shared" si="1235"/>
        <v>0.60940063471141137</v>
      </c>
      <c r="HU64" s="90">
        <f t="shared" si="1235"/>
        <v>0.18572680258229762</v>
      </c>
      <c r="HV64" s="90">
        <f t="shared" si="1235"/>
        <v>1.8817062358814527E-3</v>
      </c>
      <c r="HW64" s="90">
        <f t="shared" si="1235"/>
        <v>0.24665573445562816</v>
      </c>
      <c r="HX64" s="90">
        <f t="shared" si="1235"/>
        <v>0.33181267623397898</v>
      </c>
      <c r="HY64" s="90">
        <f t="shared" si="1235"/>
        <v>0.86890511697278183</v>
      </c>
      <c r="HZ64" s="90">
        <f t="shared" si="1235"/>
        <v>0.44159255951546572</v>
      </c>
      <c r="IA64" s="90">
        <f t="shared" si="1235"/>
        <v>0.96717464629848671</v>
      </c>
      <c r="IB64" s="90">
        <f t="shared" si="1235"/>
        <v>0.70390688288693992</v>
      </c>
      <c r="IC64" s="90">
        <f t="shared" si="1235"/>
        <v>0.94484876472990886</v>
      </c>
      <c r="IE64" s="52"/>
      <c r="IF64" s="86" t="s">
        <v>54</v>
      </c>
      <c r="IG64" s="87">
        <f t="shared" ref="IG64:JC64" si="1236">TTEST(IG8:IG10,IG11:IG13,2,2)</f>
        <v>5.3919349446878588E-2</v>
      </c>
      <c r="IH64" s="87">
        <f t="shared" si="1236"/>
        <v>0.36997970036095151</v>
      </c>
      <c r="II64" s="87">
        <f t="shared" si="1236"/>
        <v>0.58866672264625919</v>
      </c>
      <c r="IJ64" s="87">
        <f t="shared" si="1236"/>
        <v>0.81217638414978366</v>
      </c>
      <c r="IK64" s="87">
        <f t="shared" si="1236"/>
        <v>0.90140062548259614</v>
      </c>
      <c r="IL64" s="87">
        <f t="shared" si="1236"/>
        <v>0.49136830761956085</v>
      </c>
      <c r="IM64" s="87">
        <f t="shared" si="1236"/>
        <v>0.40453926827247405</v>
      </c>
      <c r="IN64" s="87">
        <f t="shared" si="1236"/>
        <v>0.19457485208527109</v>
      </c>
      <c r="IO64" s="87" t="e">
        <f t="shared" si="1236"/>
        <v>#DIV/0!</v>
      </c>
      <c r="IP64" s="87">
        <f t="shared" si="1236"/>
        <v>0.11390938055077859</v>
      </c>
      <c r="IQ64" s="87">
        <f t="shared" si="1236"/>
        <v>7.3956454149708445E-2</v>
      </c>
      <c r="IR64" s="87">
        <f t="shared" si="1236"/>
        <v>0.17446659162548242</v>
      </c>
      <c r="IS64" s="87">
        <f t="shared" si="1236"/>
        <v>0.14034637232316499</v>
      </c>
      <c r="IT64" s="87">
        <f t="shared" si="1236"/>
        <v>0.20844442051654891</v>
      </c>
      <c r="IU64" s="90">
        <f t="shared" si="1236"/>
        <v>0.10992726664997937</v>
      </c>
      <c r="IV64" s="90">
        <f t="shared" si="1236"/>
        <v>0.11550328735917034</v>
      </c>
      <c r="IW64" s="90">
        <f t="shared" si="1236"/>
        <v>0.15104355407818784</v>
      </c>
      <c r="IX64" s="90">
        <f t="shared" si="1236"/>
        <v>0.2542495997800443</v>
      </c>
      <c r="IY64" s="90">
        <f t="shared" si="1236"/>
        <v>0.58661171858846051</v>
      </c>
      <c r="IZ64" s="90">
        <f t="shared" si="1236"/>
        <v>0.28514570952278445</v>
      </c>
      <c r="JA64" s="90">
        <f t="shared" si="1236"/>
        <v>0.68617023144218736</v>
      </c>
      <c r="JB64" s="90">
        <f t="shared" si="1236"/>
        <v>0.67190817780509482</v>
      </c>
      <c r="JC64" s="90">
        <f t="shared" si="1236"/>
        <v>0.44291069443353204</v>
      </c>
      <c r="JE64" s="52"/>
      <c r="JF64" s="86" t="s">
        <v>54</v>
      </c>
      <c r="JG64" s="87">
        <f t="shared" ref="JG64:KC64" si="1237">TTEST(JG8:JG10,JG11:JG13,2,2)</f>
        <v>9.2506523368898294E-2</v>
      </c>
      <c r="JH64" s="87">
        <f t="shared" si="1237"/>
        <v>5.958709235792841E-2</v>
      </c>
      <c r="JI64" s="87">
        <f t="shared" si="1237"/>
        <v>0.15282053826042763</v>
      </c>
      <c r="JJ64" s="87">
        <f t="shared" si="1237"/>
        <v>2.0509846976312584E-3</v>
      </c>
      <c r="JK64" s="87">
        <f t="shared" si="1237"/>
        <v>0.42196862294495963</v>
      </c>
      <c r="JL64" s="87">
        <f t="shared" si="1237"/>
        <v>3.344592527558378E-3</v>
      </c>
      <c r="JM64" s="87">
        <f t="shared" si="1237"/>
        <v>2.1788146046419765E-2</v>
      </c>
      <c r="JN64" s="87">
        <f t="shared" si="1237"/>
        <v>0.58513364215592278</v>
      </c>
      <c r="JO64" s="87">
        <f t="shared" si="1237"/>
        <v>0.12874830488585168</v>
      </c>
      <c r="JP64" s="87" t="e">
        <f t="shared" si="1237"/>
        <v>#DIV/0!</v>
      </c>
      <c r="JQ64" s="87">
        <f t="shared" si="1237"/>
        <v>0.13198200665178855</v>
      </c>
      <c r="JR64" s="87">
        <f t="shared" si="1237"/>
        <v>0.35791165866602215</v>
      </c>
      <c r="JS64" s="87">
        <f t="shared" si="1237"/>
        <v>0.8092692646007611</v>
      </c>
      <c r="JT64" s="87">
        <f t="shared" si="1237"/>
        <v>0.37970901944160773</v>
      </c>
      <c r="JU64" s="90">
        <f t="shared" si="1237"/>
        <v>0.30352884701966282</v>
      </c>
      <c r="JV64" s="90">
        <f t="shared" si="1237"/>
        <v>1.9156740158244642E-2</v>
      </c>
      <c r="JW64" s="90">
        <f t="shared" si="1237"/>
        <v>0.55872506928092858</v>
      </c>
      <c r="JX64" s="90">
        <f t="shared" si="1237"/>
        <v>0.51228568458270862</v>
      </c>
      <c r="JY64" s="90">
        <f t="shared" si="1237"/>
        <v>0.9743696314051562</v>
      </c>
      <c r="JZ64" s="90">
        <f t="shared" si="1237"/>
        <v>0.73221690132682227</v>
      </c>
      <c r="KA64" s="90">
        <f t="shared" si="1237"/>
        <v>0.78618836536874603</v>
      </c>
      <c r="KB64" s="90">
        <f t="shared" si="1237"/>
        <v>0.60067773170400729</v>
      </c>
      <c r="KC64" s="90">
        <f t="shared" si="1237"/>
        <v>0.83923319665040097</v>
      </c>
      <c r="KE64" s="52"/>
      <c r="KF64" s="86" t="s">
        <v>54</v>
      </c>
      <c r="KG64" s="87">
        <f t="shared" ref="KG64:LC64" si="1238">TTEST(KG8:KG10,KG11:KG13,2,2)</f>
        <v>7.2894122417487384E-2</v>
      </c>
      <c r="KH64" s="87">
        <f t="shared" si="1238"/>
        <v>9.5492423149216549E-2</v>
      </c>
      <c r="KI64" s="87">
        <f t="shared" si="1238"/>
        <v>6.4972042724711451E-2</v>
      </c>
      <c r="KJ64" s="87">
        <f t="shared" si="1238"/>
        <v>2.347661071677527E-2</v>
      </c>
      <c r="KK64" s="87">
        <f t="shared" si="1238"/>
        <v>1.1415096438269096E-2</v>
      </c>
      <c r="KL64" s="87">
        <f t="shared" si="1238"/>
        <v>8.1876115786314596E-2</v>
      </c>
      <c r="KM64" s="87">
        <f t="shared" si="1238"/>
        <v>5.1710277155467999E-2</v>
      </c>
      <c r="KN64" s="87">
        <f t="shared" si="1238"/>
        <v>0.10116472162523762</v>
      </c>
      <c r="KO64" s="87">
        <f t="shared" si="1238"/>
        <v>0.15750479790127578</v>
      </c>
      <c r="KP64" s="87">
        <f t="shared" si="1238"/>
        <v>0.1743225914143289</v>
      </c>
      <c r="KQ64" s="87" t="e">
        <f t="shared" si="1238"/>
        <v>#DIV/0!</v>
      </c>
      <c r="KR64" s="87">
        <f t="shared" si="1238"/>
        <v>0.94646294086878757</v>
      </c>
      <c r="KS64" s="87">
        <f t="shared" si="1238"/>
        <v>7.6182948100880513E-2</v>
      </c>
      <c r="KT64" s="87">
        <f t="shared" si="1238"/>
        <v>0.25676531263791302</v>
      </c>
      <c r="KU64" s="90">
        <f t="shared" si="1238"/>
        <v>0.72965174834022106</v>
      </c>
      <c r="KV64" s="90">
        <f t="shared" si="1238"/>
        <v>2.6335020567154642E-3</v>
      </c>
      <c r="KW64" s="90">
        <f t="shared" si="1238"/>
        <v>0.52704004139317451</v>
      </c>
      <c r="KX64" s="90">
        <f t="shared" si="1238"/>
        <v>0.91385645493424583</v>
      </c>
      <c r="KY64" s="90">
        <f t="shared" si="1238"/>
        <v>0.42885313504530276</v>
      </c>
      <c r="KZ64" s="90">
        <f t="shared" si="1238"/>
        <v>0.4023006464986324</v>
      </c>
      <c r="LA64" s="90">
        <f t="shared" si="1238"/>
        <v>0.19061891576384843</v>
      </c>
      <c r="LB64" s="90">
        <f t="shared" si="1238"/>
        <v>0.10375445741499278</v>
      </c>
      <c r="LC64" s="90">
        <f t="shared" si="1238"/>
        <v>0.37837550678836718</v>
      </c>
      <c r="LE64" s="52"/>
      <c r="LF64" s="86" t="s">
        <v>54</v>
      </c>
      <c r="LG64" s="87">
        <f t="shared" ref="LG64:MC64" si="1239">TTEST(LG8:LG10,LG11:LG13,2,2)</f>
        <v>0.2256697129131035</v>
      </c>
      <c r="LH64" s="87">
        <f t="shared" si="1239"/>
        <v>0.13653630340228859</v>
      </c>
      <c r="LI64" s="87">
        <f t="shared" si="1239"/>
        <v>8.9741328586897859E-2</v>
      </c>
      <c r="LJ64" s="87">
        <f t="shared" si="1239"/>
        <v>0.10201307502305029</v>
      </c>
      <c r="LK64" s="87">
        <f t="shared" si="1239"/>
        <v>1.1857230320931776E-2</v>
      </c>
      <c r="LL64" s="87">
        <f t="shared" si="1239"/>
        <v>0.18985884019508678</v>
      </c>
      <c r="LM64" s="87">
        <f t="shared" si="1239"/>
        <v>0.12286083308203814</v>
      </c>
      <c r="LN64" s="87">
        <f t="shared" si="1239"/>
        <v>0.2336793553629849</v>
      </c>
      <c r="LO64" s="87">
        <f t="shared" si="1239"/>
        <v>0.24828980010525412</v>
      </c>
      <c r="LP64" s="87">
        <f t="shared" si="1239"/>
        <v>0.35000113969162444</v>
      </c>
      <c r="LQ64" s="87">
        <f t="shared" si="1239"/>
        <v>0.90511887613770947</v>
      </c>
      <c r="LR64" s="87" t="e">
        <f t="shared" si="1239"/>
        <v>#DIV/0!</v>
      </c>
      <c r="LS64" s="87">
        <f t="shared" si="1239"/>
        <v>0.29261877802058889</v>
      </c>
      <c r="LT64" s="87">
        <f t="shared" si="1239"/>
        <v>0.34146006904887238</v>
      </c>
      <c r="LU64" s="90">
        <f t="shared" si="1239"/>
        <v>0.70687781309841013</v>
      </c>
      <c r="LV64" s="90">
        <f t="shared" si="1239"/>
        <v>1.0654629053110794E-2</v>
      </c>
      <c r="LW64" s="90">
        <f t="shared" si="1239"/>
        <v>0.649877282092302</v>
      </c>
      <c r="LX64" s="90">
        <f t="shared" si="1239"/>
        <v>0.89973680327264094</v>
      </c>
      <c r="LY64" s="90">
        <f t="shared" si="1239"/>
        <v>0.26442973135982489</v>
      </c>
      <c r="LZ64" s="90">
        <f t="shared" si="1239"/>
        <v>0.33590870947238038</v>
      </c>
      <c r="MA64" s="90">
        <f t="shared" si="1239"/>
        <v>4.0451091403190656E-2</v>
      </c>
      <c r="MB64" s="90">
        <f t="shared" si="1239"/>
        <v>8.6524748944223254E-2</v>
      </c>
      <c r="MC64" s="90">
        <f t="shared" si="1239"/>
        <v>0.39939347059052632</v>
      </c>
      <c r="ME64" s="52"/>
      <c r="MF64" s="86" t="s">
        <v>54</v>
      </c>
      <c r="MG64" s="87">
        <f t="shared" ref="MG64:NC64" si="1240">TTEST(MG8:MG10,MG11:MG13,2,2)</f>
        <v>4.775784947204291E-2</v>
      </c>
      <c r="MH64" s="87">
        <f t="shared" si="1240"/>
        <v>0.12277746509555924</v>
      </c>
      <c r="MI64" s="87">
        <f t="shared" si="1240"/>
        <v>0.14041783348958209</v>
      </c>
      <c r="MJ64" s="87">
        <f t="shared" si="1240"/>
        <v>1.497518710343154E-2</v>
      </c>
      <c r="MK64" s="87">
        <f t="shared" si="1240"/>
        <v>0.23046340429022077</v>
      </c>
      <c r="ML64" s="87">
        <f t="shared" si="1240"/>
        <v>0.13089576821194021</v>
      </c>
      <c r="MM64" s="87">
        <f t="shared" si="1240"/>
        <v>4.0715543925020185E-2</v>
      </c>
      <c r="MN64" s="87">
        <f t="shared" si="1240"/>
        <v>0.16515427920237313</v>
      </c>
      <c r="MO64" s="87">
        <f t="shared" si="1240"/>
        <v>0.20252433980945631</v>
      </c>
      <c r="MP64" s="87">
        <f t="shared" si="1240"/>
        <v>0.75252745965578949</v>
      </c>
      <c r="MQ64" s="87">
        <f t="shared" si="1240"/>
        <v>6.6192093146331191E-2</v>
      </c>
      <c r="MR64" s="87">
        <f t="shared" si="1240"/>
        <v>0.28294749631858163</v>
      </c>
      <c r="MS64" s="87" t="e">
        <f t="shared" si="1240"/>
        <v>#DIV/0!</v>
      </c>
      <c r="MT64" s="87">
        <f t="shared" si="1240"/>
        <v>0.4384209093899305</v>
      </c>
      <c r="MU64" s="90">
        <f t="shared" si="1240"/>
        <v>0.21397694420243965</v>
      </c>
      <c r="MV64" s="90">
        <f t="shared" si="1240"/>
        <v>9.4518738574791354E-4</v>
      </c>
      <c r="MW64" s="90">
        <f t="shared" si="1240"/>
        <v>0.4868523801160039</v>
      </c>
      <c r="MX64" s="90">
        <f t="shared" si="1240"/>
        <v>0.45560458041344509</v>
      </c>
      <c r="MY64" s="90">
        <f t="shared" si="1240"/>
        <v>0.93914770787841428</v>
      </c>
      <c r="MZ64" s="90">
        <f t="shared" si="1240"/>
        <v>0.73727421338725585</v>
      </c>
      <c r="NA64" s="90">
        <f t="shared" si="1240"/>
        <v>0.7246060775111165</v>
      </c>
      <c r="NB64" s="90">
        <f t="shared" si="1240"/>
        <v>0.41000704346063838</v>
      </c>
      <c r="NC64" s="90">
        <f t="shared" si="1240"/>
        <v>0.69214750556308857</v>
      </c>
      <c r="NE64" s="52"/>
      <c r="NF64" s="86" t="s">
        <v>54</v>
      </c>
      <c r="NG64" s="87">
        <f t="shared" ref="NG64:OC64" si="1241">TTEST(NG8:NG10,NG11:NG13,2,2)</f>
        <v>0.11708656285748104</v>
      </c>
      <c r="NH64" s="87">
        <f t="shared" si="1241"/>
        <v>0.17564831377645382</v>
      </c>
      <c r="NI64" s="87">
        <f t="shared" si="1241"/>
        <v>0.45260733017662885</v>
      </c>
      <c r="NJ64" s="87">
        <f t="shared" si="1241"/>
        <v>0.3950084271838929</v>
      </c>
      <c r="NK64" s="87">
        <f t="shared" si="1241"/>
        <v>0.77237320750860383</v>
      </c>
      <c r="NL64" s="87">
        <f t="shared" si="1241"/>
        <v>0.77471629057416946</v>
      </c>
      <c r="NM64" s="87">
        <f t="shared" si="1241"/>
        <v>0.11717833941641292</v>
      </c>
      <c r="NN64" s="87">
        <f t="shared" si="1241"/>
        <v>0.68878586487309268</v>
      </c>
      <c r="NO64" s="87">
        <f t="shared" si="1241"/>
        <v>0.19686163961068634</v>
      </c>
      <c r="NP64" s="87">
        <f t="shared" si="1241"/>
        <v>0.44268302457216319</v>
      </c>
      <c r="NQ64" s="87">
        <f t="shared" si="1241"/>
        <v>0.18008998604058132</v>
      </c>
      <c r="NR64" s="87">
        <f t="shared" si="1241"/>
        <v>0.30543116947660287</v>
      </c>
      <c r="NS64" s="87">
        <f t="shared" si="1241"/>
        <v>0.47696916753973351</v>
      </c>
      <c r="NT64" s="87" t="e">
        <f t="shared" si="1241"/>
        <v>#DIV/0!</v>
      </c>
      <c r="NU64" s="90">
        <f t="shared" si="1241"/>
        <v>0.24157905477123778</v>
      </c>
      <c r="NV64" s="90">
        <f t="shared" si="1241"/>
        <v>8.1451186343163132E-2</v>
      </c>
      <c r="NW64" s="90">
        <f t="shared" si="1241"/>
        <v>0.413751289538075</v>
      </c>
      <c r="NX64" s="90">
        <f t="shared" si="1241"/>
        <v>0.4239670219205724</v>
      </c>
      <c r="NY64" s="90">
        <f t="shared" si="1241"/>
        <v>0.835284818254177</v>
      </c>
      <c r="NZ64" s="90">
        <f t="shared" si="1241"/>
        <v>0.55574241304131133</v>
      </c>
      <c r="OA64" s="90">
        <f t="shared" si="1241"/>
        <v>0.98154498237153476</v>
      </c>
      <c r="OB64" s="90">
        <f t="shared" si="1241"/>
        <v>0.97136762790149644</v>
      </c>
      <c r="OC64" s="90">
        <f t="shared" si="1241"/>
        <v>0.74527837770624306</v>
      </c>
      <c r="OE64" s="52"/>
      <c r="OF64" s="86" t="s">
        <v>54</v>
      </c>
      <c r="OG64" s="87">
        <f t="shared" ref="OG64:PC64" si="1242">TTEST(OG8:OG10,OG11:OG13,2,2)</f>
        <v>0.47108645546728295</v>
      </c>
      <c r="OH64" s="87">
        <f t="shared" si="1242"/>
        <v>0.15084123957838438</v>
      </c>
      <c r="OI64" s="87">
        <f t="shared" si="1242"/>
        <v>0.10967865715806653</v>
      </c>
      <c r="OJ64" s="87">
        <f t="shared" si="1242"/>
        <v>6.7171730265004143E-2</v>
      </c>
      <c r="OK64" s="87">
        <f t="shared" si="1242"/>
        <v>4.6756393114109944E-2</v>
      </c>
      <c r="OL64" s="87">
        <f t="shared" si="1242"/>
        <v>0.15741733187695714</v>
      </c>
      <c r="OM64" s="87">
        <f t="shared" si="1242"/>
        <v>8.950897619284108E-2</v>
      </c>
      <c r="ON64" s="87">
        <f t="shared" si="1242"/>
        <v>0.17590660296372085</v>
      </c>
      <c r="OO64" s="87">
        <f t="shared" si="1242"/>
        <v>0.18329263899923909</v>
      </c>
      <c r="OP64" s="87">
        <f t="shared" si="1242"/>
        <v>0.28564648480912852</v>
      </c>
      <c r="OQ64" s="87">
        <f t="shared" si="1242"/>
        <v>0.82389971921495442</v>
      </c>
      <c r="OR64" s="87">
        <f t="shared" si="1242"/>
        <v>0.92803291616227279</v>
      </c>
      <c r="OS64" s="87">
        <f t="shared" si="1242"/>
        <v>0.19436776404932152</v>
      </c>
      <c r="OT64" s="87">
        <f t="shared" si="1242"/>
        <v>0.29281210301879468</v>
      </c>
      <c r="OU64" s="90" t="e">
        <f t="shared" si="1242"/>
        <v>#DIV/0!</v>
      </c>
      <c r="OV64" s="90">
        <f t="shared" si="1242"/>
        <v>7.9931120053327847E-3</v>
      </c>
      <c r="OW64" s="90">
        <f t="shared" si="1242"/>
        <v>0.38125455030209698</v>
      </c>
      <c r="OX64" s="90">
        <f t="shared" si="1242"/>
        <v>0.99450499884960131</v>
      </c>
      <c r="OY64" s="90">
        <f t="shared" si="1242"/>
        <v>0.48110654031290584</v>
      </c>
      <c r="OZ64" s="90">
        <f t="shared" si="1242"/>
        <v>0.46770197327980628</v>
      </c>
      <c r="PA64" s="90">
        <f t="shared" si="1242"/>
        <v>0.24149161720406342</v>
      </c>
      <c r="PB64" s="90">
        <f t="shared" si="1242"/>
        <v>0.16169343060826627</v>
      </c>
      <c r="PC64" s="90">
        <f t="shared" si="1242"/>
        <v>0.37579187975239192</v>
      </c>
    </row>
    <row r="65" spans="2:419" x14ac:dyDescent="0.3">
      <c r="E65" s="35" t="s">
        <v>55</v>
      </c>
      <c r="F65" s="36">
        <f t="shared" ref="F65:AB65" si="1243">TTEST(F8:F10,F14:F16,2,2)</f>
        <v>0.17638799909078756</v>
      </c>
      <c r="G65" s="46">
        <f t="shared" si="1243"/>
        <v>1.7681521766728942E-3</v>
      </c>
      <c r="H65" s="47">
        <f t="shared" si="1243"/>
        <v>6.487749955774451E-4</v>
      </c>
      <c r="I65" s="47">
        <f t="shared" si="1243"/>
        <v>5.1704031961671522E-4</v>
      </c>
      <c r="J65" s="47">
        <f t="shared" si="1243"/>
        <v>9.9854988736215307E-5</v>
      </c>
      <c r="K65" s="36">
        <f t="shared" si="1243"/>
        <v>0.59904999866116215</v>
      </c>
      <c r="L65" s="36">
        <f t="shared" si="1243"/>
        <v>2.1422400560229798E-2</v>
      </c>
      <c r="M65" s="46">
        <f t="shared" si="1243"/>
        <v>4.6793918544065132E-3</v>
      </c>
      <c r="N65" s="36">
        <f t="shared" si="1243"/>
        <v>0.20707508664238236</v>
      </c>
      <c r="O65" s="36">
        <f t="shared" si="1243"/>
        <v>0.8008535363184317</v>
      </c>
      <c r="P65" s="36">
        <f t="shared" si="1243"/>
        <v>0.36696451955552162</v>
      </c>
      <c r="Q65" s="36">
        <f t="shared" si="1243"/>
        <v>2.1536484327522112E-2</v>
      </c>
      <c r="R65" s="36">
        <f t="shared" si="1243"/>
        <v>0.56766755770524946</v>
      </c>
      <c r="S65" s="36">
        <f t="shared" si="1243"/>
        <v>0.14572834109554991</v>
      </c>
      <c r="T65" s="43">
        <f t="shared" si="1243"/>
        <v>0.84892462207089281</v>
      </c>
      <c r="U65" s="183">
        <f t="shared" si="1243"/>
        <v>2.4663835426661905E-5</v>
      </c>
      <c r="V65" s="43">
        <f t="shared" si="1243"/>
        <v>0.3260149380766279</v>
      </c>
      <c r="W65" s="43">
        <f t="shared" si="1243"/>
        <v>0.51662631302816242</v>
      </c>
      <c r="X65" s="43">
        <f t="shared" si="1243"/>
        <v>0.78522519149134451</v>
      </c>
      <c r="Y65" s="43">
        <f t="shared" si="1243"/>
        <v>0.2962983380439686</v>
      </c>
      <c r="Z65" s="43">
        <f t="shared" si="1243"/>
        <v>0.34481914812162806</v>
      </c>
      <c r="AA65" s="43">
        <f t="shared" si="1243"/>
        <v>0.96421808338765669</v>
      </c>
      <c r="AB65" s="43">
        <f t="shared" si="1243"/>
        <v>0.94225835382744338</v>
      </c>
      <c r="AE65" s="52"/>
      <c r="AF65" s="86" t="s">
        <v>55</v>
      </c>
      <c r="AG65" s="87" t="e">
        <f t="shared" ref="AG65:BC65" si="1244">TTEST(AG8:AG10,AG14:AG16,2,2)</f>
        <v>#DIV/0!</v>
      </c>
      <c r="AH65" s="88">
        <f t="shared" si="1244"/>
        <v>4.1352307921017238E-3</v>
      </c>
      <c r="AI65" s="89">
        <f t="shared" si="1244"/>
        <v>2.8536938755885995E-3</v>
      </c>
      <c r="AJ65" s="89">
        <f t="shared" si="1244"/>
        <v>7.986659955662773E-3</v>
      </c>
      <c r="AK65" s="89">
        <f t="shared" si="1244"/>
        <v>4.416808876640519E-2</v>
      </c>
      <c r="AL65" s="87">
        <f t="shared" si="1244"/>
        <v>8.8841388060591928E-2</v>
      </c>
      <c r="AM65" s="87">
        <f t="shared" si="1244"/>
        <v>1.8968271266504355E-2</v>
      </c>
      <c r="AN65" s="88">
        <f t="shared" si="1244"/>
        <v>1.5450158636668961E-2</v>
      </c>
      <c r="AO65" s="87">
        <f t="shared" si="1244"/>
        <v>0.91228995036161442</v>
      </c>
      <c r="AP65" s="87">
        <f t="shared" si="1244"/>
        <v>0.56719900751258967</v>
      </c>
      <c r="AQ65" s="87">
        <f t="shared" si="1244"/>
        <v>0.1551891185854016</v>
      </c>
      <c r="AR65" s="87">
        <f t="shared" si="1244"/>
        <v>0.38993389847757715</v>
      </c>
      <c r="AS65" s="87">
        <f t="shared" si="1244"/>
        <v>0.10646242790894124</v>
      </c>
      <c r="AT65" s="87">
        <f t="shared" si="1244"/>
        <v>2.0687187008760335E-2</v>
      </c>
      <c r="AU65" s="177">
        <f t="shared" si="1244"/>
        <v>0.7022042049603936</v>
      </c>
      <c r="AV65" s="177">
        <f t="shared" si="1244"/>
        <v>6.6841453991098299E-4</v>
      </c>
      <c r="AW65" s="177">
        <f t="shared" si="1244"/>
        <v>0.94602784250771887</v>
      </c>
      <c r="AX65" s="90">
        <f t="shared" si="1244"/>
        <v>0.95313484516338876</v>
      </c>
      <c r="AY65" s="90">
        <f t="shared" si="1244"/>
        <v>0.70530666572387624</v>
      </c>
      <c r="AZ65" s="90">
        <f t="shared" si="1244"/>
        <v>0.13409105518291495</v>
      </c>
      <c r="BA65" s="90">
        <f t="shared" si="1244"/>
        <v>0.24738032463201468</v>
      </c>
      <c r="BB65" s="90">
        <f t="shared" si="1244"/>
        <v>0.36728290729670054</v>
      </c>
      <c r="BC65" s="90">
        <f t="shared" si="1244"/>
        <v>0.4995259115645056</v>
      </c>
      <c r="BE65" s="52"/>
      <c r="BF65" s="86" t="s">
        <v>55</v>
      </c>
      <c r="BG65" s="87">
        <f t="shared" ref="BG65:CC65" si="1245">TTEST(BG8:BG10,BG14:BG16,2,2)</f>
        <v>9.2442306399466854E-5</v>
      </c>
      <c r="BH65" s="88" t="e">
        <f t="shared" si="1245"/>
        <v>#DIV/0!</v>
      </c>
      <c r="BI65" s="89">
        <f t="shared" si="1245"/>
        <v>0.84293497104931936</v>
      </c>
      <c r="BJ65" s="89">
        <f t="shared" si="1245"/>
        <v>3.972575425349146E-4</v>
      </c>
      <c r="BK65" s="89">
        <f t="shared" si="1245"/>
        <v>1.3746124250046461E-4</v>
      </c>
      <c r="BL65" s="87">
        <f t="shared" si="1245"/>
        <v>6.9971384140288246E-6</v>
      </c>
      <c r="BM65" s="87">
        <f t="shared" si="1245"/>
        <v>9.7985769815590171E-5</v>
      </c>
      <c r="BN65" s="88">
        <f t="shared" si="1245"/>
        <v>3.0005444699735293E-4</v>
      </c>
      <c r="BO65" s="87">
        <f t="shared" si="1245"/>
        <v>2.2238037608450388E-3</v>
      </c>
      <c r="BP65" s="87">
        <f t="shared" si="1245"/>
        <v>9.8676658388576668E-3</v>
      </c>
      <c r="BQ65" s="87">
        <f t="shared" si="1245"/>
        <v>3.8223789145325444E-5</v>
      </c>
      <c r="BR65" s="87">
        <f t="shared" si="1245"/>
        <v>7.9326510783081812E-5</v>
      </c>
      <c r="BS65" s="87">
        <f t="shared" si="1245"/>
        <v>4.6536778638787401E-5</v>
      </c>
      <c r="BT65" s="87">
        <f t="shared" si="1245"/>
        <v>2.3149714605054944E-4</v>
      </c>
      <c r="BU65" s="90">
        <f t="shared" si="1245"/>
        <v>0.17427001241191636</v>
      </c>
      <c r="BV65" s="90">
        <f t="shared" si="1245"/>
        <v>0.22968304725194563</v>
      </c>
      <c r="BW65" s="90">
        <f t="shared" si="1245"/>
        <v>1.6843640846914156E-3</v>
      </c>
      <c r="BX65" s="90">
        <f t="shared" si="1245"/>
        <v>3.0187850061497927E-4</v>
      </c>
      <c r="BY65" s="90">
        <f t="shared" si="1245"/>
        <v>4.7417394647281098E-4</v>
      </c>
      <c r="BZ65" s="90">
        <f t="shared" si="1245"/>
        <v>2.1240468721159006E-4</v>
      </c>
      <c r="CA65" s="90">
        <f t="shared" si="1245"/>
        <v>1.6655594702357089E-3</v>
      </c>
      <c r="CB65" s="90">
        <f t="shared" si="1245"/>
        <v>1.7022867944156201E-4</v>
      </c>
      <c r="CC65" s="90">
        <f t="shared" si="1245"/>
        <v>1.7555899287643552E-5</v>
      </c>
      <c r="CE65" s="52"/>
      <c r="CF65" s="86" t="s">
        <v>55</v>
      </c>
      <c r="CG65" s="87">
        <f t="shared" ref="CG65:DC65" si="1246">TTEST(CG8:CG10,CG14:CG16,2,2)</f>
        <v>1.3396332947867452E-3</v>
      </c>
      <c r="CH65" s="88">
        <f t="shared" si="1246"/>
        <v>0.89534074152871668</v>
      </c>
      <c r="CI65" s="89" t="e">
        <f t="shared" si="1246"/>
        <v>#DIV/0!</v>
      </c>
      <c r="CJ65" s="89">
        <f t="shared" si="1246"/>
        <v>7.0189307319388538E-3</v>
      </c>
      <c r="CK65" s="89">
        <f t="shared" si="1246"/>
        <v>7.5984484039022804E-3</v>
      </c>
      <c r="CL65" s="87">
        <f t="shared" si="1246"/>
        <v>2.7103770613050877E-3</v>
      </c>
      <c r="CM65" s="87">
        <f t="shared" si="1246"/>
        <v>1.4377355412833804E-3</v>
      </c>
      <c r="CN65" s="88">
        <f t="shared" si="1246"/>
        <v>1.3213911549214653E-3</v>
      </c>
      <c r="CO65" s="87">
        <f t="shared" si="1246"/>
        <v>6.5821169315105959E-3</v>
      </c>
      <c r="CP65" s="87">
        <f t="shared" si="1246"/>
        <v>3.9827796434294405E-2</v>
      </c>
      <c r="CQ65" s="87">
        <f t="shared" si="1246"/>
        <v>2.2707769501261522E-3</v>
      </c>
      <c r="CR65" s="87">
        <f t="shared" si="1246"/>
        <v>5.8278951265971482E-3</v>
      </c>
      <c r="CS65" s="87">
        <f t="shared" si="1246"/>
        <v>4.2269927635381344E-3</v>
      </c>
      <c r="CT65" s="87">
        <f t="shared" si="1246"/>
        <v>1.9193255125111637E-3</v>
      </c>
      <c r="CU65" s="90">
        <f t="shared" si="1246"/>
        <v>0.20173673444746265</v>
      </c>
      <c r="CV65" s="90">
        <f t="shared" si="1246"/>
        <v>0.35893797988486892</v>
      </c>
      <c r="CW65" s="90">
        <f t="shared" si="1246"/>
        <v>1.7028264052152086E-2</v>
      </c>
      <c r="CX65" s="90">
        <f t="shared" si="1246"/>
        <v>1.1571656172102075E-2</v>
      </c>
      <c r="CY65" s="90">
        <f t="shared" si="1246"/>
        <v>3.6410437484967824E-3</v>
      </c>
      <c r="CZ65" s="90">
        <f t="shared" si="1246"/>
        <v>8.7753015304808616E-3</v>
      </c>
      <c r="DA65" s="90">
        <f t="shared" si="1246"/>
        <v>1.8022587577742308E-2</v>
      </c>
      <c r="DB65" s="90">
        <f t="shared" si="1246"/>
        <v>6.5556530574239283E-3</v>
      </c>
      <c r="DC65" s="90">
        <f t="shared" si="1246"/>
        <v>5.0449012818909317E-3</v>
      </c>
      <c r="DE65" s="52"/>
      <c r="DF65" s="86" t="s">
        <v>55</v>
      </c>
      <c r="DG65" s="87">
        <f t="shared" ref="DG65:EC65" si="1247">TTEST(DG8:DG10,DG14:DG16,2,2)</f>
        <v>1.5141714906428043E-2</v>
      </c>
      <c r="DH65" s="88">
        <f t="shared" si="1247"/>
        <v>5.5212549796646807E-3</v>
      </c>
      <c r="DI65" s="89">
        <f t="shared" si="1247"/>
        <v>2.7539879124716862E-3</v>
      </c>
      <c r="DJ65" s="89" t="e">
        <f t="shared" si="1247"/>
        <v>#DIV/0!</v>
      </c>
      <c r="DK65" s="89">
        <f t="shared" si="1247"/>
        <v>0.20798223078380798</v>
      </c>
      <c r="DL65" s="87">
        <f t="shared" si="1247"/>
        <v>8.6216352460523997E-3</v>
      </c>
      <c r="DM65" s="87">
        <f t="shared" si="1247"/>
        <v>5.724222745460765E-2</v>
      </c>
      <c r="DN65" s="88">
        <f t="shared" si="1247"/>
        <v>0.79225292218651755</v>
      </c>
      <c r="DO65" s="87">
        <f t="shared" si="1247"/>
        <v>1.879045420538825E-2</v>
      </c>
      <c r="DP65" s="87">
        <f t="shared" si="1247"/>
        <v>6.740329800828028E-2</v>
      </c>
      <c r="DQ65" s="87">
        <f t="shared" si="1247"/>
        <v>1.8445548816637184E-2</v>
      </c>
      <c r="DR65" s="87">
        <f t="shared" si="1247"/>
        <v>5.4615588983869034E-2</v>
      </c>
      <c r="DS65" s="87">
        <f t="shared" si="1247"/>
        <v>2.044011391927933E-4</v>
      </c>
      <c r="DT65" s="87">
        <f t="shared" si="1247"/>
        <v>2.3137974109033269E-4</v>
      </c>
      <c r="DU65" s="90">
        <f t="shared" si="1247"/>
        <v>0.4708178421081376</v>
      </c>
      <c r="DV65" s="90">
        <f t="shared" si="1247"/>
        <v>4.4788888483896985E-4</v>
      </c>
      <c r="DW65" s="90">
        <f t="shared" si="1247"/>
        <v>6.8106138666338023E-2</v>
      </c>
      <c r="DX65" s="90">
        <f t="shared" si="1247"/>
        <v>0.22043929222270528</v>
      </c>
      <c r="DY65" s="90">
        <f t="shared" si="1247"/>
        <v>6.5293177226470586E-2</v>
      </c>
      <c r="DZ65" s="90">
        <f t="shared" si="1247"/>
        <v>2.6833534129486084E-2</v>
      </c>
      <c r="EA65" s="90">
        <f t="shared" si="1247"/>
        <v>1.223480585017908E-2</v>
      </c>
      <c r="EB65" s="90">
        <f t="shared" si="1247"/>
        <v>6.4883103361610432E-3</v>
      </c>
      <c r="EC65" s="90">
        <f t="shared" si="1247"/>
        <v>4.0058056108588889E-2</v>
      </c>
      <c r="EE65" s="52"/>
      <c r="EF65" s="86" t="s">
        <v>55</v>
      </c>
      <c r="EG65" s="87">
        <f t="shared" ref="EG65:FC65" si="1248">TTEST(EG8:EG10,EG14:EG16,2,2)</f>
        <v>4.4371461109935346E-2</v>
      </c>
      <c r="EH65" s="88">
        <f t="shared" si="1248"/>
        <v>3.5783323536762975E-3</v>
      </c>
      <c r="EI65" s="89">
        <f t="shared" si="1248"/>
        <v>7.1306189063476979E-4</v>
      </c>
      <c r="EJ65" s="89">
        <f t="shared" si="1248"/>
        <v>0.20508145395732791</v>
      </c>
      <c r="EK65" s="89" t="e">
        <f t="shared" si="1248"/>
        <v>#DIV/0!</v>
      </c>
      <c r="EL65" s="87">
        <f t="shared" si="1248"/>
        <v>7.6982330859050171E-3</v>
      </c>
      <c r="EM65" s="87">
        <f t="shared" si="1248"/>
        <v>0.14879840960303739</v>
      </c>
      <c r="EN65" s="88">
        <f t="shared" si="1248"/>
        <v>0.32379916588154556</v>
      </c>
      <c r="EO65" s="87">
        <f t="shared" si="1248"/>
        <v>6.2134892034089145E-2</v>
      </c>
      <c r="EP65" s="87">
        <f t="shared" si="1248"/>
        <v>9.2238553812659982E-2</v>
      </c>
      <c r="EQ65" s="87">
        <f t="shared" si="1248"/>
        <v>2.7304782960016406E-2</v>
      </c>
      <c r="ER65" s="87">
        <f t="shared" si="1248"/>
        <v>0.11231262862104542</v>
      </c>
      <c r="ES65" s="87">
        <f t="shared" si="1248"/>
        <v>1.145483251788185E-5</v>
      </c>
      <c r="ET65" s="87">
        <f t="shared" si="1248"/>
        <v>1.9678943643130411E-3</v>
      </c>
      <c r="EU65" s="90">
        <f t="shared" si="1248"/>
        <v>0.50876080438402438</v>
      </c>
      <c r="EV65" s="90">
        <f t="shared" si="1248"/>
        <v>5.1169491078961361E-5</v>
      </c>
      <c r="EW65" s="90">
        <f t="shared" si="1248"/>
        <v>7.4970803684945894E-2</v>
      </c>
      <c r="EX65" s="90">
        <f t="shared" si="1248"/>
        <v>0.22117959492710598</v>
      </c>
      <c r="EY65" s="90">
        <f t="shared" si="1248"/>
        <v>8.0161238966700715E-2</v>
      </c>
      <c r="EZ65" s="90">
        <f t="shared" si="1248"/>
        <v>1.651671065092554E-2</v>
      </c>
      <c r="FA65" s="90">
        <f t="shared" si="1248"/>
        <v>1.080901002463959E-2</v>
      </c>
      <c r="FB65" s="90">
        <f t="shared" si="1248"/>
        <v>4.6156376617405683E-3</v>
      </c>
      <c r="FC65" s="90">
        <f t="shared" si="1248"/>
        <v>2.8267616079965845E-2</v>
      </c>
      <c r="FE65" s="52"/>
      <c r="FF65" s="86" t="s">
        <v>55</v>
      </c>
      <c r="FG65" s="87">
        <f t="shared" ref="FG65:GC65" si="1249">TTEST(FG8:FG10,FG14:FG16,2,2)</f>
        <v>9.428836014570903E-2</v>
      </c>
      <c r="FH65" s="88">
        <f t="shared" si="1249"/>
        <v>1.9728098718718966E-3</v>
      </c>
      <c r="FI65" s="89">
        <f t="shared" si="1249"/>
        <v>9.1419936713860932E-4</v>
      </c>
      <c r="FJ65" s="89">
        <f t="shared" si="1249"/>
        <v>2.9797418457101627E-3</v>
      </c>
      <c r="FK65" s="89">
        <f t="shared" si="1249"/>
        <v>3.9091489717548184E-3</v>
      </c>
      <c r="FL65" s="87" t="e">
        <f t="shared" si="1249"/>
        <v>#DIV/0!</v>
      </c>
      <c r="FM65" s="87">
        <f t="shared" si="1249"/>
        <v>1.5426875217411501E-3</v>
      </c>
      <c r="FN65" s="88">
        <f t="shared" si="1249"/>
        <v>2.0790912842124864E-3</v>
      </c>
      <c r="FO65" s="87">
        <f t="shared" si="1249"/>
        <v>0.54906187678521545</v>
      </c>
      <c r="FP65" s="87">
        <f t="shared" si="1249"/>
        <v>0.86973996930370934</v>
      </c>
      <c r="FQ65" s="87">
        <f t="shared" si="1249"/>
        <v>0.14476580219957863</v>
      </c>
      <c r="FR65" s="87">
        <f t="shared" si="1249"/>
        <v>7.9100870054247166E-2</v>
      </c>
      <c r="FS65" s="87">
        <f t="shared" si="1249"/>
        <v>0.3312961663117176</v>
      </c>
      <c r="FT65" s="87">
        <f t="shared" si="1249"/>
        <v>9.945573111934497E-2</v>
      </c>
      <c r="FU65" s="90">
        <f t="shared" si="1249"/>
        <v>0.84089013693089942</v>
      </c>
      <c r="FV65" s="90">
        <f t="shared" si="1249"/>
        <v>8.8373258675182229E-5</v>
      </c>
      <c r="FW65" s="90">
        <f t="shared" si="1249"/>
        <v>0.63886647391344753</v>
      </c>
      <c r="FX65" s="90">
        <f t="shared" si="1249"/>
        <v>0.65816449025881207</v>
      </c>
      <c r="FY65" s="90">
        <f t="shared" si="1249"/>
        <v>0.98822598184497723</v>
      </c>
      <c r="FZ65" s="90">
        <f t="shared" si="1249"/>
        <v>0.1623952415060835</v>
      </c>
      <c r="GA65" s="90">
        <f t="shared" si="1249"/>
        <v>0.39004478519925995</v>
      </c>
      <c r="GB65" s="90">
        <f t="shared" si="1249"/>
        <v>0.70271062002748097</v>
      </c>
      <c r="GC65" s="90">
        <f t="shared" si="1249"/>
        <v>0.76010047518847756</v>
      </c>
      <c r="GE65" s="52"/>
      <c r="GF65" s="86" t="s">
        <v>55</v>
      </c>
      <c r="GG65" s="87">
        <f t="shared" ref="GG65:HC65" si="1250">TTEST(GG8:GG10,GG14:GG16,2,2)</f>
        <v>1.3189119792253168E-2</v>
      </c>
      <c r="GH65" s="88">
        <f t="shared" si="1250"/>
        <v>2.8561964383424505E-3</v>
      </c>
      <c r="GI65" s="89">
        <f t="shared" si="1250"/>
        <v>1.1869545876484187E-3</v>
      </c>
      <c r="GJ65" s="89">
        <f t="shared" si="1250"/>
        <v>4.8386640511498262E-2</v>
      </c>
      <c r="GK65" s="89">
        <f t="shared" si="1250"/>
        <v>0.15330386828473394</v>
      </c>
      <c r="GL65" s="87">
        <f t="shared" si="1250"/>
        <v>2.9196820936400348E-3</v>
      </c>
      <c r="GM65" s="87" t="e">
        <f t="shared" si="1250"/>
        <v>#DIV/0!</v>
      </c>
      <c r="GN65" s="88">
        <f t="shared" si="1250"/>
        <v>1.1170410412095001E-2</v>
      </c>
      <c r="GO65" s="87">
        <f t="shared" si="1250"/>
        <v>0.34136459431002897</v>
      </c>
      <c r="GP65" s="87">
        <f t="shared" si="1250"/>
        <v>0.33666661466592018</v>
      </c>
      <c r="GQ65" s="87">
        <f t="shared" si="1250"/>
        <v>7.1442798506956744E-3</v>
      </c>
      <c r="GR65" s="87">
        <f t="shared" si="1250"/>
        <v>0.84913983952583283</v>
      </c>
      <c r="GS65" s="87">
        <f t="shared" si="1250"/>
        <v>1.7350340388046788E-2</v>
      </c>
      <c r="GT65" s="87">
        <f t="shared" si="1250"/>
        <v>5.2094067916464209E-3</v>
      </c>
      <c r="GU65" s="90">
        <f t="shared" si="1250"/>
        <v>0.59671181389095274</v>
      </c>
      <c r="GV65" s="90">
        <f t="shared" si="1250"/>
        <v>1.8285184146628612E-4</v>
      </c>
      <c r="GW65" s="90">
        <f t="shared" si="1250"/>
        <v>0.48296058324882624</v>
      </c>
      <c r="GX65" s="90">
        <f t="shared" si="1250"/>
        <v>0.62466534111537952</v>
      </c>
      <c r="GY65" s="90">
        <f t="shared" si="1250"/>
        <v>0.2917840727774158</v>
      </c>
      <c r="GZ65" s="90">
        <f t="shared" si="1250"/>
        <v>4.3499403727527329E-2</v>
      </c>
      <c r="HA65" s="90">
        <f t="shared" si="1250"/>
        <v>0.11295752904466752</v>
      </c>
      <c r="HB65" s="90">
        <f t="shared" si="1250"/>
        <v>9.5808092317806168E-2</v>
      </c>
      <c r="HC65" s="90">
        <f t="shared" si="1250"/>
        <v>0.16712021188374612</v>
      </c>
      <c r="HE65" s="52"/>
      <c r="HF65" s="86" t="s">
        <v>55</v>
      </c>
      <c r="HG65" s="87">
        <f t="shared" ref="HG65:IC65" si="1251">TTEST(HG8:HG10,HG14:HG16,2,2)</f>
        <v>4.5674897915400116E-3</v>
      </c>
      <c r="HH65" s="88">
        <f t="shared" si="1251"/>
        <v>4.5340834282156378E-3</v>
      </c>
      <c r="HI65" s="89">
        <f t="shared" si="1251"/>
        <v>2.1763619781420111E-4</v>
      </c>
      <c r="HJ65" s="89">
        <f t="shared" si="1251"/>
        <v>0.75060858991736212</v>
      </c>
      <c r="HK65" s="89">
        <f t="shared" si="1251"/>
        <v>0.32834908316928041</v>
      </c>
      <c r="HL65" s="87">
        <f t="shared" si="1251"/>
        <v>1.6180152997010628E-3</v>
      </c>
      <c r="HM65" s="87">
        <f t="shared" si="1251"/>
        <v>5.4963026991821286E-3</v>
      </c>
      <c r="HN65" s="88" t="e">
        <f t="shared" si="1251"/>
        <v>#DIV/0!</v>
      </c>
      <c r="HO65" s="87">
        <f t="shared" si="1251"/>
        <v>7.1867949725949384E-2</v>
      </c>
      <c r="HP65" s="87">
        <f t="shared" si="1251"/>
        <v>0.16609723323147926</v>
      </c>
      <c r="HQ65" s="87">
        <f t="shared" si="1251"/>
        <v>2.9263880674591934E-3</v>
      </c>
      <c r="HR65" s="87">
        <f t="shared" si="1251"/>
        <v>0.10931902336015709</v>
      </c>
      <c r="HS65" s="87">
        <f t="shared" si="1251"/>
        <v>6.0363121557004493E-3</v>
      </c>
      <c r="HT65" s="87">
        <f t="shared" si="1251"/>
        <v>3.3254895588757695E-3</v>
      </c>
      <c r="HU65" s="90">
        <f t="shared" si="1251"/>
        <v>0.44847929466070569</v>
      </c>
      <c r="HV65" s="90">
        <f t="shared" si="1251"/>
        <v>2.0299762399644369E-4</v>
      </c>
      <c r="HW65" s="90">
        <f t="shared" si="1251"/>
        <v>0.12106580636090759</v>
      </c>
      <c r="HX65" s="90">
        <f t="shared" si="1251"/>
        <v>0.13081257576452723</v>
      </c>
      <c r="HY65" s="90">
        <f t="shared" si="1251"/>
        <v>5.1156414566849946E-2</v>
      </c>
      <c r="HZ65" s="90">
        <f t="shared" si="1251"/>
        <v>1.1565837841508367E-2</v>
      </c>
      <c r="IA65" s="90">
        <f t="shared" si="1251"/>
        <v>5.2918114404238721E-2</v>
      </c>
      <c r="IB65" s="90">
        <f t="shared" si="1251"/>
        <v>2.3490929195082083E-2</v>
      </c>
      <c r="IC65" s="90">
        <f t="shared" si="1251"/>
        <v>2.0049772677892715E-2</v>
      </c>
      <c r="IE65" s="52"/>
      <c r="IF65" s="86" t="s">
        <v>55</v>
      </c>
      <c r="IG65" s="87">
        <f t="shared" ref="IG65:JC65" si="1252">TTEST(IG8:IG10,IG14:IG16,2,2)</f>
        <v>0.96961525827314909</v>
      </c>
      <c r="IH65" s="88">
        <f t="shared" si="1252"/>
        <v>6.0444836213127025E-3</v>
      </c>
      <c r="II65" s="89">
        <f t="shared" si="1252"/>
        <v>5.4619797017699473E-4</v>
      </c>
      <c r="IJ65" s="89">
        <f t="shared" si="1252"/>
        <v>1.3963571159736546E-2</v>
      </c>
      <c r="IK65" s="89">
        <f t="shared" si="1252"/>
        <v>4.8642160016682513E-2</v>
      </c>
      <c r="IL65" s="87">
        <f t="shared" si="1252"/>
        <v>0.50107234173152371</v>
      </c>
      <c r="IM65" s="87">
        <f t="shared" si="1252"/>
        <v>0.40050759638945577</v>
      </c>
      <c r="IN65" s="88">
        <f t="shared" si="1252"/>
        <v>4.0932866121162634E-2</v>
      </c>
      <c r="IO65" s="87" t="e">
        <f t="shared" si="1252"/>
        <v>#DIV/0!</v>
      </c>
      <c r="IP65" s="87">
        <f t="shared" si="1252"/>
        <v>0.50555607431075966</v>
      </c>
      <c r="IQ65" s="87">
        <f t="shared" si="1252"/>
        <v>0.70890165493281143</v>
      </c>
      <c r="IR65" s="87">
        <f t="shared" si="1252"/>
        <v>0.46058971190856063</v>
      </c>
      <c r="IS65" s="87">
        <f t="shared" si="1252"/>
        <v>0.15686448445966683</v>
      </c>
      <c r="IT65" s="87">
        <f t="shared" si="1252"/>
        <v>3.440174739508528E-2</v>
      </c>
      <c r="IU65" s="90">
        <f t="shared" si="1252"/>
        <v>0.6523531502072264</v>
      </c>
      <c r="IV65" s="90">
        <f t="shared" si="1252"/>
        <v>1.6303048286423827E-4</v>
      </c>
      <c r="IW65" s="90">
        <f t="shared" si="1252"/>
        <v>0.91412861295997505</v>
      </c>
      <c r="IX65" s="90">
        <f t="shared" si="1252"/>
        <v>0.97041858419396987</v>
      </c>
      <c r="IY65" s="90">
        <f t="shared" si="1252"/>
        <v>0.65308600846606524</v>
      </c>
      <c r="IZ65" s="90">
        <f t="shared" si="1252"/>
        <v>0.23296810612468846</v>
      </c>
      <c r="JA65" s="90">
        <f t="shared" si="1252"/>
        <v>0.20072120604617003</v>
      </c>
      <c r="JB65" s="90">
        <f t="shared" si="1252"/>
        <v>0.33495163384212212</v>
      </c>
      <c r="JC65" s="90">
        <f t="shared" si="1252"/>
        <v>0.41713449144808656</v>
      </c>
      <c r="JE65" s="52"/>
      <c r="JF65" s="86" t="s">
        <v>55</v>
      </c>
      <c r="JG65" s="87">
        <f t="shared" ref="JG65:KC65" si="1253">TTEST(JG8:JG10,JG14:JG16,2,2)</f>
        <v>0.73539030291116059</v>
      </c>
      <c r="JH65" s="88">
        <f t="shared" si="1253"/>
        <v>2.7952437289041772E-3</v>
      </c>
      <c r="JI65" s="89">
        <f t="shared" si="1253"/>
        <v>1.9741264998630959E-3</v>
      </c>
      <c r="JJ65" s="89">
        <f t="shared" si="1253"/>
        <v>2.2683865810395484E-2</v>
      </c>
      <c r="JK65" s="89">
        <f t="shared" si="1253"/>
        <v>3.9791263629602974E-2</v>
      </c>
      <c r="JL65" s="87">
        <f t="shared" si="1253"/>
        <v>0.85645529479881011</v>
      </c>
      <c r="JM65" s="87">
        <f t="shared" si="1253"/>
        <v>0.32792472657306387</v>
      </c>
      <c r="JN65" s="88">
        <f t="shared" si="1253"/>
        <v>7.4487606533395145E-2</v>
      </c>
      <c r="JO65" s="87">
        <f t="shared" si="1253"/>
        <v>0.67620668208069457</v>
      </c>
      <c r="JP65" s="87" t="e">
        <f t="shared" si="1253"/>
        <v>#DIV/0!</v>
      </c>
      <c r="JQ65" s="87">
        <f t="shared" si="1253"/>
        <v>0.95214469927537015</v>
      </c>
      <c r="JR65" s="87">
        <f t="shared" si="1253"/>
        <v>0.24492162729338646</v>
      </c>
      <c r="JS65" s="87">
        <f t="shared" si="1253"/>
        <v>0.57487051551979207</v>
      </c>
      <c r="JT65" s="87">
        <f t="shared" si="1253"/>
        <v>0.35743462656712183</v>
      </c>
      <c r="JU65" s="90">
        <f t="shared" si="1253"/>
        <v>0.76193025464961905</v>
      </c>
      <c r="JV65" s="90">
        <f t="shared" si="1253"/>
        <v>2.0775438398554927E-4</v>
      </c>
      <c r="JW65" s="90">
        <f t="shared" si="1253"/>
        <v>0.54938317044919915</v>
      </c>
      <c r="JX65" s="90">
        <f t="shared" si="1253"/>
        <v>0.70011361905000791</v>
      </c>
      <c r="JY65" s="90">
        <f t="shared" si="1253"/>
        <v>0.97301288799503272</v>
      </c>
      <c r="JZ65" s="90">
        <f t="shared" si="1253"/>
        <v>0.33078795709665332</v>
      </c>
      <c r="KA65" s="90">
        <f t="shared" si="1253"/>
        <v>0.21900651914447591</v>
      </c>
      <c r="KB65" s="90">
        <f t="shared" si="1253"/>
        <v>0.74072461509000587</v>
      </c>
      <c r="KC65" s="90">
        <f t="shared" si="1253"/>
        <v>0.76843602357221485</v>
      </c>
      <c r="KE65" s="52"/>
      <c r="KF65" s="86" t="s">
        <v>55</v>
      </c>
      <c r="KG65" s="87">
        <f t="shared" ref="KG65:LC65" si="1254">TTEST(KG8:KG10,KG14:KG16,2,2)</f>
        <v>0.14835354519389146</v>
      </c>
      <c r="KH65" s="88">
        <f t="shared" si="1254"/>
        <v>2.9738094692146077E-3</v>
      </c>
      <c r="KI65" s="89">
        <f t="shared" si="1254"/>
        <v>2.0990876497199236E-3</v>
      </c>
      <c r="KJ65" s="89">
        <f t="shared" si="1254"/>
        <v>7.0596290490355911E-3</v>
      </c>
      <c r="KK65" s="89">
        <f t="shared" si="1254"/>
        <v>2.2430668482650639E-2</v>
      </c>
      <c r="KL65" s="87">
        <f t="shared" si="1254"/>
        <v>0.14528963773878009</v>
      </c>
      <c r="KM65" s="87">
        <f t="shared" si="1254"/>
        <v>5.9350315806077367E-3</v>
      </c>
      <c r="KN65" s="88">
        <f t="shared" si="1254"/>
        <v>7.9450529892545006E-3</v>
      </c>
      <c r="KO65" s="87">
        <f t="shared" si="1254"/>
        <v>0.83277130165683788</v>
      </c>
      <c r="KP65" s="87">
        <f t="shared" si="1254"/>
        <v>0.70687044867643989</v>
      </c>
      <c r="KQ65" s="87" t="e">
        <f t="shared" si="1254"/>
        <v>#DIV/0!</v>
      </c>
      <c r="KR65" s="87">
        <f t="shared" si="1254"/>
        <v>0.2166720575111927</v>
      </c>
      <c r="KS65" s="87">
        <f t="shared" si="1254"/>
        <v>0.22862683441575049</v>
      </c>
      <c r="KT65" s="87">
        <f t="shared" si="1254"/>
        <v>7.0283069964552441E-2</v>
      </c>
      <c r="KU65" s="90">
        <f t="shared" si="1254"/>
        <v>0.77911116749613585</v>
      </c>
      <c r="KV65" s="90">
        <f t="shared" si="1254"/>
        <v>3.9291077697700791E-4</v>
      </c>
      <c r="KW65" s="90">
        <f t="shared" si="1254"/>
        <v>0.86119932857509718</v>
      </c>
      <c r="KX65" s="90">
        <f t="shared" si="1254"/>
        <v>0.80739229353346897</v>
      </c>
      <c r="KY65" s="90">
        <f t="shared" si="1254"/>
        <v>0.85590902955819614</v>
      </c>
      <c r="KZ65" s="90">
        <f t="shared" si="1254"/>
        <v>0.14843212900483987</v>
      </c>
      <c r="LA65" s="90">
        <f t="shared" si="1254"/>
        <v>0.32983795963079415</v>
      </c>
      <c r="LB65" s="90">
        <f t="shared" si="1254"/>
        <v>0.53139080673013694</v>
      </c>
      <c r="LC65" s="90">
        <f t="shared" si="1254"/>
        <v>0.63627759717526056</v>
      </c>
      <c r="LE65" s="52"/>
      <c r="LF65" s="86" t="s">
        <v>55</v>
      </c>
      <c r="LG65" s="87">
        <f t="shared" ref="LG65:MC65" si="1255">TTEST(LG8:LG10,LG14:LG16,2,2)</f>
        <v>0.41765215587769094</v>
      </c>
      <c r="LH65" s="88">
        <f t="shared" si="1255"/>
        <v>2.2913284458048246E-4</v>
      </c>
      <c r="LI65" s="89">
        <f t="shared" si="1255"/>
        <v>1.433073916129029E-3</v>
      </c>
      <c r="LJ65" s="89">
        <f t="shared" si="1255"/>
        <v>8.7237141583832084E-2</v>
      </c>
      <c r="LK65" s="89">
        <f t="shared" si="1255"/>
        <v>0.11830261856898711</v>
      </c>
      <c r="LL65" s="87">
        <f t="shared" si="1255"/>
        <v>7.871932442245673E-2</v>
      </c>
      <c r="LM65" s="87">
        <f t="shared" si="1255"/>
        <v>0.8419590993222148</v>
      </c>
      <c r="LN65" s="88">
        <f t="shared" si="1255"/>
        <v>9.150676553177782E-2</v>
      </c>
      <c r="LO65" s="87">
        <f t="shared" si="1255"/>
        <v>0.45330896075057991</v>
      </c>
      <c r="LP65" s="87">
        <f t="shared" si="1255"/>
        <v>0.27024501410831614</v>
      </c>
      <c r="LQ65" s="87">
        <f t="shared" si="1255"/>
        <v>0.22008516791887672</v>
      </c>
      <c r="LR65" s="87" t="e">
        <f t="shared" si="1255"/>
        <v>#DIV/0!</v>
      </c>
      <c r="LS65" s="87">
        <f t="shared" si="1255"/>
        <v>2.179229970241988E-2</v>
      </c>
      <c r="LT65" s="87">
        <f t="shared" si="1255"/>
        <v>7.6497199257301437E-3</v>
      </c>
      <c r="LU65" s="90">
        <f t="shared" si="1255"/>
        <v>0.62930401949892467</v>
      </c>
      <c r="LV65" s="90">
        <f t="shared" si="1255"/>
        <v>1.7464767948567397E-4</v>
      </c>
      <c r="LW65" s="90">
        <f t="shared" si="1255"/>
        <v>0.56924445492722353</v>
      </c>
      <c r="LX65" s="90">
        <f t="shared" si="1255"/>
        <v>0.66481584551288253</v>
      </c>
      <c r="LY65" s="90">
        <f t="shared" si="1255"/>
        <v>0.21076647213018243</v>
      </c>
      <c r="LZ65" s="90">
        <f t="shared" si="1255"/>
        <v>4.9012909132072888E-2</v>
      </c>
      <c r="MA65" s="90">
        <f t="shared" si="1255"/>
        <v>2.4020163851059557E-2</v>
      </c>
      <c r="MB65" s="90">
        <f t="shared" si="1255"/>
        <v>8.4830823408471607E-3</v>
      </c>
      <c r="MC65" s="90">
        <f t="shared" si="1255"/>
        <v>0.15599409042408371</v>
      </c>
      <c r="ME65" s="52"/>
      <c r="MF65" s="86" t="s">
        <v>55</v>
      </c>
      <c r="MG65" s="87">
        <f t="shared" ref="MG65:NC65" si="1256">TTEST(MG8:MG10,MG14:MG16,2,2)</f>
        <v>9.1107880298510524E-2</v>
      </c>
      <c r="MH65" s="88">
        <f t="shared" si="1256"/>
        <v>3.4348752063522153E-3</v>
      </c>
      <c r="MI65" s="89">
        <f t="shared" si="1256"/>
        <v>3.6520124008968652E-4</v>
      </c>
      <c r="MJ65" s="89">
        <f t="shared" si="1256"/>
        <v>4.667413082153003E-4</v>
      </c>
      <c r="MK65" s="89">
        <f t="shared" si="1256"/>
        <v>1.5592995576505685E-5</v>
      </c>
      <c r="ML65" s="87">
        <f t="shared" si="1256"/>
        <v>0.33609258315426216</v>
      </c>
      <c r="MM65" s="87">
        <f t="shared" si="1256"/>
        <v>9.0372498930234822E-3</v>
      </c>
      <c r="MN65" s="88">
        <f t="shared" si="1256"/>
        <v>1.0499584107111441E-3</v>
      </c>
      <c r="MO65" s="87">
        <f t="shared" si="1256"/>
        <v>0.1155736227445459</v>
      </c>
      <c r="MP65" s="87">
        <f t="shared" si="1256"/>
        <v>0.75021057049744211</v>
      </c>
      <c r="MQ65" s="87">
        <f t="shared" si="1256"/>
        <v>0.21201615807374052</v>
      </c>
      <c r="MR65" s="87">
        <f t="shared" si="1256"/>
        <v>4.9334949173358587E-2</v>
      </c>
      <c r="MS65" s="87" t="e">
        <f t="shared" si="1256"/>
        <v>#DIV/0!</v>
      </c>
      <c r="MT65" s="87">
        <f t="shared" si="1256"/>
        <v>0.1977182177415234</v>
      </c>
      <c r="MU65" s="90">
        <f t="shared" si="1256"/>
        <v>0.87849456153691408</v>
      </c>
      <c r="MV65" s="90">
        <f t="shared" si="1256"/>
        <v>5.0653172492815893E-5</v>
      </c>
      <c r="MW65" s="90">
        <f t="shared" si="1256"/>
        <v>0.24103816430132549</v>
      </c>
      <c r="MX65" s="90">
        <f t="shared" si="1256"/>
        <v>0.44537440640913545</v>
      </c>
      <c r="MY65" s="90">
        <f t="shared" si="1256"/>
        <v>0.6873810658726518</v>
      </c>
      <c r="MZ65" s="90">
        <f t="shared" si="1256"/>
        <v>0.33045849934188637</v>
      </c>
      <c r="NA65" s="90">
        <f t="shared" si="1256"/>
        <v>0.59091369455088838</v>
      </c>
      <c r="NB65" s="90">
        <f t="shared" si="1256"/>
        <v>0.77497520330373615</v>
      </c>
      <c r="NC65" s="90">
        <f t="shared" si="1256"/>
        <v>0.96003215406352738</v>
      </c>
      <c r="NE65" s="52"/>
      <c r="NF65" s="86" t="s">
        <v>55</v>
      </c>
      <c r="NG65" s="87">
        <f t="shared" ref="NG65:OC65" si="1257">TTEST(NG8:NG10,NG14:NG16,2,2)</f>
        <v>1.4554732161443946E-2</v>
      </c>
      <c r="NH65" s="88">
        <f t="shared" si="1257"/>
        <v>1.8574814331259858E-3</v>
      </c>
      <c r="NI65" s="89">
        <f t="shared" si="1257"/>
        <v>9.0377121713329847E-4</v>
      </c>
      <c r="NJ65" s="89">
        <f t="shared" si="1257"/>
        <v>1.2740177268123713E-4</v>
      </c>
      <c r="NK65" s="89">
        <f t="shared" si="1257"/>
        <v>6.7350098136022718E-4</v>
      </c>
      <c r="NL65" s="87">
        <f t="shared" si="1257"/>
        <v>9.5640082806229876E-2</v>
      </c>
      <c r="NM65" s="87">
        <f t="shared" si="1257"/>
        <v>1.5024642175077254E-3</v>
      </c>
      <c r="NN65" s="88">
        <f t="shared" si="1257"/>
        <v>1.7032271824234952E-3</v>
      </c>
      <c r="NO65" s="87">
        <f t="shared" si="1257"/>
        <v>2.7430856106078327E-2</v>
      </c>
      <c r="NP65" s="87">
        <f t="shared" si="1257"/>
        <v>0.45247779003771976</v>
      </c>
      <c r="NQ65" s="87">
        <f t="shared" si="1257"/>
        <v>5.8895119978836334E-2</v>
      </c>
      <c r="NR65" s="87">
        <f t="shared" si="1257"/>
        <v>1.049442557610451E-2</v>
      </c>
      <c r="NS65" s="87">
        <f t="shared" si="1257"/>
        <v>0.18815943729056644</v>
      </c>
      <c r="NT65" s="87" t="e">
        <f t="shared" si="1257"/>
        <v>#DIV/0!</v>
      </c>
      <c r="NU65" s="90">
        <f t="shared" si="1257"/>
        <v>0.95093298227524592</v>
      </c>
      <c r="NV65" s="90">
        <f t="shared" si="1257"/>
        <v>6.5921962404548451E-5</v>
      </c>
      <c r="NW65" s="90">
        <f t="shared" si="1257"/>
        <v>0.19699086709962541</v>
      </c>
      <c r="NX65" s="90">
        <f t="shared" si="1257"/>
        <v>0.35883712886699404</v>
      </c>
      <c r="NY65" s="90">
        <f t="shared" si="1257"/>
        <v>0.42151870458110408</v>
      </c>
      <c r="NZ65" s="90">
        <f t="shared" si="1257"/>
        <v>0.70565607476627878</v>
      </c>
      <c r="OA65" s="90">
        <f t="shared" si="1257"/>
        <v>0.92929396594168256</v>
      </c>
      <c r="OB65" s="90">
        <f t="shared" si="1257"/>
        <v>0.32929103886366223</v>
      </c>
      <c r="OC65" s="90">
        <f t="shared" si="1257"/>
        <v>0.63403667435566047</v>
      </c>
      <c r="OE65" s="52"/>
      <c r="OF65" s="86" t="s">
        <v>55</v>
      </c>
      <c r="OG65" s="87">
        <f t="shared" ref="OG65:PC65" si="1258">TTEST(OG8:OG10,OG14:OG16,2,2)</f>
        <v>0.65434859542175094</v>
      </c>
      <c r="OH65" s="88">
        <f t="shared" si="1258"/>
        <v>2.6981834343762327E-2</v>
      </c>
      <c r="OI65" s="89">
        <f t="shared" si="1258"/>
        <v>1.4499826967615993E-2</v>
      </c>
      <c r="OJ65" s="89">
        <f t="shared" si="1258"/>
        <v>0.81409278974771981</v>
      </c>
      <c r="OK65" s="89">
        <f t="shared" si="1258"/>
        <v>0.90568638765156562</v>
      </c>
      <c r="OL65" s="87">
        <f t="shared" si="1258"/>
        <v>0.53534220749344719</v>
      </c>
      <c r="OM65" s="87">
        <f t="shared" si="1258"/>
        <v>0.85368169391988957</v>
      </c>
      <c r="ON65" s="88">
        <f t="shared" si="1258"/>
        <v>0.71138298264439115</v>
      </c>
      <c r="OO65" s="87">
        <f t="shared" si="1258"/>
        <v>0.57132152979970141</v>
      </c>
      <c r="OP65" s="87">
        <f t="shared" si="1258"/>
        <v>0.50744922133882975</v>
      </c>
      <c r="OQ65" s="87">
        <f t="shared" si="1258"/>
        <v>0.60030225273184579</v>
      </c>
      <c r="OR65" s="87">
        <f t="shared" si="1258"/>
        <v>0.83892136717780785</v>
      </c>
      <c r="OS65" s="87">
        <f t="shared" si="1258"/>
        <v>0.43675642877305981</v>
      </c>
      <c r="OT65" s="87">
        <f t="shared" si="1258"/>
        <v>0.371918092621006</v>
      </c>
      <c r="OU65" s="90" t="e">
        <f t="shared" si="1258"/>
        <v>#DIV/0!</v>
      </c>
      <c r="OV65" s="90">
        <f t="shared" si="1258"/>
        <v>1.5298419949341498E-2</v>
      </c>
      <c r="OW65" s="90">
        <f t="shared" si="1258"/>
        <v>0.61108986236276486</v>
      </c>
      <c r="OX65" s="90">
        <f t="shared" si="1258"/>
        <v>0.73892949348301262</v>
      </c>
      <c r="OY65" s="90">
        <f t="shared" si="1258"/>
        <v>0.56465388881108303</v>
      </c>
      <c r="OZ65" s="90">
        <f t="shared" si="1258"/>
        <v>0.34389817058582683</v>
      </c>
      <c r="PA65" s="90">
        <f t="shared" si="1258"/>
        <v>0.4094300684116744</v>
      </c>
      <c r="PB65" s="90">
        <f t="shared" si="1258"/>
        <v>0.49243313325636018</v>
      </c>
      <c r="PC65" s="90">
        <f t="shared" si="1258"/>
        <v>0.49414541728666089</v>
      </c>
    </row>
    <row r="66" spans="2:419" x14ac:dyDescent="0.3">
      <c r="E66" s="35" t="s">
        <v>56</v>
      </c>
      <c r="F66" s="36">
        <f t="shared" ref="F66:AB66" si="1259">TTEST(F11:F13,F14:F16,2,2)</f>
        <v>0.57356271169840167</v>
      </c>
      <c r="G66" s="46">
        <f t="shared" si="1259"/>
        <v>8.0758294526897829E-3</v>
      </c>
      <c r="H66" s="46">
        <f t="shared" si="1259"/>
        <v>1.9800632906602747E-3</v>
      </c>
      <c r="I66" s="46">
        <f t="shared" si="1259"/>
        <v>3.6607054118053236E-3</v>
      </c>
      <c r="J66" s="46">
        <f t="shared" si="1259"/>
        <v>1.3438093768595085E-3</v>
      </c>
      <c r="K66" s="36">
        <f t="shared" si="1259"/>
        <v>0.11926119406242434</v>
      </c>
      <c r="L66" s="36">
        <f t="shared" si="1259"/>
        <v>2.7820563064535515E-2</v>
      </c>
      <c r="M66" s="46">
        <f t="shared" si="1259"/>
        <v>8.9814342760020094E-3</v>
      </c>
      <c r="N66" s="36">
        <f t="shared" si="1259"/>
        <v>0.12839180411381015</v>
      </c>
      <c r="O66" s="36">
        <f t="shared" si="1259"/>
        <v>0.3966915986960311</v>
      </c>
      <c r="P66" s="36">
        <f t="shared" si="1259"/>
        <v>0.98516215472919744</v>
      </c>
      <c r="Q66" s="36">
        <f t="shared" si="1259"/>
        <v>8.3013701120645308E-2</v>
      </c>
      <c r="R66" s="36">
        <f t="shared" si="1259"/>
        <v>0.34131960849805815</v>
      </c>
      <c r="S66" s="36">
        <f t="shared" si="1259"/>
        <v>0.57482142094529942</v>
      </c>
      <c r="T66" s="43">
        <f t="shared" si="1259"/>
        <v>0.70779686761309035</v>
      </c>
      <c r="U66" s="181">
        <f t="shared" si="1259"/>
        <v>3.3866576834946737E-4</v>
      </c>
      <c r="V66" s="43">
        <f t="shared" si="1259"/>
        <v>4.9003033652807573E-2</v>
      </c>
      <c r="W66" s="43">
        <f t="shared" si="1259"/>
        <v>0.55490617702229006</v>
      </c>
      <c r="X66" s="43">
        <f t="shared" si="1259"/>
        <v>0.28483770920629109</v>
      </c>
      <c r="Y66" s="43">
        <f t="shared" si="1259"/>
        <v>0.29275630293768851</v>
      </c>
      <c r="Z66" s="43">
        <f t="shared" si="1259"/>
        <v>0.72408111354741789</v>
      </c>
      <c r="AA66" s="43">
        <f t="shared" si="1259"/>
        <v>0.15065619507687883</v>
      </c>
      <c r="AB66" s="43">
        <f t="shared" si="1259"/>
        <v>0.42224589990637296</v>
      </c>
      <c r="AE66" s="52"/>
      <c r="AF66" s="86" t="s">
        <v>56</v>
      </c>
      <c r="AG66" s="87" t="e">
        <f t="shared" ref="AG66:BC66" si="1260">TTEST(AG11:AG13,AG14:AG16,2,2)</f>
        <v>#DIV/0!</v>
      </c>
      <c r="AH66" s="88">
        <f t="shared" si="1260"/>
        <v>2.0936074663581862E-2</v>
      </c>
      <c r="AI66" s="88">
        <f t="shared" si="1260"/>
        <v>5.743503265576962E-3</v>
      </c>
      <c r="AJ66" s="88">
        <f t="shared" si="1260"/>
        <v>1.9376966437407099E-2</v>
      </c>
      <c r="AK66" s="88">
        <f t="shared" si="1260"/>
        <v>2.9818136444626013E-4</v>
      </c>
      <c r="AL66" s="87">
        <f t="shared" si="1260"/>
        <v>0.15725388636918999</v>
      </c>
      <c r="AM66" s="87">
        <f t="shared" si="1260"/>
        <v>5.2549981548375396E-2</v>
      </c>
      <c r="AN66" s="88">
        <f t="shared" si="1260"/>
        <v>2.1973978334803631E-2</v>
      </c>
      <c r="AO66" s="87">
        <f t="shared" si="1260"/>
        <v>0.1771715640785945</v>
      </c>
      <c r="AP66" s="87">
        <f t="shared" si="1260"/>
        <v>0.49268933936831066</v>
      </c>
      <c r="AQ66" s="87">
        <f t="shared" si="1260"/>
        <v>0.29601366127288981</v>
      </c>
      <c r="AR66" s="87">
        <f t="shared" si="1260"/>
        <v>1.9151117693803739E-2</v>
      </c>
      <c r="AS66" s="87">
        <f t="shared" si="1260"/>
        <v>0.36111088841026123</v>
      </c>
      <c r="AT66" s="87">
        <f t="shared" si="1260"/>
        <v>0.5011006536138094</v>
      </c>
      <c r="AU66" s="177">
        <f t="shared" si="1260"/>
        <v>0.78105644334003599</v>
      </c>
      <c r="AV66" s="177">
        <f t="shared" si="1260"/>
        <v>1.1894348156424293E-3</v>
      </c>
      <c r="AW66" s="177">
        <f t="shared" si="1260"/>
        <v>0.25216728595963595</v>
      </c>
      <c r="AX66" s="90">
        <f t="shared" si="1260"/>
        <v>0.3340900332706549</v>
      </c>
      <c r="AY66" s="90">
        <f t="shared" si="1260"/>
        <v>7.2149258132490318E-2</v>
      </c>
      <c r="AZ66" s="90">
        <f t="shared" si="1260"/>
        <v>0.54320118992768229</v>
      </c>
      <c r="BA66" s="90">
        <f t="shared" si="1260"/>
        <v>0.60600553679668812</v>
      </c>
      <c r="BB66" s="90">
        <f t="shared" si="1260"/>
        <v>0.13454022071564567</v>
      </c>
      <c r="BC66" s="90">
        <f t="shared" si="1260"/>
        <v>0.39357577576203756</v>
      </c>
      <c r="BE66" s="52"/>
      <c r="BF66" s="86" t="s">
        <v>56</v>
      </c>
      <c r="BG66" s="87">
        <f t="shared" ref="BG66:CC66" si="1261">TTEST(BG11:BG13,BG14:BG16,2,2)</f>
        <v>4.3051154392932492E-5</v>
      </c>
      <c r="BH66" s="88" t="e">
        <f t="shared" si="1261"/>
        <v>#DIV/0!</v>
      </c>
      <c r="BI66" s="88">
        <f t="shared" si="1261"/>
        <v>0.60017294308567237</v>
      </c>
      <c r="BJ66" s="88">
        <f t="shared" si="1261"/>
        <v>1.9816222326097109E-4</v>
      </c>
      <c r="BK66" s="88">
        <f t="shared" si="1261"/>
        <v>1.68648005292246E-4</v>
      </c>
      <c r="BL66" s="87">
        <f t="shared" si="1261"/>
        <v>1.8035477694379602E-6</v>
      </c>
      <c r="BM66" s="87">
        <f t="shared" si="1261"/>
        <v>7.0109938878113115E-5</v>
      </c>
      <c r="BN66" s="88">
        <f t="shared" si="1261"/>
        <v>1.6192438342977228E-4</v>
      </c>
      <c r="BO66" s="87">
        <f t="shared" si="1261"/>
        <v>1.7414284398309622E-3</v>
      </c>
      <c r="BP66" s="87">
        <f t="shared" si="1261"/>
        <v>7.7752457100515159E-3</v>
      </c>
      <c r="BQ66" s="87">
        <f t="shared" si="1261"/>
        <v>1.7911837032349077E-5</v>
      </c>
      <c r="BR66" s="87">
        <f t="shared" si="1261"/>
        <v>8.3881599112617663E-5</v>
      </c>
      <c r="BS66" s="87">
        <f t="shared" si="1261"/>
        <v>2.8685970764110286E-5</v>
      </c>
      <c r="BT66" s="87">
        <f t="shared" si="1261"/>
        <v>1.8098653769892391E-4</v>
      </c>
      <c r="BU66" s="90">
        <f t="shared" si="1261"/>
        <v>0.14792142967938204</v>
      </c>
      <c r="BV66" s="90">
        <f t="shared" si="1261"/>
        <v>0.73405143412590113</v>
      </c>
      <c r="BW66" s="90">
        <f t="shared" si="1261"/>
        <v>1.0856588574222586E-3</v>
      </c>
      <c r="BX66" s="90">
        <f t="shared" si="1261"/>
        <v>1.7695176018834921E-4</v>
      </c>
      <c r="BY66" s="90">
        <f t="shared" si="1261"/>
        <v>4.7600450222705701E-4</v>
      </c>
      <c r="BZ66" s="90">
        <f t="shared" si="1261"/>
        <v>1.8204960996039428E-4</v>
      </c>
      <c r="CA66" s="90">
        <f t="shared" si="1261"/>
        <v>1.6262211218179864E-3</v>
      </c>
      <c r="CB66" s="90">
        <f t="shared" si="1261"/>
        <v>2.0623288634128578E-4</v>
      </c>
      <c r="CC66" s="90">
        <f t="shared" si="1261"/>
        <v>1.0480545593857443E-5</v>
      </c>
      <c r="CE66" s="52"/>
      <c r="CF66" s="86" t="s">
        <v>56</v>
      </c>
      <c r="CG66" s="87">
        <f t="shared" ref="CG66:DC66" si="1262">TTEST(CG11:CG13,CG14:CG16,2,2)</f>
        <v>9.1461127226342596E-4</v>
      </c>
      <c r="CH66" s="88">
        <f t="shared" si="1262"/>
        <v>0.58856173131684597</v>
      </c>
      <c r="CI66" s="88" t="e">
        <f t="shared" si="1262"/>
        <v>#DIV/0!</v>
      </c>
      <c r="CJ66" s="88">
        <f t="shared" si="1262"/>
        <v>6.548319247661724E-3</v>
      </c>
      <c r="CK66" s="88">
        <f t="shared" si="1262"/>
        <v>7.0609243615332917E-3</v>
      </c>
      <c r="CL66" s="87">
        <f t="shared" si="1262"/>
        <v>2.4676404015006891E-3</v>
      </c>
      <c r="CM66" s="87">
        <f t="shared" si="1262"/>
        <v>1.6717623147632535E-3</v>
      </c>
      <c r="CN66" s="88">
        <f t="shared" si="1262"/>
        <v>1.1994977532930398E-3</v>
      </c>
      <c r="CO66" s="87">
        <f t="shared" si="1262"/>
        <v>6.5545550762142069E-3</v>
      </c>
      <c r="CP66" s="87">
        <f t="shared" si="1262"/>
        <v>3.4571727855958211E-2</v>
      </c>
      <c r="CQ66" s="87">
        <f t="shared" si="1262"/>
        <v>1.677751996036092E-3</v>
      </c>
      <c r="CR66" s="87">
        <f t="shared" si="1262"/>
        <v>4.3149342359349993E-3</v>
      </c>
      <c r="CS66" s="87">
        <f t="shared" si="1262"/>
        <v>3.6068548930105839E-3</v>
      </c>
      <c r="CT66" s="87">
        <f t="shared" si="1262"/>
        <v>1.8737277386607118E-3</v>
      </c>
      <c r="CU66" s="90">
        <f t="shared" si="1262"/>
        <v>0.17917713589533024</v>
      </c>
      <c r="CV66" s="90">
        <f t="shared" si="1262"/>
        <v>0.9267841381296994</v>
      </c>
      <c r="CW66" s="90">
        <f t="shared" si="1262"/>
        <v>1.3748530169897796E-2</v>
      </c>
      <c r="CX66" s="90">
        <f t="shared" si="1262"/>
        <v>8.966450865376438E-3</v>
      </c>
      <c r="CY66" s="90">
        <f t="shared" si="1262"/>
        <v>3.2862528368094741E-3</v>
      </c>
      <c r="CZ66" s="90">
        <f t="shared" si="1262"/>
        <v>7.6491422550152557E-3</v>
      </c>
      <c r="DA66" s="90">
        <f t="shared" si="1262"/>
        <v>1.6686730407460743E-2</v>
      </c>
      <c r="DB66" s="90">
        <f t="shared" si="1262"/>
        <v>6.3082578618646077E-3</v>
      </c>
      <c r="DC66" s="90">
        <f t="shared" si="1262"/>
        <v>4.7039850849722783E-3</v>
      </c>
      <c r="DE66" s="52"/>
      <c r="DF66" s="86" t="s">
        <v>56</v>
      </c>
      <c r="DG66" s="87">
        <f t="shared" ref="DG66:EC66" si="1263">TTEST(DG11:DG13,DG14:DG16,2,2)</f>
        <v>2.9909774559341005E-3</v>
      </c>
      <c r="DH66" s="88">
        <f t="shared" si="1263"/>
        <v>1.6598472760432539E-3</v>
      </c>
      <c r="DI66" s="88">
        <f t="shared" si="1263"/>
        <v>6.3493444417966277E-3</v>
      </c>
      <c r="DJ66" s="88" t="e">
        <f t="shared" si="1263"/>
        <v>#DIV/0!</v>
      </c>
      <c r="DK66" s="88">
        <f t="shared" si="1263"/>
        <v>0.32713554786448817</v>
      </c>
      <c r="DL66" s="87">
        <f t="shared" si="1263"/>
        <v>5.0954654595283698E-3</v>
      </c>
      <c r="DM66" s="87">
        <f t="shared" si="1263"/>
        <v>0.16930042875602533</v>
      </c>
      <c r="DN66" s="88">
        <f t="shared" si="1263"/>
        <v>0.16901781260526194</v>
      </c>
      <c r="DO66" s="87">
        <f t="shared" si="1263"/>
        <v>4.1673853241639948E-2</v>
      </c>
      <c r="DP66" s="87">
        <f t="shared" si="1263"/>
        <v>2.7874237233923783E-2</v>
      </c>
      <c r="DQ66" s="87">
        <f t="shared" si="1263"/>
        <v>3.8519798130300263E-3</v>
      </c>
      <c r="DR66" s="87">
        <f t="shared" si="1263"/>
        <v>4.0410762089630016E-3</v>
      </c>
      <c r="DS66" s="87">
        <f t="shared" si="1263"/>
        <v>5.9561969084360834E-5</v>
      </c>
      <c r="DT66" s="87">
        <f t="shared" si="1263"/>
        <v>2.5072485344634294E-3</v>
      </c>
      <c r="DU66" s="90">
        <f t="shared" si="1263"/>
        <v>0.31826029403409928</v>
      </c>
      <c r="DV66" s="90">
        <f t="shared" si="1263"/>
        <v>5.1294426580631683E-4</v>
      </c>
      <c r="DW66" s="90">
        <f t="shared" si="1263"/>
        <v>3.1971800018935925E-3</v>
      </c>
      <c r="DX66" s="90">
        <f t="shared" si="1263"/>
        <v>6.8566654859261323E-3</v>
      </c>
      <c r="DY66" s="90">
        <f t="shared" si="1263"/>
        <v>7.8466486040670632E-3</v>
      </c>
      <c r="DZ66" s="90">
        <f t="shared" si="1263"/>
        <v>8.4229158180479345E-3</v>
      </c>
      <c r="EA66" s="90">
        <f t="shared" si="1263"/>
        <v>1.5181223269056387E-2</v>
      </c>
      <c r="EB66" s="90">
        <f t="shared" si="1263"/>
        <v>3.6655136064249129E-3</v>
      </c>
      <c r="EC66" s="90">
        <f t="shared" si="1263"/>
        <v>2.2921434158011209E-3</v>
      </c>
      <c r="EE66" s="52"/>
      <c r="EF66" s="86" t="s">
        <v>56</v>
      </c>
      <c r="EG66" s="87">
        <f t="shared" ref="EG66:FC66" si="1264">TTEST(EG11:EG13,EG14:EG16,2,2)</f>
        <v>1.7478722105903996E-3</v>
      </c>
      <c r="EH66" s="88">
        <f t="shared" si="1264"/>
        <v>2.8962812633084121E-2</v>
      </c>
      <c r="EI66" s="88">
        <f t="shared" si="1264"/>
        <v>7.2969891545279376E-3</v>
      </c>
      <c r="EJ66" s="88">
        <f t="shared" si="1264"/>
        <v>0.34318067942012626</v>
      </c>
      <c r="EK66" s="88" t="e">
        <f t="shared" si="1264"/>
        <v>#DIV/0!</v>
      </c>
      <c r="EL66" s="87">
        <f t="shared" si="1264"/>
        <v>0.13397174490072428</v>
      </c>
      <c r="EM66" s="87">
        <f t="shared" si="1264"/>
        <v>0.83964038855156331</v>
      </c>
      <c r="EN66" s="88">
        <f t="shared" si="1264"/>
        <v>0.85914116826763332</v>
      </c>
      <c r="EO66" s="87">
        <f t="shared" si="1264"/>
        <v>0.64748027224463833</v>
      </c>
      <c r="EP66" s="87">
        <f t="shared" si="1264"/>
        <v>0.10047855892849086</v>
      </c>
      <c r="EQ66" s="87">
        <f t="shared" si="1264"/>
        <v>3.8430255586463648E-3</v>
      </c>
      <c r="ER66" s="87">
        <f t="shared" si="1264"/>
        <v>5.972104859356499E-5</v>
      </c>
      <c r="ES66" s="87">
        <f t="shared" si="1264"/>
        <v>2.7449354796484746E-3</v>
      </c>
      <c r="ET66" s="87">
        <f t="shared" si="1264"/>
        <v>0.12504380400370235</v>
      </c>
      <c r="EU66" s="90">
        <f t="shared" si="1264"/>
        <v>0.34778926559212403</v>
      </c>
      <c r="EV66" s="90">
        <f t="shared" si="1264"/>
        <v>2.4946828992740331E-3</v>
      </c>
      <c r="EW66" s="90">
        <f t="shared" si="1264"/>
        <v>1.037772790290665E-2</v>
      </c>
      <c r="EX66" s="90">
        <f t="shared" si="1264"/>
        <v>1.5504280549696254E-3</v>
      </c>
      <c r="EY66" s="90">
        <f t="shared" si="1264"/>
        <v>4.1846983866596042E-3</v>
      </c>
      <c r="EZ66" s="90">
        <f t="shared" si="1264"/>
        <v>5.833096975239118E-3</v>
      </c>
      <c r="FA66" s="90">
        <f t="shared" si="1264"/>
        <v>7.3334013426153057E-3</v>
      </c>
      <c r="FB66" s="90">
        <f t="shared" si="1264"/>
        <v>1.4169735996174646E-2</v>
      </c>
      <c r="FC66" s="90">
        <f t="shared" si="1264"/>
        <v>6.9429106409223521E-2</v>
      </c>
      <c r="FE66" s="52"/>
      <c r="FF66" s="86" t="s">
        <v>56</v>
      </c>
      <c r="FG66" s="87">
        <f t="shared" ref="FG66:GC66" si="1265">TTEST(FG11:FG13,FG14:FG16,2,2)</f>
        <v>8.0764674155389515E-2</v>
      </c>
      <c r="FH66" s="88">
        <f t="shared" si="1265"/>
        <v>4.0991786196000894E-4</v>
      </c>
      <c r="FI66" s="88">
        <f t="shared" si="1265"/>
        <v>4.3633662591357021E-3</v>
      </c>
      <c r="FJ66" s="88">
        <f t="shared" si="1265"/>
        <v>1.3615774004107543E-3</v>
      </c>
      <c r="FK66" s="88">
        <f t="shared" si="1265"/>
        <v>0.12724303718360871</v>
      </c>
      <c r="FL66" s="87" t="e">
        <f t="shared" si="1265"/>
        <v>#DIV/0!</v>
      </c>
      <c r="FM66" s="87">
        <f t="shared" si="1265"/>
        <v>5.5398614621638247E-3</v>
      </c>
      <c r="FN66" s="88">
        <f t="shared" si="1265"/>
        <v>5.6651109621786442E-3</v>
      </c>
      <c r="FO66" s="87">
        <f t="shared" si="1265"/>
        <v>0.32907323829419655</v>
      </c>
      <c r="FP66" s="87">
        <f t="shared" si="1265"/>
        <v>0.48822035394599711</v>
      </c>
      <c r="FQ66" s="87">
        <f t="shared" si="1265"/>
        <v>5.7558101835543753E-2</v>
      </c>
      <c r="FR66" s="87">
        <f t="shared" si="1265"/>
        <v>0.61409231527567387</v>
      </c>
      <c r="FS66" s="87">
        <f t="shared" si="1265"/>
        <v>6.3463378472880472E-2</v>
      </c>
      <c r="FT66" s="87">
        <f t="shared" si="1265"/>
        <v>0.22441452587468858</v>
      </c>
      <c r="FU66" s="90">
        <f t="shared" si="1265"/>
        <v>0.50812385035850549</v>
      </c>
      <c r="FV66" s="90">
        <f t="shared" si="1265"/>
        <v>9.3145344300170189E-4</v>
      </c>
      <c r="FW66" s="90">
        <f t="shared" si="1265"/>
        <v>0.41955001575919942</v>
      </c>
      <c r="FX66" s="90">
        <f t="shared" si="1265"/>
        <v>0.26332666614877681</v>
      </c>
      <c r="FY66" s="90">
        <f t="shared" si="1265"/>
        <v>0.59996966345586644</v>
      </c>
      <c r="FZ66" s="90">
        <f t="shared" si="1265"/>
        <v>3.1000787509624209E-2</v>
      </c>
      <c r="GA66" s="90">
        <f t="shared" si="1265"/>
        <v>0.43190783556006052</v>
      </c>
      <c r="GB66" s="90">
        <f t="shared" si="1265"/>
        <v>0.67292760058489187</v>
      </c>
      <c r="GC66" s="90">
        <f t="shared" si="1265"/>
        <v>0.23901270384513296</v>
      </c>
      <c r="GE66" s="52"/>
      <c r="GF66" s="86" t="s">
        <v>56</v>
      </c>
      <c r="GG66" s="87">
        <f t="shared" ref="GG66:HC66" si="1266">TTEST(GG11:GG13,GG14:GG16,2,2)</f>
        <v>4.0767308633712562E-3</v>
      </c>
      <c r="GH66" s="88">
        <f t="shared" si="1266"/>
        <v>1.8028603840660085E-3</v>
      </c>
      <c r="GI66" s="88">
        <f t="shared" si="1266"/>
        <v>1.6767484858880646E-2</v>
      </c>
      <c r="GJ66" s="88">
        <f t="shared" si="1266"/>
        <v>0.1861350892563246</v>
      </c>
      <c r="GK66" s="88">
        <f t="shared" si="1266"/>
        <v>0.94646423151283976</v>
      </c>
      <c r="GL66" s="87">
        <f t="shared" si="1266"/>
        <v>3.3705074012230344E-3</v>
      </c>
      <c r="GM66" s="87" t="e">
        <f t="shared" si="1266"/>
        <v>#DIV/0!</v>
      </c>
      <c r="GN66" s="88">
        <f t="shared" si="1266"/>
        <v>0.90864076829083662</v>
      </c>
      <c r="GO66" s="87">
        <f t="shared" si="1266"/>
        <v>0.21104636647876546</v>
      </c>
      <c r="GP66" s="87">
        <f t="shared" si="1266"/>
        <v>0.13237025383645504</v>
      </c>
      <c r="GQ66" s="87">
        <f t="shared" si="1266"/>
        <v>3.1563784915706553E-3</v>
      </c>
      <c r="GR66" s="87">
        <f t="shared" si="1266"/>
        <v>4.3598362499309505E-2</v>
      </c>
      <c r="GS66" s="87">
        <f t="shared" si="1266"/>
        <v>4.3354172351639112E-3</v>
      </c>
      <c r="GT66" s="87">
        <f t="shared" si="1266"/>
        <v>5.1344959104522459E-3</v>
      </c>
      <c r="GU66" s="90">
        <f t="shared" si="1266"/>
        <v>0.34000685106196832</v>
      </c>
      <c r="GV66" s="90">
        <f t="shared" si="1266"/>
        <v>5.6841572446404177E-4</v>
      </c>
      <c r="GW66" s="90">
        <f t="shared" si="1266"/>
        <v>5.7503113962291998E-2</v>
      </c>
      <c r="GX66" s="90">
        <f t="shared" si="1266"/>
        <v>3.1806682150093808E-2</v>
      </c>
      <c r="GY66" s="90">
        <f t="shared" si="1266"/>
        <v>5.1911558307994946E-2</v>
      </c>
      <c r="GZ66" s="90">
        <f t="shared" si="1266"/>
        <v>9.6710857447134292E-3</v>
      </c>
      <c r="HA66" s="90">
        <f t="shared" si="1266"/>
        <v>7.8812262182801601E-2</v>
      </c>
      <c r="HB66" s="90">
        <f t="shared" si="1266"/>
        <v>3.4380260248222938E-2</v>
      </c>
      <c r="HC66" s="90">
        <f t="shared" si="1266"/>
        <v>4.5097381528726053E-3</v>
      </c>
      <c r="HE66" s="52"/>
      <c r="HF66" s="86" t="s">
        <v>56</v>
      </c>
      <c r="HG66" s="87">
        <f t="shared" ref="HG66:IC66" si="1267">TTEST(HG11:HG13,HG14:HG16,2,2)</f>
        <v>1.4723358498465429E-3</v>
      </c>
      <c r="HH66" s="88">
        <f t="shared" si="1267"/>
        <v>2.6856025581301181E-3</v>
      </c>
      <c r="HI66" s="88">
        <f t="shared" si="1267"/>
        <v>8.8354955716884852E-3</v>
      </c>
      <c r="HJ66" s="88">
        <f t="shared" si="1267"/>
        <v>0.18243196402379563</v>
      </c>
      <c r="HK66" s="88">
        <f t="shared" si="1267"/>
        <v>0.96734573749497998</v>
      </c>
      <c r="HL66" s="87">
        <f t="shared" si="1267"/>
        <v>3.9933843385534136E-3</v>
      </c>
      <c r="HM66" s="87">
        <f t="shared" si="1267"/>
        <v>0.97097180092856339</v>
      </c>
      <c r="HN66" s="88" t="e">
        <f t="shared" si="1267"/>
        <v>#DIV/0!</v>
      </c>
      <c r="HO66" s="87">
        <f t="shared" si="1267"/>
        <v>0.28867509924198925</v>
      </c>
      <c r="HP66" s="87">
        <f t="shared" si="1267"/>
        <v>0.14466388289856946</v>
      </c>
      <c r="HQ66" s="87">
        <f t="shared" si="1267"/>
        <v>9.0924488947581063E-4</v>
      </c>
      <c r="HR66" s="87">
        <f t="shared" si="1267"/>
        <v>3.0528774573649019E-2</v>
      </c>
      <c r="HS66" s="87">
        <f t="shared" si="1267"/>
        <v>4.624562407491279E-3</v>
      </c>
      <c r="HT66" s="87">
        <f t="shared" si="1267"/>
        <v>1.5853465712093149E-2</v>
      </c>
      <c r="HU66" s="90">
        <f t="shared" si="1267"/>
        <v>0.331666637660256</v>
      </c>
      <c r="HV66" s="90">
        <f t="shared" si="1267"/>
        <v>1.2474856296354077E-4</v>
      </c>
      <c r="HW66" s="90">
        <f t="shared" si="1267"/>
        <v>5.9472686998190361E-2</v>
      </c>
      <c r="HX66" s="90">
        <f t="shared" si="1267"/>
        <v>2.7247966319222754E-2</v>
      </c>
      <c r="HY66" s="90">
        <f t="shared" si="1267"/>
        <v>3.8760347230335578E-2</v>
      </c>
      <c r="HZ66" s="90">
        <f t="shared" si="1267"/>
        <v>8.1086461918778233E-3</v>
      </c>
      <c r="IA66" s="90">
        <f t="shared" si="1267"/>
        <v>7.495588883204686E-2</v>
      </c>
      <c r="IB66" s="90">
        <f t="shared" si="1267"/>
        <v>3.5972313423903043E-2</v>
      </c>
      <c r="IC66" s="90">
        <f t="shared" si="1267"/>
        <v>1.2323206138721959E-2</v>
      </c>
      <c r="IE66" s="52"/>
      <c r="IF66" s="86" t="s">
        <v>56</v>
      </c>
      <c r="IG66" s="87">
        <f t="shared" ref="IG66:JC66" si="1268">TTEST(IG11:IG13,IG14:IG16,2,2)</f>
        <v>9.444231963197873E-2</v>
      </c>
      <c r="IH66" s="88">
        <f t="shared" si="1268"/>
        <v>7.0363745177491914E-4</v>
      </c>
      <c r="II66" s="88">
        <f t="shared" si="1268"/>
        <v>1.713490803315244E-2</v>
      </c>
      <c r="IJ66" s="88">
        <f t="shared" si="1268"/>
        <v>4.8380611036339366E-2</v>
      </c>
      <c r="IK66" s="88">
        <f t="shared" si="1268"/>
        <v>0.41496186246169725</v>
      </c>
      <c r="IL66" s="87">
        <f t="shared" si="1268"/>
        <v>0.3399150128148718</v>
      </c>
      <c r="IM66" s="87">
        <f t="shared" si="1268"/>
        <v>0.22044810537717677</v>
      </c>
      <c r="IN66" s="88">
        <f t="shared" si="1268"/>
        <v>0.28551317664397108</v>
      </c>
      <c r="IO66" s="87" t="e">
        <f t="shared" si="1268"/>
        <v>#DIV/0!</v>
      </c>
      <c r="IP66" s="87">
        <f t="shared" si="1268"/>
        <v>0.16653161485278156</v>
      </c>
      <c r="IQ66" s="87">
        <f t="shared" si="1268"/>
        <v>0.12414016697584304</v>
      </c>
      <c r="IR66" s="87">
        <f t="shared" si="1268"/>
        <v>0.30980196960606138</v>
      </c>
      <c r="IS66" s="87">
        <f t="shared" si="1268"/>
        <v>6.2897482404794106E-2</v>
      </c>
      <c r="IT66" s="87">
        <f t="shared" si="1268"/>
        <v>1.0125829938816513E-2</v>
      </c>
      <c r="IU66" s="90">
        <f t="shared" si="1268"/>
        <v>0.44681267937112151</v>
      </c>
      <c r="IV66" s="90">
        <f t="shared" si="1268"/>
        <v>2.9657167557742893E-3</v>
      </c>
      <c r="IW66" s="90">
        <f t="shared" si="1268"/>
        <v>0.15996127407863045</v>
      </c>
      <c r="IX66" s="90">
        <f t="shared" si="1268"/>
        <v>0.19675576763674252</v>
      </c>
      <c r="IY66" s="90">
        <f t="shared" si="1268"/>
        <v>0.28402762521213248</v>
      </c>
      <c r="IZ66" s="90">
        <f t="shared" si="1268"/>
        <v>0.10946098089876777</v>
      </c>
      <c r="JA66" s="90">
        <f t="shared" si="1268"/>
        <v>0.22971856130534066</v>
      </c>
      <c r="JB66" s="90">
        <f t="shared" si="1268"/>
        <v>0.25833767998371271</v>
      </c>
      <c r="JC66" s="90">
        <f t="shared" si="1268"/>
        <v>0.10199468692432852</v>
      </c>
      <c r="JE66" s="52"/>
      <c r="JF66" s="86" t="s">
        <v>56</v>
      </c>
      <c r="JG66" s="87">
        <f t="shared" ref="JG66:KC66" si="1269">TTEST(JG11:JG13,JG14:JG16,2,2)</f>
        <v>0.4011001951569354</v>
      </c>
      <c r="JH66" s="88">
        <f t="shared" si="1269"/>
        <v>4.8796365891742708E-4</v>
      </c>
      <c r="JI66" s="88">
        <f t="shared" si="1269"/>
        <v>2.9572522266789413E-3</v>
      </c>
      <c r="JJ66" s="88">
        <f t="shared" si="1269"/>
        <v>3.8286418082476895E-3</v>
      </c>
      <c r="JK66" s="88">
        <f t="shared" si="1269"/>
        <v>8.3167589603568431E-2</v>
      </c>
      <c r="JL66" s="87">
        <f t="shared" si="1269"/>
        <v>0.57585130651279126</v>
      </c>
      <c r="JM66" s="87">
        <f t="shared" si="1269"/>
        <v>5.1116391344666667E-2</v>
      </c>
      <c r="JN66" s="88">
        <f t="shared" si="1269"/>
        <v>5.3336979700111531E-2</v>
      </c>
      <c r="JO66" s="87">
        <f t="shared" si="1269"/>
        <v>0.18507104701574509</v>
      </c>
      <c r="JP66" s="87" t="e">
        <f t="shared" si="1269"/>
        <v>#DIV/0!</v>
      </c>
      <c r="JQ66" s="87">
        <f t="shared" si="1269"/>
        <v>0.47426617853270808</v>
      </c>
      <c r="JR66" s="87">
        <f t="shared" si="1269"/>
        <v>0.91113113106870003</v>
      </c>
      <c r="JS66" s="87">
        <f t="shared" si="1269"/>
        <v>0.52381102857559247</v>
      </c>
      <c r="JT66" s="87">
        <f t="shared" si="1269"/>
        <v>0.77266413310981052</v>
      </c>
      <c r="JU66" s="90">
        <f t="shared" si="1269"/>
        <v>0.58457744643808207</v>
      </c>
      <c r="JV66" s="90">
        <f t="shared" si="1269"/>
        <v>9.6144491010105386E-4</v>
      </c>
      <c r="JW66" s="90">
        <f t="shared" si="1269"/>
        <v>0.9985307414408735</v>
      </c>
      <c r="JX66" s="90">
        <f t="shared" si="1269"/>
        <v>0.6483369637629004</v>
      </c>
      <c r="JY66" s="90">
        <f t="shared" si="1269"/>
        <v>0.99910401997736442</v>
      </c>
      <c r="JZ66" s="90">
        <f t="shared" si="1269"/>
        <v>0.22957503899718812</v>
      </c>
      <c r="KA66" s="90">
        <f t="shared" si="1269"/>
        <v>0.76074513567934643</v>
      </c>
      <c r="KB66" s="90">
        <f t="shared" si="1269"/>
        <v>0.80768820525348495</v>
      </c>
      <c r="KC66" s="90">
        <f t="shared" si="1269"/>
        <v>0.89173740418287828</v>
      </c>
      <c r="KE66" s="52"/>
      <c r="KF66" s="86" t="s">
        <v>56</v>
      </c>
      <c r="KG66" s="87">
        <f t="shared" ref="KG66:LC66" si="1270">TTEST(KG11:KG13,KG14:KG16,2,2)</f>
        <v>0.28886966315533857</v>
      </c>
      <c r="KH66" s="88">
        <f t="shared" si="1270"/>
        <v>9.5851322570545874E-3</v>
      </c>
      <c r="KI66" s="88">
        <f t="shared" si="1270"/>
        <v>3.2698278210333575E-3</v>
      </c>
      <c r="KJ66" s="88">
        <f t="shared" si="1270"/>
        <v>6.1700788121134198E-3</v>
      </c>
      <c r="KK66" s="88">
        <f t="shared" si="1270"/>
        <v>2.296434408100369E-3</v>
      </c>
      <c r="KL66" s="87">
        <f t="shared" si="1270"/>
        <v>0.11238299996565262</v>
      </c>
      <c r="KM66" s="87">
        <f t="shared" si="1270"/>
        <v>2.5987315833433743E-2</v>
      </c>
      <c r="KN66" s="88">
        <f t="shared" si="1270"/>
        <v>6.2091596568432236E-3</v>
      </c>
      <c r="KO66" s="87">
        <f t="shared" si="1270"/>
        <v>0.1600719537611173</v>
      </c>
      <c r="KP66" s="87">
        <f t="shared" si="1270"/>
        <v>0.65243203155927632</v>
      </c>
      <c r="KQ66" s="87" t="e">
        <f t="shared" si="1270"/>
        <v>#DIV/0!</v>
      </c>
      <c r="KR66" s="87">
        <f t="shared" si="1270"/>
        <v>0.14958167469077213</v>
      </c>
      <c r="KS66" s="87">
        <f t="shared" si="1270"/>
        <v>0.58027040287028586</v>
      </c>
      <c r="KT66" s="87">
        <f t="shared" si="1270"/>
        <v>0.61303652473216952</v>
      </c>
      <c r="KU66" s="90">
        <f t="shared" si="1270"/>
        <v>0.72348588924804114</v>
      </c>
      <c r="KV66" s="90">
        <f t="shared" si="1270"/>
        <v>2.1060981194208635E-4</v>
      </c>
      <c r="KW66" s="90">
        <f t="shared" si="1270"/>
        <v>0.39874361248918649</v>
      </c>
      <c r="KX66" s="90">
        <f t="shared" si="1270"/>
        <v>0.72809867092293801</v>
      </c>
      <c r="KY66" s="90">
        <f t="shared" si="1270"/>
        <v>0.35528272968863039</v>
      </c>
      <c r="KZ66" s="90">
        <f t="shared" si="1270"/>
        <v>0.15623360707793554</v>
      </c>
      <c r="LA66" s="90">
        <f t="shared" si="1270"/>
        <v>0.8980698707684498</v>
      </c>
      <c r="LB66" s="90">
        <f t="shared" si="1270"/>
        <v>0.21596243334510187</v>
      </c>
      <c r="LC66" s="90">
        <f t="shared" si="1270"/>
        <v>0.46558342391421664</v>
      </c>
      <c r="LE66" s="52"/>
      <c r="LF66" s="86" t="s">
        <v>56</v>
      </c>
      <c r="LG66" s="87">
        <f t="shared" ref="LG66:MC66" si="1271">TTEST(LG11:LG13,LG14:LG16,2,2)</f>
        <v>2.8850088108516664E-2</v>
      </c>
      <c r="LH66" s="88">
        <f t="shared" si="1271"/>
        <v>2.2769392587324747E-2</v>
      </c>
      <c r="LI66" s="88">
        <f t="shared" si="1271"/>
        <v>6.9667355565508262E-3</v>
      </c>
      <c r="LJ66" s="88">
        <f t="shared" si="1271"/>
        <v>3.5290045663711737E-2</v>
      </c>
      <c r="LK66" s="88">
        <f t="shared" si="1271"/>
        <v>2.1844338888982984E-4</v>
      </c>
      <c r="LL66" s="87">
        <f t="shared" si="1271"/>
        <v>0.52332212063067252</v>
      </c>
      <c r="LM66" s="87">
        <f t="shared" si="1271"/>
        <v>0.11344042222488099</v>
      </c>
      <c r="LN66" s="88">
        <f t="shared" si="1271"/>
        <v>6.0832742029736077E-2</v>
      </c>
      <c r="LO66" s="87">
        <f t="shared" si="1271"/>
        <v>0.33864864257817934</v>
      </c>
      <c r="LP66" s="87">
        <f t="shared" si="1271"/>
        <v>0.9716194671774141</v>
      </c>
      <c r="LQ66" s="87">
        <f t="shared" si="1271"/>
        <v>0.14894092944131504</v>
      </c>
      <c r="LR66" s="87" t="e">
        <f t="shared" si="1271"/>
        <v>#DIV/0!</v>
      </c>
      <c r="LS66" s="87">
        <f t="shared" si="1271"/>
        <v>0.38714349368162304</v>
      </c>
      <c r="LT66" s="87">
        <f t="shared" si="1271"/>
        <v>0.9941282556200598</v>
      </c>
      <c r="LU66" s="90">
        <f t="shared" si="1271"/>
        <v>0.56301400400192636</v>
      </c>
      <c r="LV66" s="90">
        <f t="shared" si="1271"/>
        <v>1.2511035637716443E-3</v>
      </c>
      <c r="LW66" s="90">
        <f t="shared" si="1271"/>
        <v>0.89480538543012256</v>
      </c>
      <c r="LX66" s="90">
        <f t="shared" si="1271"/>
        <v>0.15667437609250776</v>
      </c>
      <c r="LY66" s="90">
        <f t="shared" si="1271"/>
        <v>0.62810578621679147</v>
      </c>
      <c r="LZ66" s="90">
        <f t="shared" si="1271"/>
        <v>7.893348861903017E-2</v>
      </c>
      <c r="MA66" s="90">
        <f t="shared" si="1271"/>
        <v>0.27312879739699331</v>
      </c>
      <c r="MB66" s="90">
        <f t="shared" si="1271"/>
        <v>0.74379206098951456</v>
      </c>
      <c r="MC66" s="90">
        <f t="shared" si="1271"/>
        <v>0.97242925884558873</v>
      </c>
      <c r="ME66" s="52"/>
      <c r="MF66" s="86" t="s">
        <v>56</v>
      </c>
      <c r="MG66" s="87">
        <f t="shared" ref="MG66:NC66" si="1272">TTEST(MG11:MG13,MG14:MG16,2,2)</f>
        <v>0.34465343939200638</v>
      </c>
      <c r="MH66" s="88">
        <f t="shared" si="1272"/>
        <v>3.5580986302078637E-3</v>
      </c>
      <c r="MI66" s="88">
        <f t="shared" si="1272"/>
        <v>4.1328346342428485E-3</v>
      </c>
      <c r="MJ66" s="88">
        <f t="shared" si="1272"/>
        <v>3.363660417745536E-4</v>
      </c>
      <c r="MK66" s="88">
        <f t="shared" si="1272"/>
        <v>1.2173157879619707E-2</v>
      </c>
      <c r="ML66" s="87">
        <f t="shared" si="1272"/>
        <v>7.2053152193883724E-2</v>
      </c>
      <c r="MM66" s="87">
        <f t="shared" si="1272"/>
        <v>7.4721880474533341E-3</v>
      </c>
      <c r="MN66" s="88">
        <f t="shared" si="1272"/>
        <v>1.0930785279760537E-3</v>
      </c>
      <c r="MO66" s="87">
        <f t="shared" si="1272"/>
        <v>9.354418950725378E-2</v>
      </c>
      <c r="MP66" s="87">
        <f t="shared" si="1272"/>
        <v>0.65241565292778003</v>
      </c>
      <c r="MQ66" s="87">
        <f t="shared" si="1272"/>
        <v>0.5433559018621541</v>
      </c>
      <c r="MR66" s="87">
        <f t="shared" si="1272"/>
        <v>0.31158547615873672</v>
      </c>
      <c r="MS66" s="87" t="e">
        <f t="shared" si="1272"/>
        <v>#DIV/0!</v>
      </c>
      <c r="MT66" s="87">
        <f t="shared" si="1272"/>
        <v>0.72355967895342599</v>
      </c>
      <c r="MU66" s="90">
        <f t="shared" si="1272"/>
        <v>0.65648662739413766</v>
      </c>
      <c r="MV66" s="90">
        <f t="shared" si="1272"/>
        <v>2.5762320577826002E-5</v>
      </c>
      <c r="MW66" s="90">
        <f t="shared" si="1272"/>
        <v>0.29485952436342822</v>
      </c>
      <c r="MX66" s="90">
        <f t="shared" si="1272"/>
        <v>0.9761355517641912</v>
      </c>
      <c r="MY66" s="90">
        <f t="shared" si="1272"/>
        <v>0.52825887228208235</v>
      </c>
      <c r="MZ66" s="90">
        <f t="shared" si="1272"/>
        <v>0.17177346160338219</v>
      </c>
      <c r="NA66" s="90">
        <f t="shared" si="1272"/>
        <v>0.98618841420251879</v>
      </c>
      <c r="NB66" s="90">
        <f t="shared" si="1272"/>
        <v>0.20364870969931412</v>
      </c>
      <c r="NC66" s="90">
        <f t="shared" si="1272"/>
        <v>0.51645770295003046</v>
      </c>
      <c r="NE66" s="52"/>
      <c r="NF66" s="86" t="s">
        <v>56</v>
      </c>
      <c r="NG66" s="87">
        <f t="shared" ref="NG66:OC66" si="1273">TTEST(NG11:NG13,NG14:NG16,2,2)</f>
        <v>0.63317316524964951</v>
      </c>
      <c r="NH66" s="88">
        <f t="shared" si="1273"/>
        <v>1.4830474981004753E-3</v>
      </c>
      <c r="NI66" s="88">
        <f t="shared" si="1273"/>
        <v>2.2286842324037513E-2</v>
      </c>
      <c r="NJ66" s="88">
        <f t="shared" si="1273"/>
        <v>1.3433695950400287E-2</v>
      </c>
      <c r="NK66" s="88">
        <f t="shared" si="1273"/>
        <v>0.12378910992097945</v>
      </c>
      <c r="NL66" s="87">
        <f t="shared" si="1273"/>
        <v>0.2318590294620555</v>
      </c>
      <c r="NM66" s="87">
        <f t="shared" si="1273"/>
        <v>7.0369777651243127E-3</v>
      </c>
      <c r="NN66" s="88">
        <f t="shared" si="1273"/>
        <v>2.5126312900416455E-2</v>
      </c>
      <c r="NO66" s="87">
        <f t="shared" si="1273"/>
        <v>5.0263353764155262E-3</v>
      </c>
      <c r="NP66" s="87">
        <f t="shared" si="1273"/>
        <v>0.87128004140425208</v>
      </c>
      <c r="NQ66" s="87">
        <f t="shared" si="1273"/>
        <v>0.76461256201852923</v>
      </c>
      <c r="NR66" s="87">
        <f t="shared" si="1273"/>
        <v>0.62881408292609398</v>
      </c>
      <c r="NS66" s="87">
        <f t="shared" si="1273"/>
        <v>0.88703485589273401</v>
      </c>
      <c r="NT66" s="87" t="e">
        <f t="shared" si="1273"/>
        <v>#DIV/0!</v>
      </c>
      <c r="NU66" s="90">
        <f t="shared" si="1273"/>
        <v>0.64893729382350596</v>
      </c>
      <c r="NV66" s="90">
        <f t="shared" si="1273"/>
        <v>3.4482489357836586E-3</v>
      </c>
      <c r="NW66" s="90">
        <f t="shared" si="1273"/>
        <v>0.74051873854928241</v>
      </c>
      <c r="NX66" s="90">
        <f t="shared" si="1273"/>
        <v>0.97983424041935718</v>
      </c>
      <c r="NY66" s="90">
        <f t="shared" si="1273"/>
        <v>0.69108968412287608</v>
      </c>
      <c r="NZ66" s="90">
        <f t="shared" si="1273"/>
        <v>0.40166181450251071</v>
      </c>
      <c r="OA66" s="90">
        <f t="shared" si="1273"/>
        <v>0.9841904748185778</v>
      </c>
      <c r="OB66" s="90">
        <f t="shared" si="1273"/>
        <v>0.55642754951515405</v>
      </c>
      <c r="OC66" s="90">
        <f t="shared" si="1273"/>
        <v>0.76447654088288886</v>
      </c>
      <c r="OE66" s="52"/>
      <c r="OF66" s="86" t="s">
        <v>56</v>
      </c>
      <c r="OG66" s="87">
        <f t="shared" ref="OG66:PC66" si="1274">TTEST(OG11:OG13,OG14:OG16,2,2)</f>
        <v>0.52978403793301931</v>
      </c>
      <c r="OH66" s="88">
        <f t="shared" si="1274"/>
        <v>1.9395219241042823E-2</v>
      </c>
      <c r="OI66" s="88">
        <f t="shared" si="1274"/>
        <v>1.2039968961970411E-2</v>
      </c>
      <c r="OJ66" s="88">
        <f t="shared" si="1274"/>
        <v>0.16730332162171938</v>
      </c>
      <c r="OK66" s="88">
        <f t="shared" si="1274"/>
        <v>0.26572131270268484</v>
      </c>
      <c r="OL66" s="87">
        <f t="shared" si="1274"/>
        <v>0.81260724715286714</v>
      </c>
      <c r="OM66" s="87">
        <f t="shared" si="1274"/>
        <v>0.29526022998660034</v>
      </c>
      <c r="ON66" s="88">
        <f t="shared" si="1274"/>
        <v>0.27400160648318417</v>
      </c>
      <c r="OO66" s="87">
        <f t="shared" si="1274"/>
        <v>0.68425433507764311</v>
      </c>
      <c r="OP66" s="87">
        <f t="shared" si="1274"/>
        <v>0.82807965769055059</v>
      </c>
      <c r="OQ66" s="87">
        <f t="shared" si="1274"/>
        <v>0.63417101700368184</v>
      </c>
      <c r="OR66" s="87">
        <f t="shared" si="1274"/>
        <v>0.85685826155586287</v>
      </c>
      <c r="OS66" s="87">
        <f t="shared" si="1274"/>
        <v>0.69215120199696001</v>
      </c>
      <c r="OT66" s="87">
        <f t="shared" si="1274"/>
        <v>0.83580888212725446</v>
      </c>
      <c r="OU66" s="90" t="e">
        <f t="shared" si="1274"/>
        <v>#DIV/0!</v>
      </c>
      <c r="OV66" s="90">
        <f t="shared" si="1274"/>
        <v>9.1897777555715438E-4</v>
      </c>
      <c r="OW66" s="90">
        <f t="shared" si="1274"/>
        <v>0.81852302893459994</v>
      </c>
      <c r="OX66" s="90">
        <f t="shared" si="1274"/>
        <v>0.69703999765020264</v>
      </c>
      <c r="OY66" s="90">
        <f t="shared" si="1274"/>
        <v>0.76304573789565466</v>
      </c>
      <c r="OZ66" s="90">
        <f t="shared" si="1274"/>
        <v>0.45877242256816281</v>
      </c>
      <c r="PA66" s="90">
        <f t="shared" si="1274"/>
        <v>0.64887396750956294</v>
      </c>
      <c r="PB66" s="90">
        <f t="shared" si="1274"/>
        <v>0.90451801353355865</v>
      </c>
      <c r="PC66" s="90">
        <f t="shared" si="1274"/>
        <v>0.8992723439929351</v>
      </c>
    </row>
    <row r="67" spans="2:419" x14ac:dyDescent="0.3"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44"/>
      <c r="U67" s="158"/>
      <c r="V67" s="44"/>
      <c r="W67" s="44"/>
      <c r="X67" s="44"/>
      <c r="Y67" s="44"/>
      <c r="Z67" s="44"/>
      <c r="AA67" s="44"/>
      <c r="AB67" s="44"/>
      <c r="AE67" s="52"/>
      <c r="AF67" s="91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178"/>
      <c r="AV67" s="178"/>
      <c r="AW67" s="178"/>
      <c r="AX67" s="93"/>
      <c r="AY67" s="93"/>
      <c r="AZ67" s="93"/>
      <c r="BA67" s="93"/>
      <c r="BB67" s="93"/>
      <c r="BC67" s="93"/>
      <c r="BE67" s="52"/>
      <c r="BF67" s="91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3"/>
      <c r="BV67" s="93"/>
      <c r="BW67" s="93"/>
      <c r="BX67" s="93"/>
      <c r="BY67" s="93"/>
      <c r="BZ67" s="93"/>
      <c r="CA67" s="93"/>
      <c r="CB67" s="93"/>
      <c r="CC67" s="93"/>
      <c r="CE67" s="52"/>
      <c r="CF67" s="91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3"/>
      <c r="CV67" s="93"/>
      <c r="CW67" s="93"/>
      <c r="CX67" s="93"/>
      <c r="CY67" s="93"/>
      <c r="CZ67" s="93"/>
      <c r="DA67" s="93"/>
      <c r="DB67" s="93"/>
      <c r="DC67" s="93"/>
      <c r="DE67" s="52"/>
      <c r="DF67" s="91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3"/>
      <c r="DV67" s="93"/>
      <c r="DW67" s="93"/>
      <c r="DX67" s="93"/>
      <c r="DY67" s="93"/>
      <c r="DZ67" s="93"/>
      <c r="EA67" s="93"/>
      <c r="EB67" s="93"/>
      <c r="EC67" s="93"/>
      <c r="EE67" s="52"/>
      <c r="EF67" s="91"/>
      <c r="EG67" s="92"/>
      <c r="EH67" s="92"/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3"/>
      <c r="EV67" s="93"/>
      <c r="EW67" s="93"/>
      <c r="EX67" s="93"/>
      <c r="EY67" s="93"/>
      <c r="EZ67" s="93"/>
      <c r="FA67" s="93"/>
      <c r="FB67" s="93"/>
      <c r="FC67" s="93"/>
      <c r="FE67" s="52"/>
      <c r="FF67" s="91"/>
      <c r="FG67" s="92"/>
      <c r="FH67" s="92"/>
      <c r="FI67" s="92"/>
      <c r="FJ67" s="92"/>
      <c r="FK67" s="92"/>
      <c r="FL67" s="92"/>
      <c r="FM67" s="92"/>
      <c r="FN67" s="92"/>
      <c r="FO67" s="92"/>
      <c r="FP67" s="92"/>
      <c r="FQ67" s="92"/>
      <c r="FR67" s="92"/>
      <c r="FS67" s="92"/>
      <c r="FT67" s="92"/>
      <c r="FU67" s="93"/>
      <c r="FV67" s="93"/>
      <c r="FW67" s="93"/>
      <c r="FX67" s="93"/>
      <c r="FY67" s="93"/>
      <c r="FZ67" s="93"/>
      <c r="GA67" s="93"/>
      <c r="GB67" s="93"/>
      <c r="GC67" s="93"/>
      <c r="GE67" s="52"/>
      <c r="GF67" s="91"/>
      <c r="GG67" s="92"/>
      <c r="GH67" s="92"/>
      <c r="GI67" s="92"/>
      <c r="GJ67" s="92"/>
      <c r="GK67" s="92"/>
      <c r="GL67" s="92"/>
      <c r="GM67" s="92"/>
      <c r="GN67" s="92"/>
      <c r="GO67" s="92"/>
      <c r="GP67" s="92"/>
      <c r="GQ67" s="92"/>
      <c r="GR67" s="92"/>
      <c r="GS67" s="92"/>
      <c r="GT67" s="92"/>
      <c r="GU67" s="93"/>
      <c r="GV67" s="93"/>
      <c r="GW67" s="93"/>
      <c r="GX67" s="93"/>
      <c r="GY67" s="93"/>
      <c r="GZ67" s="93"/>
      <c r="HA67" s="93"/>
      <c r="HB67" s="93"/>
      <c r="HC67" s="93"/>
      <c r="HE67" s="52"/>
      <c r="HF67" s="91"/>
      <c r="HG67" s="92"/>
      <c r="HH67" s="92"/>
      <c r="HI67" s="92"/>
      <c r="HJ67" s="92"/>
      <c r="HK67" s="92"/>
      <c r="HL67" s="92"/>
      <c r="HM67" s="92"/>
      <c r="HN67" s="92"/>
      <c r="HO67" s="92"/>
      <c r="HP67" s="92"/>
      <c r="HQ67" s="92"/>
      <c r="HR67" s="92"/>
      <c r="HS67" s="92"/>
      <c r="HT67" s="92"/>
      <c r="HU67" s="93"/>
      <c r="HV67" s="93"/>
      <c r="HW67" s="93"/>
      <c r="HX67" s="93"/>
      <c r="HY67" s="93"/>
      <c r="HZ67" s="93"/>
      <c r="IA67" s="93"/>
      <c r="IB67" s="93"/>
      <c r="IC67" s="93"/>
      <c r="IE67" s="52"/>
      <c r="IF67" s="91"/>
      <c r="IG67" s="92"/>
      <c r="IH67" s="92"/>
      <c r="II67" s="92"/>
      <c r="IJ67" s="92"/>
      <c r="IK67" s="92"/>
      <c r="IL67" s="92"/>
      <c r="IM67" s="92"/>
      <c r="IN67" s="92"/>
      <c r="IO67" s="92"/>
      <c r="IP67" s="92"/>
      <c r="IQ67" s="92"/>
      <c r="IR67" s="92"/>
      <c r="IS67" s="92"/>
      <c r="IT67" s="92"/>
      <c r="IU67" s="93"/>
      <c r="IV67" s="93"/>
      <c r="IW67" s="93"/>
      <c r="IX67" s="93"/>
      <c r="IY67" s="93"/>
      <c r="IZ67" s="93"/>
      <c r="JA67" s="93"/>
      <c r="JB67" s="93"/>
      <c r="JC67" s="93"/>
      <c r="JE67" s="52"/>
      <c r="JF67" s="91"/>
      <c r="JG67" s="92"/>
      <c r="JH67" s="92"/>
      <c r="JI67" s="92"/>
      <c r="JJ67" s="92"/>
      <c r="JK67" s="92"/>
      <c r="JL67" s="92"/>
      <c r="JM67" s="92"/>
      <c r="JN67" s="92"/>
      <c r="JO67" s="92"/>
      <c r="JP67" s="92"/>
      <c r="JQ67" s="92"/>
      <c r="JR67" s="92"/>
      <c r="JS67" s="92"/>
      <c r="JT67" s="92"/>
      <c r="JU67" s="93"/>
      <c r="JV67" s="93"/>
      <c r="JW67" s="93"/>
      <c r="JX67" s="93"/>
      <c r="JY67" s="93"/>
      <c r="JZ67" s="93"/>
      <c r="KA67" s="93"/>
      <c r="KB67" s="93"/>
      <c r="KC67" s="93"/>
      <c r="KE67" s="52"/>
      <c r="KF67" s="91"/>
      <c r="KG67" s="92"/>
      <c r="KH67" s="92"/>
      <c r="KI67" s="92"/>
      <c r="KJ67" s="92"/>
      <c r="KK67" s="92"/>
      <c r="KL67" s="92"/>
      <c r="KM67" s="92"/>
      <c r="KN67" s="92"/>
      <c r="KO67" s="92"/>
      <c r="KP67" s="92"/>
      <c r="KQ67" s="92"/>
      <c r="KR67" s="92"/>
      <c r="KS67" s="92"/>
      <c r="KT67" s="92"/>
      <c r="KU67" s="93"/>
      <c r="KV67" s="93"/>
      <c r="KW67" s="93"/>
      <c r="KX67" s="93"/>
      <c r="KY67" s="93"/>
      <c r="KZ67" s="93"/>
      <c r="LA67" s="93"/>
      <c r="LB67" s="93"/>
      <c r="LC67" s="93"/>
      <c r="LE67" s="52"/>
      <c r="LF67" s="91"/>
      <c r="LG67" s="92"/>
      <c r="LH67" s="92"/>
      <c r="LI67" s="92"/>
      <c r="LJ67" s="92"/>
      <c r="LK67" s="92"/>
      <c r="LL67" s="92"/>
      <c r="LM67" s="92"/>
      <c r="LN67" s="92"/>
      <c r="LO67" s="92"/>
      <c r="LP67" s="92"/>
      <c r="LQ67" s="92"/>
      <c r="LR67" s="92"/>
      <c r="LS67" s="92"/>
      <c r="LT67" s="92"/>
      <c r="LU67" s="93"/>
      <c r="LV67" s="93"/>
      <c r="LW67" s="93"/>
      <c r="LX67" s="93"/>
      <c r="LY67" s="93"/>
      <c r="LZ67" s="93"/>
      <c r="MA67" s="93"/>
      <c r="MB67" s="93"/>
      <c r="MC67" s="93"/>
      <c r="ME67" s="52"/>
      <c r="MF67" s="91"/>
      <c r="MG67" s="92"/>
      <c r="MH67" s="92"/>
      <c r="MI67" s="92"/>
      <c r="MJ67" s="92"/>
      <c r="MK67" s="92"/>
      <c r="ML67" s="92"/>
      <c r="MM67" s="92"/>
      <c r="MN67" s="92"/>
      <c r="MO67" s="92"/>
      <c r="MP67" s="92"/>
      <c r="MQ67" s="92"/>
      <c r="MR67" s="92"/>
      <c r="MS67" s="92"/>
      <c r="MT67" s="92"/>
      <c r="MU67" s="93"/>
      <c r="MV67" s="93"/>
      <c r="MW67" s="93"/>
      <c r="MX67" s="93"/>
      <c r="MY67" s="93"/>
      <c r="MZ67" s="93"/>
      <c r="NA67" s="93"/>
      <c r="NB67" s="93"/>
      <c r="NC67" s="93"/>
      <c r="NE67" s="52"/>
      <c r="NF67" s="91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2"/>
      <c r="NS67" s="92"/>
      <c r="NT67" s="92"/>
      <c r="NU67" s="93"/>
      <c r="NV67" s="93"/>
      <c r="NW67" s="93"/>
      <c r="NX67" s="93"/>
      <c r="NY67" s="93"/>
      <c r="NZ67" s="93"/>
      <c r="OA67" s="93"/>
      <c r="OB67" s="93"/>
      <c r="OC67" s="93"/>
      <c r="OE67" s="52"/>
      <c r="OF67" s="91"/>
      <c r="OG67" s="92"/>
      <c r="OH67" s="92"/>
      <c r="OI67" s="92"/>
      <c r="OJ67" s="92"/>
      <c r="OK67" s="92"/>
      <c r="OL67" s="92"/>
      <c r="OM67" s="92"/>
      <c r="ON67" s="92"/>
      <c r="OO67" s="92"/>
      <c r="OP67" s="92"/>
      <c r="OQ67" s="92"/>
      <c r="OR67" s="92"/>
      <c r="OS67" s="92"/>
      <c r="OT67" s="92"/>
      <c r="OU67" s="93"/>
      <c r="OV67" s="93"/>
      <c r="OW67" s="93"/>
      <c r="OX67" s="93"/>
      <c r="OY67" s="93"/>
      <c r="OZ67" s="93"/>
      <c r="PA67" s="93"/>
      <c r="PB67" s="93"/>
      <c r="PC67" s="93"/>
    </row>
    <row r="68" spans="2:419" x14ac:dyDescent="0.3">
      <c r="E68" s="26" t="s">
        <v>62</v>
      </c>
      <c r="F68" s="27">
        <f>TTEST(F18:F20,F21:F23,2,2)</f>
        <v>0.91036251981825211</v>
      </c>
      <c r="G68" s="48">
        <f t="shared" ref="G68:T68" si="1275">TTEST(G18:G20,G21:G23,2,2)</f>
        <v>5.0207738280281496E-3</v>
      </c>
      <c r="H68" s="48">
        <f t="shared" si="1275"/>
        <v>6.5765052115455231E-3</v>
      </c>
      <c r="I68" s="27">
        <f t="shared" si="1275"/>
        <v>0.15965947823460927</v>
      </c>
      <c r="J68" s="27">
        <f t="shared" si="1275"/>
        <v>6.05089152620139E-2</v>
      </c>
      <c r="K68" s="27">
        <f t="shared" si="1275"/>
        <v>6.9426152785064518E-2</v>
      </c>
      <c r="L68" s="27">
        <f t="shared" si="1275"/>
        <v>5.048082482546129E-2</v>
      </c>
      <c r="M68" s="27">
        <f t="shared" si="1275"/>
        <v>0.21623287870891275</v>
      </c>
      <c r="N68" s="27">
        <f t="shared" si="1275"/>
        <v>0.69465005299478499</v>
      </c>
      <c r="O68" s="27">
        <f t="shared" si="1275"/>
        <v>0.81773168491116222</v>
      </c>
      <c r="P68" s="27">
        <f t="shared" si="1275"/>
        <v>0.49725992349489384</v>
      </c>
      <c r="Q68" s="27">
        <f t="shared" si="1275"/>
        <v>0.26436716827579276</v>
      </c>
      <c r="R68" s="27">
        <f t="shared" si="1275"/>
        <v>0.63199730840148827</v>
      </c>
      <c r="S68" s="27">
        <f t="shared" si="1275"/>
        <v>0.69735113282076777</v>
      </c>
      <c r="T68" s="45">
        <f t="shared" si="1275"/>
        <v>0.24021245596984325</v>
      </c>
      <c r="U68" s="159">
        <f t="shared" ref="U68:W68" si="1276">TTEST(U18:U20,U21:U23,2,2)</f>
        <v>3.9481765045332505E-3</v>
      </c>
      <c r="V68" s="45">
        <f t="shared" si="1276"/>
        <v>0.66212223975243556</v>
      </c>
      <c r="W68" s="45">
        <f t="shared" si="1276"/>
        <v>7.7849640474408358E-2</v>
      </c>
      <c r="X68" s="45">
        <f t="shared" ref="X68:AB68" si="1277">TTEST(X18:X20,X21:X23,2,2)</f>
        <v>0.94130955636406433</v>
      </c>
      <c r="Y68" s="45">
        <f t="shared" si="1277"/>
        <v>1.564347567725648E-2</v>
      </c>
      <c r="Z68" s="45">
        <f t="shared" si="1277"/>
        <v>0.23318605620733016</v>
      </c>
      <c r="AA68" s="45">
        <f t="shared" si="1277"/>
        <v>0.9218284941261603</v>
      </c>
      <c r="AB68" s="45">
        <f t="shared" si="1277"/>
        <v>0.66169761836901508</v>
      </c>
      <c r="AE68" s="52"/>
      <c r="AF68" s="94" t="s">
        <v>62</v>
      </c>
      <c r="AG68" s="95" t="e">
        <f>TTEST(AG18:AG20,AG21:AG23,2,2)</f>
        <v>#DIV/0!</v>
      </c>
      <c r="AH68" s="96">
        <f t="shared" ref="AH68:AU68" si="1278">TTEST(AH18:AH20,AH21:AH23,2,2)</f>
        <v>8.0195850936575757E-3</v>
      </c>
      <c r="AI68" s="96">
        <f t="shared" si="1278"/>
        <v>1.1459527277636358E-5</v>
      </c>
      <c r="AJ68" s="95">
        <f t="shared" si="1278"/>
        <v>8.2997093118158012E-3</v>
      </c>
      <c r="AK68" s="95">
        <f t="shared" si="1278"/>
        <v>3.4535786346913638E-3</v>
      </c>
      <c r="AL68" s="95">
        <f t="shared" si="1278"/>
        <v>3.4734183246499795E-2</v>
      </c>
      <c r="AM68" s="95">
        <f t="shared" si="1278"/>
        <v>5.388615129318616E-3</v>
      </c>
      <c r="AN68" s="95">
        <f t="shared" si="1278"/>
        <v>1.8437003002234359E-2</v>
      </c>
      <c r="AO68" s="95">
        <f t="shared" si="1278"/>
        <v>0.71690670198430506</v>
      </c>
      <c r="AP68" s="95">
        <f t="shared" si="1278"/>
        <v>0.73681939511302064</v>
      </c>
      <c r="AQ68" s="95">
        <f t="shared" si="1278"/>
        <v>0.647578798049808</v>
      </c>
      <c r="AR68" s="95">
        <f t="shared" si="1278"/>
        <v>0.11392651708622897</v>
      </c>
      <c r="AS68" s="95">
        <f t="shared" si="1278"/>
        <v>0.11444616961123626</v>
      </c>
      <c r="AT68" s="95">
        <f t="shared" si="1278"/>
        <v>0.63956649225802631</v>
      </c>
      <c r="AU68" s="179">
        <f t="shared" si="1278"/>
        <v>0.20235788930749476</v>
      </c>
      <c r="AV68" s="179">
        <f t="shared" ref="AV68:AX68" si="1279">TTEST(AV18:AV20,AV21:AV23,2,2)</f>
        <v>6.794370446268753E-3</v>
      </c>
      <c r="AW68" s="179">
        <f t="shared" si="1279"/>
        <v>0.37515087437061334</v>
      </c>
      <c r="AX68" s="97">
        <f t="shared" si="1279"/>
        <v>1.3344726586780717E-2</v>
      </c>
      <c r="AY68" s="97">
        <f t="shared" ref="AY68:BC68" si="1280">TTEST(AY18:AY20,AY21:AY23,2,2)</f>
        <v>0.26006473990169426</v>
      </c>
      <c r="AZ68" s="97">
        <f t="shared" si="1280"/>
        <v>3.7793235416925003E-2</v>
      </c>
      <c r="BA68" s="97">
        <f t="shared" si="1280"/>
        <v>0.17467852039833065</v>
      </c>
      <c r="BB68" s="97">
        <f t="shared" si="1280"/>
        <v>0.30190712744235132</v>
      </c>
      <c r="BC68" s="97">
        <f t="shared" si="1280"/>
        <v>0.3337108708321293</v>
      </c>
      <c r="BE68" s="52"/>
      <c r="BF68" s="94" t="s">
        <v>62</v>
      </c>
      <c r="BG68" s="95">
        <f>TTEST(BG18:BG20,BG21:BG23,2,2)</f>
        <v>1.265744396103685E-2</v>
      </c>
      <c r="BH68" s="96" t="e">
        <f t="shared" ref="BH68:BU68" si="1281">TTEST(BH18:BH20,BH21:BH23,2,2)</f>
        <v>#DIV/0!</v>
      </c>
      <c r="BI68" s="96">
        <f t="shared" si="1281"/>
        <v>9.3268872241668882E-2</v>
      </c>
      <c r="BJ68" s="95">
        <f t="shared" si="1281"/>
        <v>6.1113864949942288E-2</v>
      </c>
      <c r="BK68" s="95">
        <f t="shared" si="1281"/>
        <v>6.7119338783459921E-3</v>
      </c>
      <c r="BL68" s="95">
        <f t="shared" si="1281"/>
        <v>8.2306919541314597E-3</v>
      </c>
      <c r="BM68" s="95">
        <f t="shared" si="1281"/>
        <v>8.5716631046655421E-3</v>
      </c>
      <c r="BN68" s="95">
        <f t="shared" si="1281"/>
        <v>8.4757482763785797E-3</v>
      </c>
      <c r="BO68" s="95">
        <f t="shared" si="1281"/>
        <v>5.5157501298938724E-3</v>
      </c>
      <c r="BP68" s="95">
        <f t="shared" si="1281"/>
        <v>6.2592027507466874E-4</v>
      </c>
      <c r="BQ68" s="95">
        <f t="shared" si="1281"/>
        <v>1.1986224240677402E-2</v>
      </c>
      <c r="BR68" s="95">
        <f t="shared" si="1281"/>
        <v>1.5937580041884444E-2</v>
      </c>
      <c r="BS68" s="95">
        <f t="shared" si="1281"/>
        <v>7.9198963379426713E-3</v>
      </c>
      <c r="BT68" s="95">
        <f t="shared" si="1281"/>
        <v>7.2452933261027671E-3</v>
      </c>
      <c r="BU68" s="97">
        <f t="shared" si="1281"/>
        <v>0.13904551653124286</v>
      </c>
      <c r="BV68" s="97">
        <f t="shared" ref="BV68:BX68" si="1282">TTEST(BV18:BV20,BV21:BV23,2,2)</f>
        <v>1.3275136865456972E-2</v>
      </c>
      <c r="BW68" s="97">
        <f t="shared" si="1282"/>
        <v>9.9056873989421847E-3</v>
      </c>
      <c r="BX68" s="97">
        <f t="shared" si="1282"/>
        <v>2.6346882426126258E-3</v>
      </c>
      <c r="BY68" s="97">
        <f t="shared" ref="BY68:CC68" si="1283">TTEST(BY18:BY20,BY21:BY23,2,2)</f>
        <v>5.2730276119161493E-3</v>
      </c>
      <c r="BZ68" s="97">
        <f t="shared" si="1283"/>
        <v>2.0691098223102268E-4</v>
      </c>
      <c r="CA68" s="97">
        <f t="shared" si="1283"/>
        <v>3.5466776904460954E-4</v>
      </c>
      <c r="CB68" s="97">
        <f t="shared" si="1283"/>
        <v>4.801241269339768E-4</v>
      </c>
      <c r="CC68" s="97">
        <f t="shared" si="1283"/>
        <v>5.6736594780165803E-4</v>
      </c>
      <c r="CE68" s="52"/>
      <c r="CF68" s="94" t="s">
        <v>62</v>
      </c>
      <c r="CG68" s="95">
        <f>TTEST(CG18:CG20,CG21:CG23,2,2)</f>
        <v>6.4250681730559827E-3</v>
      </c>
      <c r="CH68" s="96">
        <f t="shared" ref="CH68:CU68" si="1284">TTEST(CH18:CH20,CH21:CH23,2,2)</f>
        <v>0.22870561713933699</v>
      </c>
      <c r="CI68" s="96" t="e">
        <f t="shared" si="1284"/>
        <v>#DIV/0!</v>
      </c>
      <c r="CJ68" s="95">
        <f t="shared" si="1284"/>
        <v>1.9808963115109175E-3</v>
      </c>
      <c r="CK68" s="95">
        <f t="shared" si="1284"/>
        <v>3.0840082653834967E-2</v>
      </c>
      <c r="CL68" s="95">
        <f t="shared" si="1284"/>
        <v>2.1475027718500815E-2</v>
      </c>
      <c r="CM68" s="95">
        <f t="shared" si="1284"/>
        <v>3.7299029497943614E-2</v>
      </c>
      <c r="CN68" s="95">
        <f t="shared" si="1284"/>
        <v>1.9949477746963602E-2</v>
      </c>
      <c r="CO68" s="95">
        <f t="shared" si="1284"/>
        <v>2.4335224760021604E-2</v>
      </c>
      <c r="CP68" s="95">
        <f t="shared" si="1284"/>
        <v>7.8733678104590726E-2</v>
      </c>
      <c r="CQ68" s="95">
        <f t="shared" si="1284"/>
        <v>1.8243887526439947E-2</v>
      </c>
      <c r="CR68" s="95">
        <f t="shared" si="1284"/>
        <v>1.273804306592247E-2</v>
      </c>
      <c r="CS68" s="95">
        <f t="shared" si="1284"/>
        <v>9.2830649099977895E-3</v>
      </c>
      <c r="CT68" s="95">
        <f t="shared" si="1284"/>
        <v>1.6718421036577325E-2</v>
      </c>
      <c r="CU68" s="97">
        <f t="shared" si="1284"/>
        <v>2.9161369398252078E-3</v>
      </c>
      <c r="CV68" s="97">
        <f t="shared" ref="CV68:CX68" si="1285">TTEST(CV18:CV20,CV21:CV23,2,2)</f>
        <v>0.37976715406952338</v>
      </c>
      <c r="CW68" s="97">
        <f t="shared" si="1285"/>
        <v>9.5530836039203204E-3</v>
      </c>
      <c r="CX68" s="97">
        <f t="shared" si="1285"/>
        <v>1.5940924678520599E-2</v>
      </c>
      <c r="CY68" s="97">
        <f t="shared" ref="CY68:DC68" si="1286">TTEST(CY18:CY20,CY21:CY23,2,2)</f>
        <v>1.3049147757371649E-2</v>
      </c>
      <c r="CZ68" s="97">
        <f t="shared" si="1286"/>
        <v>3.869370534432004E-2</v>
      </c>
      <c r="DA68" s="97">
        <f t="shared" si="1286"/>
        <v>9.1187631227396385E-2</v>
      </c>
      <c r="DB68" s="97">
        <f t="shared" si="1286"/>
        <v>8.428184891294159E-2</v>
      </c>
      <c r="DC68" s="97">
        <f t="shared" si="1286"/>
        <v>7.5438512303739463E-2</v>
      </c>
      <c r="DE68" s="52"/>
      <c r="DF68" s="94" t="s">
        <v>62</v>
      </c>
      <c r="DG68" s="95">
        <f>TTEST(DG18:DG20,DG21:DG23,2,2)</f>
        <v>6.3101928019719446E-3</v>
      </c>
      <c r="DH68" s="96">
        <f t="shared" ref="DH68:DU68" si="1287">TTEST(DH18:DH20,DH21:DH23,2,2)</f>
        <v>8.841892163067254E-2</v>
      </c>
      <c r="DI68" s="96">
        <f t="shared" si="1287"/>
        <v>5.6685329844161753E-4</v>
      </c>
      <c r="DJ68" s="95" t="e">
        <f t="shared" si="1287"/>
        <v>#DIV/0!</v>
      </c>
      <c r="DK68" s="95">
        <f t="shared" si="1287"/>
        <v>0.63875751789784951</v>
      </c>
      <c r="DL68" s="95">
        <f t="shared" si="1287"/>
        <v>0.49369730503709192</v>
      </c>
      <c r="DM68" s="95">
        <f t="shared" si="1287"/>
        <v>0.88109399357803697</v>
      </c>
      <c r="DN68" s="95">
        <f t="shared" si="1287"/>
        <v>0.28580414986786457</v>
      </c>
      <c r="DO68" s="95">
        <f t="shared" si="1287"/>
        <v>6.4680107394876798E-2</v>
      </c>
      <c r="DP68" s="95">
        <f t="shared" si="1287"/>
        <v>0.19304701178264336</v>
      </c>
      <c r="DQ68" s="95">
        <f t="shared" si="1287"/>
        <v>0.107563345537438</v>
      </c>
      <c r="DR68" s="95">
        <f t="shared" si="1287"/>
        <v>0.10632162099712243</v>
      </c>
      <c r="DS68" s="95">
        <f t="shared" si="1287"/>
        <v>1.1756098127058566E-2</v>
      </c>
      <c r="DT68" s="95">
        <f t="shared" si="1287"/>
        <v>0.17671139987286663</v>
      </c>
      <c r="DU68" s="97">
        <f t="shared" si="1287"/>
        <v>0.67999391598960424</v>
      </c>
      <c r="DV68" s="97">
        <f t="shared" ref="DV68:DX68" si="1288">TTEST(DV18:DV20,DV21:DV23,2,2)</f>
        <v>6.2497897937077017E-2</v>
      </c>
      <c r="DW68" s="97">
        <f t="shared" si="1288"/>
        <v>4.7252715119761673E-2</v>
      </c>
      <c r="DX68" s="97">
        <f t="shared" si="1288"/>
        <v>1.0176459818474447E-2</v>
      </c>
      <c r="DY68" s="97">
        <f t="shared" ref="DY68:EC68" si="1289">TTEST(DY18:DY20,DY21:DY23,2,2)</f>
        <v>5.239585947373758E-2</v>
      </c>
      <c r="DZ68" s="97">
        <f t="shared" si="1289"/>
        <v>2.749850541675666E-2</v>
      </c>
      <c r="EA68" s="97">
        <f t="shared" si="1289"/>
        <v>0.10603031794968168</v>
      </c>
      <c r="EB68" s="97">
        <f t="shared" si="1289"/>
        <v>0.13753230527102547</v>
      </c>
      <c r="EC68" s="97">
        <f t="shared" si="1289"/>
        <v>0.13200674716969896</v>
      </c>
      <c r="EE68" s="52"/>
      <c r="EF68" s="94" t="s">
        <v>62</v>
      </c>
      <c r="EG68" s="95">
        <f>TTEST(EG18:EG20,EG21:EG23,2,2)</f>
        <v>1.0982635731847216E-2</v>
      </c>
      <c r="EH68" s="96">
        <f t="shared" ref="EH68:EU68" si="1290">TTEST(EH18:EH20,EH21:EH23,2,2)</f>
        <v>1.3479091706577181E-2</v>
      </c>
      <c r="EI68" s="96">
        <f t="shared" si="1290"/>
        <v>2.037508295307214E-4</v>
      </c>
      <c r="EJ68" s="95">
        <f t="shared" si="1290"/>
        <v>0.68361653148668133</v>
      </c>
      <c r="EK68" s="95" t="e">
        <f t="shared" si="1290"/>
        <v>#DIV/0!</v>
      </c>
      <c r="EL68" s="95">
        <f t="shared" si="1290"/>
        <v>0.3504216217891995</v>
      </c>
      <c r="EM68" s="95">
        <f t="shared" si="1290"/>
        <v>0.32270422885402805</v>
      </c>
      <c r="EN68" s="95">
        <f t="shared" si="1290"/>
        <v>0.17898758889944821</v>
      </c>
      <c r="EO68" s="95">
        <f t="shared" si="1290"/>
        <v>4.1723377130746357E-2</v>
      </c>
      <c r="EP68" s="95">
        <f t="shared" si="1290"/>
        <v>5.8589002260131681E-2</v>
      </c>
      <c r="EQ68" s="95">
        <f t="shared" si="1290"/>
        <v>4.4032215809036365E-2</v>
      </c>
      <c r="ER68" s="95">
        <f t="shared" si="1290"/>
        <v>6.8333835513563465E-2</v>
      </c>
      <c r="ES68" s="95">
        <f t="shared" si="1290"/>
        <v>2.5389253912829111E-3</v>
      </c>
      <c r="ET68" s="95">
        <f t="shared" si="1290"/>
        <v>0.1424711401657206</v>
      </c>
      <c r="EU68" s="97">
        <f t="shared" si="1290"/>
        <v>0.6467484563234196</v>
      </c>
      <c r="EV68" s="97">
        <f t="shared" ref="EV68:EX68" si="1291">TTEST(EV18:EV20,EV21:EV23,2,2)</f>
        <v>9.9659537538586019E-3</v>
      </c>
      <c r="EW68" s="97">
        <f t="shared" si="1291"/>
        <v>6.2841818370769562E-2</v>
      </c>
      <c r="EX68" s="97">
        <f t="shared" si="1291"/>
        <v>1.20132752143872E-4</v>
      </c>
      <c r="EY68" s="97">
        <f t="shared" ref="EY68:FC68" si="1292">TTEST(EY18:EY20,EY21:EY23,2,2)</f>
        <v>4.179035307407062E-2</v>
      </c>
      <c r="EZ68" s="97">
        <f t="shared" si="1292"/>
        <v>3.9849484293230228E-3</v>
      </c>
      <c r="FA68" s="97">
        <f t="shared" si="1292"/>
        <v>3.9588129552328773E-2</v>
      </c>
      <c r="FB68" s="97">
        <f t="shared" si="1292"/>
        <v>6.7943211130178469E-2</v>
      </c>
      <c r="FC68" s="97">
        <f t="shared" si="1292"/>
        <v>7.2179334361418296E-2</v>
      </c>
      <c r="FE68" s="52"/>
      <c r="FF68" s="94" t="s">
        <v>62</v>
      </c>
      <c r="FG68" s="95">
        <f>TTEST(FG18:FG20,FG21:FG23,2,2)</f>
        <v>3.697333913282632E-2</v>
      </c>
      <c r="FH68" s="96">
        <f t="shared" ref="FH68:FU68" si="1293">TTEST(FH18:FH20,FH21:FH23,2,2)</f>
        <v>2.0840466444862053E-3</v>
      </c>
      <c r="FI68" s="96">
        <f t="shared" si="1293"/>
        <v>1.3109543013964228E-3</v>
      </c>
      <c r="FJ68" s="95">
        <f t="shared" si="1293"/>
        <v>0.43236788434299095</v>
      </c>
      <c r="FK68" s="95">
        <f t="shared" si="1293"/>
        <v>0.31762193353999796</v>
      </c>
      <c r="FL68" s="95" t="e">
        <f t="shared" si="1293"/>
        <v>#DIV/0!</v>
      </c>
      <c r="FM68" s="95">
        <f t="shared" si="1293"/>
        <v>0.16149554902544583</v>
      </c>
      <c r="FN68" s="95">
        <f t="shared" si="1293"/>
        <v>0.80572128768043383</v>
      </c>
      <c r="FO68" s="95">
        <f t="shared" si="1293"/>
        <v>0.20996329371475808</v>
      </c>
      <c r="FP68" s="95">
        <f t="shared" si="1293"/>
        <v>9.6445282747331662E-2</v>
      </c>
      <c r="FQ68" s="95">
        <f t="shared" si="1293"/>
        <v>2.6618962437346679E-2</v>
      </c>
      <c r="FR68" s="95">
        <f t="shared" si="1293"/>
        <v>0.13481319163901648</v>
      </c>
      <c r="FS68" s="95">
        <f t="shared" si="1293"/>
        <v>9.4181031894577513E-4</v>
      </c>
      <c r="FT68" s="95">
        <f t="shared" si="1293"/>
        <v>0.15341586735863183</v>
      </c>
      <c r="FU68" s="97">
        <f t="shared" si="1293"/>
        <v>0.49179189357454778</v>
      </c>
      <c r="FV68" s="97">
        <f t="shared" ref="FV68:FX68" si="1294">TTEST(FV18:FV20,FV21:FV23,2,2)</f>
        <v>1.6839771025849706E-3</v>
      </c>
      <c r="FW68" s="97">
        <f t="shared" si="1294"/>
        <v>0.10904208275604421</v>
      </c>
      <c r="FX68" s="97">
        <f t="shared" si="1294"/>
        <v>1.9445374422010503E-6</v>
      </c>
      <c r="FY68" s="97">
        <f t="shared" ref="FY68:GC68" si="1295">TTEST(FY18:FY20,FY21:FY23,2,2)</f>
        <v>5.4913822252070303E-2</v>
      </c>
      <c r="FZ68" s="97">
        <f t="shared" si="1295"/>
        <v>5.4199595858333846E-3</v>
      </c>
      <c r="GA68" s="97">
        <f t="shared" si="1295"/>
        <v>5.593870998992883E-2</v>
      </c>
      <c r="GB68" s="97">
        <f t="shared" si="1295"/>
        <v>9.2652849594596437E-2</v>
      </c>
      <c r="GC68" s="97">
        <f t="shared" si="1295"/>
        <v>0.10696386756651384</v>
      </c>
      <c r="GE68" s="52"/>
      <c r="GF68" s="94" t="s">
        <v>62</v>
      </c>
      <c r="GG68" s="95">
        <f>TTEST(GG18:GG20,GG21:GG23,2,2)</f>
        <v>2.7332891563915513E-2</v>
      </c>
      <c r="GH68" s="96">
        <f t="shared" ref="GH68:GU68" si="1296">TTEST(GH18:GH20,GH21:GH23,2,2)</f>
        <v>1.3985532454120127E-2</v>
      </c>
      <c r="GI68" s="96">
        <f t="shared" si="1296"/>
        <v>1.524273667645741E-4</v>
      </c>
      <c r="GJ68" s="95">
        <f t="shared" si="1296"/>
        <v>0.98361703537677903</v>
      </c>
      <c r="GK68" s="95">
        <f t="shared" si="1296"/>
        <v>0.32543347142664902</v>
      </c>
      <c r="GL68" s="95">
        <f t="shared" si="1296"/>
        <v>0.14891164367868437</v>
      </c>
      <c r="GM68" s="95" t="e">
        <f t="shared" si="1296"/>
        <v>#DIV/0!</v>
      </c>
      <c r="GN68" s="95">
        <f t="shared" si="1296"/>
        <v>7.5063210932947294E-2</v>
      </c>
      <c r="GO68" s="95">
        <f t="shared" si="1296"/>
        <v>3.7923408750370043E-2</v>
      </c>
      <c r="GP68" s="95">
        <f t="shared" si="1296"/>
        <v>3.0474649605721448E-2</v>
      </c>
      <c r="GQ68" s="95">
        <f t="shared" si="1296"/>
        <v>6.9935318478047256E-3</v>
      </c>
      <c r="GR68" s="95">
        <f t="shared" si="1296"/>
        <v>1.95153973254584E-2</v>
      </c>
      <c r="GS68" s="95">
        <f t="shared" si="1296"/>
        <v>2.0443206975819779E-3</v>
      </c>
      <c r="GT68" s="95">
        <f t="shared" si="1296"/>
        <v>0.11677737487289215</v>
      </c>
      <c r="GU68" s="97">
        <f t="shared" si="1296"/>
        <v>0.76526774989730439</v>
      </c>
      <c r="GV68" s="97">
        <f t="shared" ref="GV68:GX68" si="1297">TTEST(GV18:GV20,GV21:GV23,2,2)</f>
        <v>9.7039680383940886E-3</v>
      </c>
      <c r="GW68" s="97">
        <f t="shared" si="1297"/>
        <v>5.1842056920567078E-2</v>
      </c>
      <c r="GX68" s="97">
        <f t="shared" si="1297"/>
        <v>1.1680022867418955E-4</v>
      </c>
      <c r="GY68" s="97">
        <f t="shared" ref="GY68:HC68" si="1298">TTEST(GY18:GY20,GY21:GY23,2,2)</f>
        <v>2.8442735551143173E-2</v>
      </c>
      <c r="GZ68" s="97">
        <f t="shared" si="1298"/>
        <v>2.3877893210878334E-3</v>
      </c>
      <c r="HA68" s="97">
        <f t="shared" si="1298"/>
        <v>3.0199296468597748E-2</v>
      </c>
      <c r="HB68" s="97">
        <f t="shared" si="1298"/>
        <v>4.889916528206336E-2</v>
      </c>
      <c r="HC68" s="97">
        <f t="shared" si="1298"/>
        <v>5.0530545592347313E-2</v>
      </c>
      <c r="HE68" s="52"/>
      <c r="HF68" s="94" t="s">
        <v>62</v>
      </c>
      <c r="HG68" s="95">
        <f>TTEST(HG18:HG20,HG21:HG23,2,2)</f>
        <v>2.0272018598742295E-2</v>
      </c>
      <c r="HH68" s="96">
        <f t="shared" ref="HH68:HU68" si="1299">TTEST(HH18:HH20,HH21:HH23,2,2)</f>
        <v>9.6220308423635419E-3</v>
      </c>
      <c r="HI68" s="96">
        <f t="shared" si="1299"/>
        <v>9.0581471167427277E-5</v>
      </c>
      <c r="HJ68" s="95">
        <f t="shared" si="1299"/>
        <v>0.26846211195564262</v>
      </c>
      <c r="HK68" s="95">
        <f t="shared" si="1299"/>
        <v>0.19802102269101332</v>
      </c>
      <c r="HL68" s="95">
        <f t="shared" si="1299"/>
        <v>0.67369688980937814</v>
      </c>
      <c r="HM68" s="95">
        <f t="shared" si="1299"/>
        <v>6.4401350543991931E-2</v>
      </c>
      <c r="HN68" s="95" t="e">
        <f t="shared" si="1299"/>
        <v>#DIV/0!</v>
      </c>
      <c r="HO68" s="95">
        <f t="shared" si="1299"/>
        <v>4.7018135572624638E-2</v>
      </c>
      <c r="HP68" s="95">
        <f t="shared" si="1299"/>
        <v>0.16083942126536321</v>
      </c>
      <c r="HQ68" s="95">
        <f t="shared" si="1299"/>
        <v>0.10595604377365937</v>
      </c>
      <c r="HR68" s="95">
        <f t="shared" si="1299"/>
        <v>0.34380943453806684</v>
      </c>
      <c r="HS68" s="95">
        <f t="shared" si="1299"/>
        <v>5.1423650000410421E-3</v>
      </c>
      <c r="HT68" s="95">
        <f t="shared" si="1299"/>
        <v>0.26617479556872486</v>
      </c>
      <c r="HU68" s="97">
        <f t="shared" si="1299"/>
        <v>0.46209590660196337</v>
      </c>
      <c r="HV68" s="97">
        <f t="shared" ref="HV68:HX68" si="1300">TTEST(HV18:HV20,HV21:HV23,2,2)</f>
        <v>7.4560521587234549E-3</v>
      </c>
      <c r="HW68" s="97">
        <f t="shared" si="1300"/>
        <v>6.8550444283956569E-2</v>
      </c>
      <c r="HX68" s="97">
        <f t="shared" si="1300"/>
        <v>6.3351440472674404E-4</v>
      </c>
      <c r="HY68" s="97">
        <f t="shared" ref="HY68:IC68" si="1301">TTEST(HY18:HY20,HY21:HY23,2,2)</f>
        <v>5.3553788024253389E-2</v>
      </c>
      <c r="HZ68" s="97">
        <f t="shared" si="1301"/>
        <v>7.1181381424785303E-3</v>
      </c>
      <c r="IA68" s="97">
        <f t="shared" si="1301"/>
        <v>5.6944958806108149E-2</v>
      </c>
      <c r="IB68" s="97">
        <f t="shared" si="1301"/>
        <v>9.4334569356191875E-2</v>
      </c>
      <c r="IC68" s="97">
        <f t="shared" si="1301"/>
        <v>9.7419201465308761E-2</v>
      </c>
      <c r="IE68" s="52"/>
      <c r="IF68" s="94" t="s">
        <v>62</v>
      </c>
      <c r="IG68" s="95">
        <f>TTEST(IG18:IG20,IG21:IG23,2,2)</f>
        <v>0.76128937690227916</v>
      </c>
      <c r="IH68" s="96">
        <f t="shared" ref="IH68:IU68" si="1302">TTEST(IH18:IH20,IH21:IH23,2,2)</f>
        <v>2.4967988904045762E-2</v>
      </c>
      <c r="II68" s="96">
        <f t="shared" si="1302"/>
        <v>5.8107333414219491E-4</v>
      </c>
      <c r="IJ68" s="95">
        <f t="shared" si="1302"/>
        <v>4.626186203036084E-2</v>
      </c>
      <c r="IK68" s="95">
        <f t="shared" si="1302"/>
        <v>5.6766283949804784E-2</v>
      </c>
      <c r="IL68" s="95">
        <f t="shared" si="1302"/>
        <v>0.18522370058898738</v>
      </c>
      <c r="IM68" s="95">
        <f t="shared" si="1302"/>
        <v>3.6348877842598028E-2</v>
      </c>
      <c r="IN68" s="95">
        <f t="shared" si="1302"/>
        <v>6.1521660635868711E-2</v>
      </c>
      <c r="IO68" s="95" t="e">
        <f t="shared" si="1302"/>
        <v>#DIV/0!</v>
      </c>
      <c r="IP68" s="95">
        <f t="shared" si="1302"/>
        <v>0.72660633997320978</v>
      </c>
      <c r="IQ68" s="95">
        <f t="shared" si="1302"/>
        <v>0.88596164776711372</v>
      </c>
      <c r="IR68" s="95">
        <f t="shared" si="1302"/>
        <v>0.45544459030209472</v>
      </c>
      <c r="IS68" s="95">
        <f t="shared" si="1302"/>
        <v>0.30525751508733884</v>
      </c>
      <c r="IT68" s="95">
        <f t="shared" si="1302"/>
        <v>0.73632719269595714</v>
      </c>
      <c r="IU68" s="97">
        <f t="shared" si="1302"/>
        <v>0.28690575878999347</v>
      </c>
      <c r="IV68" s="97">
        <f t="shared" ref="IV68:IX68" si="1303">TTEST(IV18:IV20,IV21:IV23,2,2)</f>
        <v>2.0965849810511274E-2</v>
      </c>
      <c r="IW68" s="97">
        <f t="shared" si="1303"/>
        <v>0.22891249946595602</v>
      </c>
      <c r="IX68" s="97">
        <f t="shared" si="1303"/>
        <v>3.45906778453293E-2</v>
      </c>
      <c r="IY68" s="97">
        <f t="shared" ref="IY68:JC68" si="1304">TTEST(IY18:IY20,IY21:IY23,2,2)</f>
        <v>0.2105003217385962</v>
      </c>
      <c r="IZ68" s="97">
        <f t="shared" si="1304"/>
        <v>2.525064774067904E-2</v>
      </c>
      <c r="JA68" s="97">
        <f t="shared" si="1304"/>
        <v>0.11765409101134428</v>
      </c>
      <c r="JB68" s="97">
        <f t="shared" si="1304"/>
        <v>0.2346239739737431</v>
      </c>
      <c r="JC68" s="97">
        <f t="shared" si="1304"/>
        <v>0.23998730320112829</v>
      </c>
      <c r="JE68" s="52"/>
      <c r="JF68" s="94" t="s">
        <v>62</v>
      </c>
      <c r="JG68" s="95">
        <f>TTEST(JG18:JG20,JG21:JG23,2,2)</f>
        <v>0.98348653452162671</v>
      </c>
      <c r="JH68" s="96">
        <f t="shared" ref="JH68:JU68" si="1305">TTEST(JH18:JH20,JH21:JH23,2,2)</f>
        <v>6.9818642314949943E-4</v>
      </c>
      <c r="JI68" s="96">
        <f t="shared" si="1305"/>
        <v>1.6775327393677084E-3</v>
      </c>
      <c r="JJ68" s="95">
        <f t="shared" si="1305"/>
        <v>0.13828500525473136</v>
      </c>
      <c r="JK68" s="95">
        <f t="shared" si="1305"/>
        <v>3.3526363881644899E-2</v>
      </c>
      <c r="JL68" s="95">
        <f t="shared" si="1305"/>
        <v>3.9517300114901434E-2</v>
      </c>
      <c r="JM68" s="95">
        <f t="shared" si="1305"/>
        <v>1.8501421930390512E-2</v>
      </c>
      <c r="JN68" s="95">
        <f t="shared" si="1305"/>
        <v>0.15629330930003696</v>
      </c>
      <c r="JO68" s="95">
        <f t="shared" si="1305"/>
        <v>0.731404197699276</v>
      </c>
      <c r="JP68" s="95" t="e">
        <f t="shared" si="1305"/>
        <v>#DIV/0!</v>
      </c>
      <c r="JQ68" s="95">
        <f t="shared" si="1305"/>
        <v>0.50997925410812917</v>
      </c>
      <c r="JR68" s="95">
        <f t="shared" si="1305"/>
        <v>0.25388113822628872</v>
      </c>
      <c r="JS68" s="95">
        <f t="shared" si="1305"/>
        <v>0.52891820149671842</v>
      </c>
      <c r="JT68" s="95">
        <f t="shared" si="1305"/>
        <v>0.5726109978009456</v>
      </c>
      <c r="JU68" s="97">
        <f t="shared" si="1305"/>
        <v>0.23192805292525073</v>
      </c>
      <c r="JV68" s="97">
        <f t="shared" ref="JV68:JX68" si="1306">TTEST(JV18:JV20,JV21:JV23,2,2)</f>
        <v>5.4864150355715755E-4</v>
      </c>
      <c r="JW68" s="97">
        <f t="shared" si="1306"/>
        <v>0.53103566402483937</v>
      </c>
      <c r="JX68" s="97">
        <f t="shared" si="1306"/>
        <v>6.5240658354874692E-2</v>
      </c>
      <c r="JY68" s="97">
        <f t="shared" ref="JY68:KC68" si="1307">TTEST(JY18:JY20,JY21:JY23,2,2)</f>
        <v>0.33184722317804161</v>
      </c>
      <c r="JZ68" s="97">
        <f t="shared" si="1307"/>
        <v>2.0639417896568538E-2</v>
      </c>
      <c r="KA68" s="97">
        <f t="shared" si="1307"/>
        <v>0.11863219439539549</v>
      </c>
      <c r="KB68" s="97">
        <f t="shared" si="1307"/>
        <v>0.29559682289250971</v>
      </c>
      <c r="KC68" s="97">
        <f t="shared" si="1307"/>
        <v>0.38038728371663161</v>
      </c>
      <c r="KE68" s="52"/>
      <c r="KF68" s="94" t="s">
        <v>62</v>
      </c>
      <c r="KG68" s="95">
        <f>TTEST(KG18:KG20,KG21:KG23,2,2)</f>
        <v>0.57739393826523</v>
      </c>
      <c r="KH68" s="96">
        <f t="shared" ref="KH68:KU68" si="1308">TTEST(KH18:KH20,KH21:KH23,2,2)</f>
        <v>1.68412556526862E-3</v>
      </c>
      <c r="KI68" s="96">
        <f t="shared" si="1308"/>
        <v>2.6335246065863858E-4</v>
      </c>
      <c r="KJ68" s="95">
        <f t="shared" si="1308"/>
        <v>0.10442330514942148</v>
      </c>
      <c r="KK68" s="95">
        <f t="shared" si="1308"/>
        <v>2.4505769397386669E-2</v>
      </c>
      <c r="KL68" s="95">
        <f t="shared" si="1308"/>
        <v>1.8162979187775246E-2</v>
      </c>
      <c r="KM68" s="95">
        <f t="shared" si="1308"/>
        <v>4.330493135644241E-3</v>
      </c>
      <c r="KN68" s="95">
        <f t="shared" si="1308"/>
        <v>9.5615376042716596E-2</v>
      </c>
      <c r="KO68" s="95">
        <f t="shared" si="1308"/>
        <v>0.89936851142697927</v>
      </c>
      <c r="KP68" s="95">
        <f t="shared" si="1308"/>
        <v>0.46923475398351844</v>
      </c>
      <c r="KQ68" s="95" t="e">
        <f t="shared" si="1308"/>
        <v>#DIV/0!</v>
      </c>
      <c r="KR68" s="95">
        <f t="shared" si="1308"/>
        <v>0.16179449539965485</v>
      </c>
      <c r="KS68" s="95">
        <f t="shared" si="1308"/>
        <v>4.5458564122368428E-2</v>
      </c>
      <c r="KT68" s="95">
        <f t="shared" si="1308"/>
        <v>0.47667014657170248</v>
      </c>
      <c r="KU68" s="97">
        <f t="shared" si="1308"/>
        <v>0.21735600083982401</v>
      </c>
      <c r="KV68" s="97">
        <f t="shared" ref="KV68:KX68" si="1309">TTEST(KV18:KV20,KV21:KV23,2,2)</f>
        <v>1.3841544476307201E-3</v>
      </c>
      <c r="KW68" s="97">
        <f t="shared" si="1309"/>
        <v>0.29281821833967897</v>
      </c>
      <c r="KX68" s="97">
        <f t="shared" si="1309"/>
        <v>3.3758501085432075E-3</v>
      </c>
      <c r="KY68" s="97">
        <f t="shared" ref="KY68:LC68" si="1310">TTEST(KY18:KY20,KY21:KY23,2,2)</f>
        <v>0.16796279334562447</v>
      </c>
      <c r="KZ68" s="97">
        <f t="shared" si="1310"/>
        <v>1.596455055662219E-2</v>
      </c>
      <c r="LA68" s="97">
        <f t="shared" si="1310"/>
        <v>0.11065127215004708</v>
      </c>
      <c r="LB68" s="97">
        <f t="shared" si="1310"/>
        <v>0.20178990272930764</v>
      </c>
      <c r="LC68" s="97">
        <f t="shared" si="1310"/>
        <v>0.23473840165911669</v>
      </c>
      <c r="LE68" s="52"/>
      <c r="LF68" s="94" t="s">
        <v>62</v>
      </c>
      <c r="LG68" s="95">
        <f>TTEST(LG18:LG20,LG21:LG23,2,2)</f>
        <v>0.15058671757407838</v>
      </c>
      <c r="LH68" s="96">
        <f t="shared" ref="LH68:LU68" si="1311">TTEST(LH18:LH20,LH21:LH23,2,2)</f>
        <v>1.0368953177347612E-2</v>
      </c>
      <c r="LI68" s="96">
        <f t="shared" si="1311"/>
        <v>1.2628562422468885E-4</v>
      </c>
      <c r="LJ68" s="95">
        <f t="shared" si="1311"/>
        <v>0.10639948840039994</v>
      </c>
      <c r="LK68" s="95">
        <f t="shared" si="1311"/>
        <v>3.4131602769985121E-2</v>
      </c>
      <c r="LL68" s="95">
        <f t="shared" si="1311"/>
        <v>0.14775114261925834</v>
      </c>
      <c r="LM68" s="95">
        <f t="shared" si="1311"/>
        <v>1.2900694682336475E-2</v>
      </c>
      <c r="LN68" s="95">
        <f t="shared" si="1311"/>
        <v>0.31949965732778574</v>
      </c>
      <c r="LO68" s="95">
        <f t="shared" si="1311"/>
        <v>0.47293318939363904</v>
      </c>
      <c r="LP68" s="95">
        <f t="shared" si="1311"/>
        <v>0.29599111331770056</v>
      </c>
      <c r="LQ68" s="95">
        <f t="shared" si="1311"/>
        <v>0.15528980272543752</v>
      </c>
      <c r="LR68" s="95" t="e">
        <f t="shared" si="1311"/>
        <v>#DIV/0!</v>
      </c>
      <c r="LS68" s="95">
        <f t="shared" si="1311"/>
        <v>1.2279786114654453E-3</v>
      </c>
      <c r="LT68" s="95">
        <f t="shared" si="1311"/>
        <v>0.35228164399617046</v>
      </c>
      <c r="LU68" s="97">
        <f t="shared" si="1311"/>
        <v>0.31002826828655788</v>
      </c>
      <c r="LV68" s="97">
        <f t="shared" ref="LV68:LX68" si="1312">TTEST(LV18:LV20,LV21:LV23,2,2)</f>
        <v>8.0688541737034859E-3</v>
      </c>
      <c r="LW68" s="97">
        <f t="shared" si="1312"/>
        <v>0.20404780503284231</v>
      </c>
      <c r="LX68" s="97">
        <f t="shared" si="1312"/>
        <v>1.0553678663047198E-3</v>
      </c>
      <c r="LY68" s="97">
        <f t="shared" ref="LY68:MC68" si="1313">TTEST(LY18:LY20,LY21:LY23,2,2)</f>
        <v>0.12509891272708953</v>
      </c>
      <c r="LZ68" s="97">
        <f t="shared" si="1313"/>
        <v>1.6761006916679914E-2</v>
      </c>
      <c r="MA68" s="97">
        <f t="shared" si="1313"/>
        <v>0.10659381976135647</v>
      </c>
      <c r="MB68" s="97">
        <f t="shared" si="1313"/>
        <v>0.1796221714825903</v>
      </c>
      <c r="MC68" s="97">
        <f t="shared" si="1313"/>
        <v>0.19730558586506008</v>
      </c>
      <c r="ME68" s="52"/>
      <c r="MF68" s="94" t="s">
        <v>62</v>
      </c>
      <c r="MG68" s="95">
        <f>TTEST(MG18:MG20,MG21:MG23,2,2)</f>
        <v>0.11172918741863228</v>
      </c>
      <c r="MH68" s="96">
        <f t="shared" ref="MH68:MU68" si="1314">TTEST(MH18:MH20,MH21:MH23,2,2)</f>
        <v>3.4463925621750777E-3</v>
      </c>
      <c r="MI68" s="96">
        <f t="shared" si="1314"/>
        <v>8.9096049435422595E-5</v>
      </c>
      <c r="MJ68" s="95">
        <f t="shared" si="1314"/>
        <v>1.2273840146554358E-2</v>
      </c>
      <c r="MK68" s="95">
        <f t="shared" si="1314"/>
        <v>4.2212276062831655E-4</v>
      </c>
      <c r="ML68" s="95">
        <f t="shared" si="1314"/>
        <v>2.0102899736530538E-3</v>
      </c>
      <c r="MM68" s="95">
        <f t="shared" si="1314"/>
        <v>6.0488789938966097E-4</v>
      </c>
      <c r="MN68" s="95">
        <f t="shared" si="1314"/>
        <v>8.7494186006032235E-3</v>
      </c>
      <c r="MO68" s="95">
        <f t="shared" si="1314"/>
        <v>0.31733215768938133</v>
      </c>
      <c r="MP68" s="95">
        <f t="shared" si="1314"/>
        <v>0.73430024380422232</v>
      </c>
      <c r="MQ68" s="95">
        <f t="shared" si="1314"/>
        <v>3.2802018357373217E-2</v>
      </c>
      <c r="MR68" s="95">
        <f t="shared" si="1314"/>
        <v>6.6459832402567356E-4</v>
      </c>
      <c r="MS68" s="95" t="e">
        <f t="shared" si="1314"/>
        <v>#DIV/0!</v>
      </c>
      <c r="MT68" s="95">
        <f t="shared" si="1314"/>
        <v>0.82545000364598875</v>
      </c>
      <c r="MU68" s="97">
        <f t="shared" si="1314"/>
        <v>0.13877900481325814</v>
      </c>
      <c r="MV68" s="97">
        <f t="shared" ref="MV68:MX68" si="1315">TTEST(MV18:MV20,MV21:MV23,2,2)</f>
        <v>3.0561842733441732E-3</v>
      </c>
      <c r="MW68" s="97">
        <f t="shared" si="1315"/>
        <v>0.64329149594411006</v>
      </c>
      <c r="MX68" s="97">
        <f t="shared" si="1315"/>
        <v>4.6027303738046654E-3</v>
      </c>
      <c r="MY68" s="97">
        <f t="shared" ref="MY68:NC68" si="1316">TTEST(MY18:MY20,MY21:MY23,2,2)</f>
        <v>0.42895988849643091</v>
      </c>
      <c r="MZ68" s="97">
        <f t="shared" si="1316"/>
        <v>4.7831566046341499E-2</v>
      </c>
      <c r="NA68" s="97">
        <f t="shared" si="1316"/>
        <v>0.23640004795603028</v>
      </c>
      <c r="NB68" s="97">
        <f t="shared" si="1316"/>
        <v>0.43086791528299795</v>
      </c>
      <c r="NC68" s="97">
        <f t="shared" si="1316"/>
        <v>0.49262852009967212</v>
      </c>
      <c r="NE68" s="52"/>
      <c r="NF68" s="94" t="s">
        <v>62</v>
      </c>
      <c r="NG68" s="95">
        <f>TTEST(NG18:NG20,NG21:NG23,2,2)</f>
        <v>0.29528510935580421</v>
      </c>
      <c r="NH68" s="96">
        <f t="shared" ref="NH68:NU68" si="1317">TTEST(NH18:NH20,NH21:NH23,2,2)</f>
        <v>2.5674522457349723E-3</v>
      </c>
      <c r="NI68" s="96">
        <f t="shared" si="1317"/>
        <v>3.1716950801445281E-3</v>
      </c>
      <c r="NJ68" s="95">
        <f t="shared" si="1317"/>
        <v>0.29819469721273301</v>
      </c>
      <c r="NK68" s="95">
        <f t="shared" si="1317"/>
        <v>0.10476831648925063</v>
      </c>
      <c r="NL68" s="95">
        <f t="shared" si="1317"/>
        <v>1.2913777122654188E-2</v>
      </c>
      <c r="NM68" s="95">
        <f t="shared" si="1317"/>
        <v>5.5871565427160916E-2</v>
      </c>
      <c r="NN68" s="95">
        <f t="shared" si="1317"/>
        <v>0.14822344403079246</v>
      </c>
      <c r="NO68" s="95">
        <f t="shared" si="1317"/>
        <v>0.15725578188332867</v>
      </c>
      <c r="NP68" s="95">
        <f t="shared" si="1317"/>
        <v>0.52304655498408059</v>
      </c>
      <c r="NQ68" s="95">
        <f t="shared" si="1317"/>
        <v>0.48519730084303642</v>
      </c>
      <c r="NR68" s="95">
        <f t="shared" si="1317"/>
        <v>0.74285741483686429</v>
      </c>
      <c r="NS68" s="95">
        <f t="shared" si="1317"/>
        <v>4.6215926499825831E-2</v>
      </c>
      <c r="NT68" s="95" t="e">
        <f t="shared" si="1317"/>
        <v>#DIV/0!</v>
      </c>
      <c r="NU68" s="97">
        <f t="shared" si="1317"/>
        <v>0.5127859467410596</v>
      </c>
      <c r="NV68" s="97">
        <f t="shared" ref="NV68:NX68" si="1318">TTEST(NV18:NV20,NV21:NV23,2,2)</f>
        <v>2.5326779210715468E-3</v>
      </c>
      <c r="NW68" s="97">
        <f t="shared" si="1318"/>
        <v>6.6667763193288196E-2</v>
      </c>
      <c r="NX68" s="97">
        <f t="shared" si="1318"/>
        <v>2.2017585627283165E-3</v>
      </c>
      <c r="NY68" s="97">
        <f t="shared" ref="NY68:OC68" si="1319">TTEST(NY18:NY20,NY21:NY23,2,2)</f>
        <v>9.1368435158407341E-2</v>
      </c>
      <c r="NZ68" s="97">
        <f t="shared" si="1319"/>
        <v>2.9306185426423652E-2</v>
      </c>
      <c r="OA68" s="97">
        <f t="shared" si="1319"/>
        <v>0.11866760092950247</v>
      </c>
      <c r="OB68" s="97">
        <f t="shared" si="1319"/>
        <v>0.16102544337318625</v>
      </c>
      <c r="OC68" s="97">
        <f t="shared" si="1319"/>
        <v>0.13607218621852418</v>
      </c>
      <c r="OE68" s="52"/>
      <c r="OF68" s="94" t="s">
        <v>62</v>
      </c>
      <c r="OG68" s="95">
        <f>TTEST(OG18:OG20,OG21:OG23,2,2)</f>
        <v>0.29710684276037669</v>
      </c>
      <c r="OH68" s="96">
        <f t="shared" ref="OH68:OU68" si="1320">TTEST(OH18:OH20,OH21:OH23,2,2)</f>
        <v>0.20867592010257038</v>
      </c>
      <c r="OI68" s="96">
        <f t="shared" si="1320"/>
        <v>9.1017730437477518E-2</v>
      </c>
      <c r="OJ68" s="95">
        <f t="shared" si="1320"/>
        <v>0.84497843994956079</v>
      </c>
      <c r="OK68" s="95">
        <f t="shared" si="1320"/>
        <v>0.92741567792840063</v>
      </c>
      <c r="OL68" s="95">
        <f t="shared" si="1320"/>
        <v>0.77246476875997427</v>
      </c>
      <c r="OM68" s="95">
        <f t="shared" si="1320"/>
        <v>0.99258229216575189</v>
      </c>
      <c r="ON68" s="95">
        <f t="shared" si="1320"/>
        <v>0.63350705410618735</v>
      </c>
      <c r="OO68" s="95">
        <f t="shared" si="1320"/>
        <v>0.31880324089407391</v>
      </c>
      <c r="OP68" s="95">
        <f t="shared" si="1320"/>
        <v>0.36564270109620745</v>
      </c>
      <c r="OQ68" s="95">
        <f t="shared" si="1320"/>
        <v>0.34635934196733098</v>
      </c>
      <c r="OR68" s="95">
        <f t="shared" si="1320"/>
        <v>0.57930136759632089</v>
      </c>
      <c r="OS68" s="95">
        <f t="shared" si="1320"/>
        <v>0.19018413736820161</v>
      </c>
      <c r="OT68" s="95">
        <f t="shared" si="1320"/>
        <v>0.31742743401240181</v>
      </c>
      <c r="OU68" s="97" t="e">
        <f t="shared" si="1320"/>
        <v>#DIV/0!</v>
      </c>
      <c r="OV68" s="97">
        <f t="shared" ref="OV68:OX68" si="1321">TTEST(OV18:OV20,OV21:OV23,2,2)</f>
        <v>0.14860789985020459</v>
      </c>
      <c r="OW68" s="97">
        <f t="shared" si="1321"/>
        <v>3.8853618376438095E-2</v>
      </c>
      <c r="OX68" s="97">
        <f t="shared" si="1321"/>
        <v>9.8118081375137542E-2</v>
      </c>
      <c r="OY68" s="97">
        <f t="shared" ref="OY68:PC68" si="1322">TTEST(OY18:OY20,OY21:OY23,2,2)</f>
        <v>3.5004736509790441E-2</v>
      </c>
      <c r="OZ68" s="97">
        <f t="shared" si="1322"/>
        <v>5.159753450523645E-2</v>
      </c>
      <c r="PA68" s="97">
        <f t="shared" si="1322"/>
        <v>0.12513318467682508</v>
      </c>
      <c r="PB68" s="97">
        <f t="shared" si="1322"/>
        <v>0.13191493450328118</v>
      </c>
      <c r="PC68" s="97">
        <f t="shared" si="1322"/>
        <v>0.12667417364959097</v>
      </c>
    </row>
    <row r="69" spans="2:419" x14ac:dyDescent="0.3">
      <c r="E69" s="26" t="s">
        <v>61</v>
      </c>
      <c r="F69" s="27">
        <f>TTEST(F18:F20,F24:F26,2,2)</f>
        <v>0.13325678093611218</v>
      </c>
      <c r="G69" s="49">
        <f t="shared" ref="G69:T69" si="1323">TTEST(G18:G20,G24:G26,2,2)</f>
        <v>1.6311035728804298E-4</v>
      </c>
      <c r="H69" s="27">
        <f t="shared" si="1323"/>
        <v>6.3029607395375567E-2</v>
      </c>
      <c r="I69" s="27">
        <f t="shared" si="1323"/>
        <v>0.14364621222055518</v>
      </c>
      <c r="J69" s="27">
        <f t="shared" si="1323"/>
        <v>0.21639145852441649</v>
      </c>
      <c r="K69" s="27">
        <f t="shared" si="1323"/>
        <v>0.1374179820148938</v>
      </c>
      <c r="L69" s="27">
        <f t="shared" si="1323"/>
        <v>2.2571095821531585E-2</v>
      </c>
      <c r="M69" s="27">
        <f t="shared" si="1323"/>
        <v>0.31202659774091973</v>
      </c>
      <c r="N69" s="27">
        <f t="shared" si="1323"/>
        <v>0.99590858613209732</v>
      </c>
      <c r="O69" s="27">
        <f t="shared" si="1323"/>
        <v>0.25962525136443815</v>
      </c>
      <c r="P69" s="27">
        <f t="shared" si="1323"/>
        <v>0.16397861815218648</v>
      </c>
      <c r="Q69" s="27">
        <f t="shared" si="1323"/>
        <v>0.36423885392872191</v>
      </c>
      <c r="R69" s="27">
        <f t="shared" si="1323"/>
        <v>0.17411007333130263</v>
      </c>
      <c r="S69" s="27">
        <f>TTEST(S18:S20,S24:S26,2,2)</f>
        <v>0.64696124949312583</v>
      </c>
      <c r="T69" s="45">
        <f t="shared" si="1323"/>
        <v>0.82493416671326303</v>
      </c>
      <c r="U69" s="182">
        <f t="shared" ref="U69:W69" si="1324">TTEST(U18:U20,U24:U26,2,2)</f>
        <v>1.6556080054910813E-4</v>
      </c>
      <c r="V69" s="45">
        <f t="shared" si="1324"/>
        <v>0.44316683512266997</v>
      </c>
      <c r="W69" s="45">
        <f t="shared" si="1324"/>
        <v>2.6239840516842864E-2</v>
      </c>
      <c r="X69" s="45">
        <f t="shared" ref="X69:AB69" si="1325">TTEST(X18:X20,X24:X26,2,2)</f>
        <v>0.42748267914434479</v>
      </c>
      <c r="Y69" s="45">
        <f t="shared" si="1325"/>
        <v>1.4759795641748456E-3</v>
      </c>
      <c r="Z69" s="45">
        <f t="shared" si="1325"/>
        <v>5.3250106680185927E-2</v>
      </c>
      <c r="AA69" s="45">
        <f t="shared" si="1325"/>
        <v>0.27192073185963739</v>
      </c>
      <c r="AB69" s="45">
        <f t="shared" si="1325"/>
        <v>0.83364104965305563</v>
      </c>
      <c r="AE69" s="52"/>
      <c r="AF69" s="94" t="s">
        <v>61</v>
      </c>
      <c r="AG69" s="95" t="e">
        <f>TTEST(AG18:AG20,AG24:AG26,2,2)</f>
        <v>#DIV/0!</v>
      </c>
      <c r="AH69" s="98">
        <f t="shared" ref="AH69:AS69" si="1326">TTEST(AH18:AH20,AH24:AH26,2,2)</f>
        <v>9.7409816939607449E-4</v>
      </c>
      <c r="AI69" s="95">
        <f t="shared" si="1326"/>
        <v>9.7343522420674129E-3</v>
      </c>
      <c r="AJ69" s="95">
        <f t="shared" si="1326"/>
        <v>2.5491331246761283E-5</v>
      </c>
      <c r="AK69" s="95">
        <f t="shared" si="1326"/>
        <v>1.5508136214987224E-4</v>
      </c>
      <c r="AL69" s="95">
        <f t="shared" si="1326"/>
        <v>1.004067128388767E-3</v>
      </c>
      <c r="AM69" s="95">
        <f t="shared" si="1326"/>
        <v>2.1730896457025742E-4</v>
      </c>
      <c r="AN69" s="95">
        <f t="shared" si="1326"/>
        <v>5.0109366003409928E-2</v>
      </c>
      <c r="AO69" s="95">
        <f t="shared" si="1326"/>
        <v>3.6507570965819648E-3</v>
      </c>
      <c r="AP69" s="95">
        <f t="shared" si="1326"/>
        <v>0.5420044848081178</v>
      </c>
      <c r="AQ69" s="95">
        <f t="shared" si="1326"/>
        <v>0.1594224211893078</v>
      </c>
      <c r="AR69" s="95">
        <f t="shared" si="1326"/>
        <v>7.3855081316768947E-2</v>
      </c>
      <c r="AS69" s="95">
        <f t="shared" si="1326"/>
        <v>0.11466188651251609</v>
      </c>
      <c r="AT69" s="95">
        <f>TTEST(AT18:AT20,AT24:AT26,2,2)</f>
        <v>2.7933735619454056E-3</v>
      </c>
      <c r="AU69" s="179">
        <f t="shared" ref="AU69:AX69" si="1327">TTEST(AU18:AU20,AU24:AU26,2,2)</f>
        <v>0.32470599139988293</v>
      </c>
      <c r="AV69" s="179">
        <f t="shared" si="1327"/>
        <v>1.5834314643470391E-3</v>
      </c>
      <c r="AW69" s="179">
        <f t="shared" si="1327"/>
        <v>2.2888932339002674E-2</v>
      </c>
      <c r="AX69" s="97">
        <f t="shared" si="1327"/>
        <v>0.6761331491318201</v>
      </c>
      <c r="AY69" s="97">
        <f t="shared" ref="AY69:BC69" si="1328">TTEST(AY18:AY20,AY24:AY26,2,2)</f>
        <v>0.21650061102454354</v>
      </c>
      <c r="AZ69" s="97">
        <f t="shared" si="1328"/>
        <v>0.13623565454095132</v>
      </c>
      <c r="BA69" s="97">
        <f t="shared" si="1328"/>
        <v>0.57300640897482613</v>
      </c>
      <c r="BB69" s="97">
        <f t="shared" si="1328"/>
        <v>0.22637929665860765</v>
      </c>
      <c r="BC69" s="97">
        <f t="shared" si="1328"/>
        <v>8.269775939636205E-2</v>
      </c>
      <c r="BE69" s="52"/>
      <c r="BF69" s="94" t="s">
        <v>61</v>
      </c>
      <c r="BG69" s="95">
        <f>TTEST(BG18:BG20,BG24:BG26,2,2)</f>
        <v>6.5173128689464364E-3</v>
      </c>
      <c r="BH69" s="98" t="e">
        <f t="shared" ref="BH69:BS69" si="1329">TTEST(BH18:BH20,BH24:BH26,2,2)</f>
        <v>#DIV/0!</v>
      </c>
      <c r="BI69" s="95">
        <f t="shared" si="1329"/>
        <v>0.14128571538788465</v>
      </c>
      <c r="BJ69" s="95">
        <f t="shared" si="1329"/>
        <v>3.2406078881606695E-2</v>
      </c>
      <c r="BK69" s="95">
        <f t="shared" si="1329"/>
        <v>2.863706912434965E-3</v>
      </c>
      <c r="BL69" s="95">
        <f t="shared" si="1329"/>
        <v>5.0367762190799874E-3</v>
      </c>
      <c r="BM69" s="95">
        <f t="shared" si="1329"/>
        <v>4.6432068766893457E-3</v>
      </c>
      <c r="BN69" s="95">
        <f t="shared" si="1329"/>
        <v>4.5308670953534864E-3</v>
      </c>
      <c r="BO69" s="95">
        <f t="shared" si="1329"/>
        <v>2.8692545591164241E-3</v>
      </c>
      <c r="BP69" s="95">
        <f t="shared" si="1329"/>
        <v>5.0891418230372546E-4</v>
      </c>
      <c r="BQ69" s="95">
        <f t="shared" si="1329"/>
        <v>6.9006832926103365E-3</v>
      </c>
      <c r="BR69" s="95">
        <f t="shared" si="1329"/>
        <v>7.7675020404093199E-3</v>
      </c>
      <c r="BS69" s="95">
        <f t="shared" si="1329"/>
        <v>5.4778316094578686E-3</v>
      </c>
      <c r="BT69" s="95">
        <f>TTEST(BT18:BT20,BT24:BT26,2,2)</f>
        <v>3.2890928432379564E-3</v>
      </c>
      <c r="BU69" s="97">
        <f t="shared" ref="BU69:BX69" si="1330">TTEST(BU18:BU20,BU24:BU26,2,2)</f>
        <v>4.8805000525418682E-2</v>
      </c>
      <c r="BV69" s="97">
        <f t="shared" si="1330"/>
        <v>5.8092633013532829E-3</v>
      </c>
      <c r="BW69" s="97">
        <f t="shared" si="1330"/>
        <v>6.2661234185159339E-3</v>
      </c>
      <c r="BX69" s="97">
        <f t="shared" si="1330"/>
        <v>2.0285504853396301E-3</v>
      </c>
      <c r="BY69" s="97">
        <f t="shared" ref="BY69:CC69" si="1331">TTEST(BY18:BY20,BY24:BY26,2,2)</f>
        <v>3.7828757339116209E-3</v>
      </c>
      <c r="BZ69" s="97">
        <f t="shared" si="1331"/>
        <v>1.0819738167057165E-4</v>
      </c>
      <c r="CA69" s="97">
        <f t="shared" si="1331"/>
        <v>8.7095302721328126E-5</v>
      </c>
      <c r="CB69" s="97">
        <f t="shared" si="1331"/>
        <v>2.3660781388939952E-5</v>
      </c>
      <c r="CC69" s="97">
        <f t="shared" si="1331"/>
        <v>1.1020479112499799E-5</v>
      </c>
      <c r="CE69" s="52"/>
      <c r="CF69" s="94" t="s">
        <v>61</v>
      </c>
      <c r="CG69" s="95">
        <f>TTEST(CG18:CG20,CG24:CG26,2,2)</f>
        <v>4.6465670611433099E-3</v>
      </c>
      <c r="CH69" s="98">
        <f t="shared" ref="CH69:CS69" si="1332">TTEST(CH18:CH20,CH24:CH26,2,2)</f>
        <v>0.18761741916274463</v>
      </c>
      <c r="CI69" s="95" t="e">
        <f t="shared" si="1332"/>
        <v>#DIV/0!</v>
      </c>
      <c r="CJ69" s="95">
        <f t="shared" si="1332"/>
        <v>1.5099997965826559E-3</v>
      </c>
      <c r="CK69" s="95">
        <f t="shared" si="1332"/>
        <v>2.2835546602290598E-2</v>
      </c>
      <c r="CL69" s="95">
        <f t="shared" si="1332"/>
        <v>1.6765852064628311E-2</v>
      </c>
      <c r="CM69" s="95">
        <f t="shared" si="1332"/>
        <v>3.0852026081172802E-2</v>
      </c>
      <c r="CN69" s="95">
        <f t="shared" si="1332"/>
        <v>1.6570374478318148E-2</v>
      </c>
      <c r="CO69" s="95">
        <f t="shared" si="1332"/>
        <v>1.9920717836124289E-2</v>
      </c>
      <c r="CP69" s="95">
        <f t="shared" si="1332"/>
        <v>6.6542363946625049E-2</v>
      </c>
      <c r="CQ69" s="95">
        <f t="shared" si="1332"/>
        <v>1.4277541543867874E-2</v>
      </c>
      <c r="CR69" s="95">
        <f t="shared" si="1332"/>
        <v>9.4771776680553036E-3</v>
      </c>
      <c r="CS69" s="95">
        <f t="shared" si="1332"/>
        <v>7.8186437361150024E-3</v>
      </c>
      <c r="CT69" s="95">
        <f>TTEST(CT18:CT20,CT24:CT26,2,2)</f>
        <v>1.3505888537834397E-2</v>
      </c>
      <c r="CU69" s="97">
        <f t="shared" ref="CU69:CX69" si="1333">TTEST(CU18:CU20,CU24:CU26,2,2)</f>
        <v>9.8090990120736142E-4</v>
      </c>
      <c r="CV69" s="97">
        <f t="shared" si="1333"/>
        <v>0.35487717665082485</v>
      </c>
      <c r="CW69" s="97">
        <f t="shared" si="1333"/>
        <v>8.5275076669539679E-3</v>
      </c>
      <c r="CX69" s="97">
        <f t="shared" si="1333"/>
        <v>1.4099441080831311E-2</v>
      </c>
      <c r="CY69" s="97">
        <f t="shared" ref="CY69:DC69" si="1334">TTEST(CY18:CY20,CY24:CY26,2,2)</f>
        <v>1.2740235944563907E-2</v>
      </c>
      <c r="CZ69" s="97">
        <f t="shared" si="1334"/>
        <v>3.7789128539191093E-2</v>
      </c>
      <c r="DA69" s="97">
        <f t="shared" si="1334"/>
        <v>9.1350169586216209E-2</v>
      </c>
      <c r="DB69" s="97">
        <f t="shared" si="1334"/>
        <v>8.4487109011305753E-2</v>
      </c>
      <c r="DC69" s="97">
        <f t="shared" si="1334"/>
        <v>7.4226051139739055E-2</v>
      </c>
      <c r="DE69" s="52"/>
      <c r="DF69" s="94" t="s">
        <v>61</v>
      </c>
      <c r="DG69" s="95">
        <f>TTEST(DG18:DG20,DG24:DG26,2,2)</f>
        <v>3.0964345349847322E-4</v>
      </c>
      <c r="DH69" s="98">
        <f t="shared" ref="DH69:DS69" si="1335">TTEST(DH18:DH20,DH24:DH26,2,2)</f>
        <v>6.2161008437928364E-3</v>
      </c>
      <c r="DI69" s="95">
        <f t="shared" si="1335"/>
        <v>1.9896380377335057E-2</v>
      </c>
      <c r="DJ69" s="95" t="e">
        <f t="shared" si="1335"/>
        <v>#DIV/0!</v>
      </c>
      <c r="DK69" s="95">
        <f t="shared" si="1335"/>
        <v>0.24951374834592799</v>
      </c>
      <c r="DL69" s="95">
        <f t="shared" si="1335"/>
        <v>0.20059125223103086</v>
      </c>
      <c r="DM69" s="95">
        <f t="shared" si="1335"/>
        <v>0.72254848265461957</v>
      </c>
      <c r="DN69" s="95">
        <f t="shared" si="1335"/>
        <v>0.27885918402412557</v>
      </c>
      <c r="DO69" s="95">
        <f t="shared" si="1335"/>
        <v>4.2037647098291719E-2</v>
      </c>
      <c r="DP69" s="95">
        <f t="shared" si="1335"/>
        <v>0.10627836348490879</v>
      </c>
      <c r="DQ69" s="95">
        <f t="shared" si="1335"/>
        <v>2.5576670489065357E-2</v>
      </c>
      <c r="DR69" s="95">
        <f t="shared" si="1335"/>
        <v>1.8988836232415304E-2</v>
      </c>
      <c r="DS69" s="95">
        <f t="shared" si="1335"/>
        <v>5.1665377129529464E-3</v>
      </c>
      <c r="DT69" s="95">
        <f>TTEST(DT18:DT20,DT24:DT26,2,2)</f>
        <v>1.5235479845716019E-2</v>
      </c>
      <c r="DU69" s="97">
        <f t="shared" ref="DU69:DX69" si="1336">TTEST(DU18:DU20,DU24:DU26,2,2)</f>
        <v>0.25074589861092766</v>
      </c>
      <c r="DV69" s="97">
        <f t="shared" si="1336"/>
        <v>4.7357721256130305E-3</v>
      </c>
      <c r="DW69" s="97">
        <f t="shared" si="1336"/>
        <v>4.8520480413848299E-3</v>
      </c>
      <c r="DX69" s="97">
        <f t="shared" si="1336"/>
        <v>6.6124687629697384E-3</v>
      </c>
      <c r="DY69" s="97">
        <f t="shared" ref="DY69:EC69" si="1337">TTEST(DY18:DY20,DY24:DY26,2,2)</f>
        <v>3.571294150071698E-2</v>
      </c>
      <c r="DZ69" s="97">
        <f t="shared" si="1337"/>
        <v>2.0720773235245207E-2</v>
      </c>
      <c r="EA69" s="97">
        <f t="shared" si="1337"/>
        <v>0.13013389927028807</v>
      </c>
      <c r="EB69" s="97">
        <f t="shared" si="1337"/>
        <v>0.17616794021557408</v>
      </c>
      <c r="EC69" s="97">
        <f t="shared" si="1337"/>
        <v>0.16365666191196546</v>
      </c>
      <c r="EE69" s="52"/>
      <c r="EF69" s="94" t="s">
        <v>61</v>
      </c>
      <c r="EG69" s="95">
        <f>TTEST(EG18:EG20,EG24:EG26,2,2)</f>
        <v>1.6879346344548076E-3</v>
      </c>
      <c r="EH69" s="98">
        <f t="shared" ref="EH69:ES69" si="1338">TTEST(EH18:EH20,EH24:EH26,2,2)</f>
        <v>4.0858338543170031E-3</v>
      </c>
      <c r="EI69" s="95">
        <f t="shared" si="1338"/>
        <v>1.1983099255977826E-2</v>
      </c>
      <c r="EJ69" s="95">
        <f t="shared" si="1338"/>
        <v>0.21614373825079441</v>
      </c>
      <c r="EK69" s="95" t="e">
        <f t="shared" si="1338"/>
        <v>#DIV/0!</v>
      </c>
      <c r="EL69" s="95">
        <f t="shared" si="1338"/>
        <v>0.98189788918711773</v>
      </c>
      <c r="EM69" s="95">
        <f t="shared" si="1338"/>
        <v>1.8866911612099094E-2</v>
      </c>
      <c r="EN69" s="95">
        <f t="shared" si="1338"/>
        <v>0.86038031659943148</v>
      </c>
      <c r="EO69" s="95">
        <f t="shared" si="1338"/>
        <v>7.0891153299986855E-3</v>
      </c>
      <c r="EP69" s="95">
        <f t="shared" si="1338"/>
        <v>4.5858009933777123E-2</v>
      </c>
      <c r="EQ69" s="95">
        <f t="shared" si="1338"/>
        <v>3.4993967533938658E-2</v>
      </c>
      <c r="ER69" s="95">
        <f t="shared" si="1338"/>
        <v>4.4334880297693238E-2</v>
      </c>
      <c r="ES69" s="95">
        <f t="shared" si="1338"/>
        <v>8.0932909990552825E-3</v>
      </c>
      <c r="ET69" s="95">
        <f>TTEST(ET18:ET20,ET24:ET26,2,2)</f>
        <v>5.7815184342442508E-4</v>
      </c>
      <c r="EU69" s="97">
        <f t="shared" ref="EU69:EX69" si="1339">TTEST(EU18:EU20,EU24:EU26,2,2)</f>
        <v>0.55483469114701833</v>
      </c>
      <c r="EV69" s="97">
        <f t="shared" si="1339"/>
        <v>5.0991197017482299E-3</v>
      </c>
      <c r="EW69" s="97">
        <f t="shared" si="1339"/>
        <v>1.5882897154450487E-2</v>
      </c>
      <c r="EX69" s="97">
        <f t="shared" si="1339"/>
        <v>1.2112733354992516E-3</v>
      </c>
      <c r="EY69" s="97">
        <f t="shared" ref="EY69:FC69" si="1340">TTEST(EY18:EY20,EY24:EY26,2,2)</f>
        <v>9.7534663728452306E-2</v>
      </c>
      <c r="EZ69" s="97">
        <f t="shared" si="1340"/>
        <v>1.0101269043703693E-3</v>
      </c>
      <c r="FA69" s="97">
        <f t="shared" si="1340"/>
        <v>5.7500473418055663E-2</v>
      </c>
      <c r="FB69" s="97">
        <f t="shared" si="1340"/>
        <v>0.14698149665778182</v>
      </c>
      <c r="FC69" s="97">
        <f t="shared" si="1340"/>
        <v>8.4757426524149068E-2</v>
      </c>
      <c r="FE69" s="52"/>
      <c r="FF69" s="94" t="s">
        <v>61</v>
      </c>
      <c r="FG69" s="95">
        <f>TTEST(FG18:FG20,FG24:FG26,2,2)</f>
        <v>2.1284385812936589E-3</v>
      </c>
      <c r="FH69" s="98">
        <f t="shared" ref="FH69:FS69" si="1341">TTEST(FH18:FH20,FH24:FH26,2,2)</f>
        <v>8.5818644483891867E-4</v>
      </c>
      <c r="FI69" s="95">
        <f t="shared" si="1341"/>
        <v>3.0523988131658564E-2</v>
      </c>
      <c r="FJ69" s="95">
        <f t="shared" si="1341"/>
        <v>0.18892464544227694</v>
      </c>
      <c r="FK69" s="95">
        <f t="shared" si="1341"/>
        <v>0.92649085418630839</v>
      </c>
      <c r="FL69" s="95" t="e">
        <f t="shared" si="1341"/>
        <v>#DIV/0!</v>
      </c>
      <c r="FM69" s="95">
        <f t="shared" si="1341"/>
        <v>3.2962412816462663E-3</v>
      </c>
      <c r="FN69" s="95">
        <f t="shared" si="1341"/>
        <v>0.79051370346817373</v>
      </c>
      <c r="FO69" s="95">
        <f t="shared" si="1341"/>
        <v>6.7006314574842796E-2</v>
      </c>
      <c r="FP69" s="95">
        <f t="shared" si="1341"/>
        <v>5.9085983956653113E-2</v>
      </c>
      <c r="FQ69" s="95">
        <f t="shared" si="1341"/>
        <v>8.2266447628355499E-3</v>
      </c>
      <c r="FR69" s="95">
        <f t="shared" si="1341"/>
        <v>7.7089531957637023E-3</v>
      </c>
      <c r="FS69" s="95">
        <f t="shared" si="1341"/>
        <v>8.29490116814989E-4</v>
      </c>
      <c r="FT69" s="95">
        <f>TTEST(FT18:FT20,FT24:FT26,2,2)</f>
        <v>3.8478248676379291E-3</v>
      </c>
      <c r="FU69" s="97">
        <f t="shared" ref="FU69:FX69" si="1342">TTEST(FU18:FU20,FU24:FU26,2,2)</f>
        <v>0.4835045191932536</v>
      </c>
      <c r="FV69" s="97">
        <f t="shared" si="1342"/>
        <v>1.5012039310370391E-3</v>
      </c>
      <c r="FW69" s="97">
        <f t="shared" si="1342"/>
        <v>1.1488149981554731E-2</v>
      </c>
      <c r="FX69" s="97">
        <f t="shared" si="1342"/>
        <v>1.9250074830085619E-4</v>
      </c>
      <c r="FY69" s="97">
        <f t="shared" ref="FY69:GC69" si="1343">TTEST(FY18:FY20,FY24:FY26,2,2)</f>
        <v>5.1978691226221459E-2</v>
      </c>
      <c r="FZ69" s="97">
        <f t="shared" si="1343"/>
        <v>1.60775049272505E-3</v>
      </c>
      <c r="GA69" s="97">
        <f t="shared" si="1343"/>
        <v>7.175783291141262E-2</v>
      </c>
      <c r="GB69" s="97">
        <f t="shared" si="1343"/>
        <v>0.1432526067112978</v>
      </c>
      <c r="GC69" s="97">
        <f t="shared" si="1343"/>
        <v>0.13889693448686882</v>
      </c>
      <c r="GE69" s="52"/>
      <c r="GF69" s="94" t="s">
        <v>61</v>
      </c>
      <c r="GG69" s="95">
        <f>TTEST(GG18:GG20,GG24:GG26,2,2)</f>
        <v>4.0618111576071264E-3</v>
      </c>
      <c r="GH69" s="98">
        <f t="shared" ref="GH69:GS69" si="1344">TTEST(GH18:GH20,GH24:GH26,2,2)</f>
        <v>1.2473758404974787E-3</v>
      </c>
      <c r="GI69" s="95">
        <f t="shared" si="1344"/>
        <v>2.7744664950001063E-2</v>
      </c>
      <c r="GJ69" s="95">
        <f t="shared" si="1344"/>
        <v>0.55443624348558496</v>
      </c>
      <c r="GK69" s="95">
        <f t="shared" si="1344"/>
        <v>1.7791877488974147E-2</v>
      </c>
      <c r="GL69" s="95">
        <f t="shared" si="1344"/>
        <v>4.6639819287473865E-3</v>
      </c>
      <c r="GM69" s="95" t="e">
        <f t="shared" si="1344"/>
        <v>#DIV/0!</v>
      </c>
      <c r="GN69" s="95">
        <f t="shared" si="1344"/>
        <v>0.10979010093005086</v>
      </c>
      <c r="GO69" s="95">
        <f t="shared" si="1344"/>
        <v>1.2140968672609652E-2</v>
      </c>
      <c r="GP69" s="95">
        <f t="shared" si="1344"/>
        <v>1.3675512146409026E-2</v>
      </c>
      <c r="GQ69" s="95">
        <f t="shared" si="1344"/>
        <v>1.6970271841736449E-3</v>
      </c>
      <c r="GR69" s="95">
        <f t="shared" si="1344"/>
        <v>2.597359388442049E-3</v>
      </c>
      <c r="GS69" s="95">
        <f t="shared" si="1344"/>
        <v>1.1008043543429293E-3</v>
      </c>
      <c r="GT69" s="95">
        <f>TTEST(GT18:GT20,GT24:GT26,2,2)</f>
        <v>7.6590762976629643E-4</v>
      </c>
      <c r="GU69" s="97">
        <f t="shared" ref="GU69:GX69" si="1345">TTEST(GU18:GU20,GU24:GU26,2,2)</f>
        <v>0.19960450426814508</v>
      </c>
      <c r="GV69" s="97">
        <f t="shared" si="1345"/>
        <v>1.6824793455969922E-3</v>
      </c>
      <c r="GW69" s="97">
        <f t="shared" si="1345"/>
        <v>1.007208588801801E-2</v>
      </c>
      <c r="GX69" s="97">
        <f t="shared" si="1345"/>
        <v>1.7165349757635348E-4</v>
      </c>
      <c r="GY69" s="97">
        <f t="shared" ref="GY69:HC69" si="1346">TTEST(GY18:GY20,GY24:GY26,2,2)</f>
        <v>8.0647508267592191E-3</v>
      </c>
      <c r="GZ69" s="97">
        <f t="shared" si="1346"/>
        <v>1.8386856432955868E-4</v>
      </c>
      <c r="HA69" s="97">
        <f t="shared" si="1346"/>
        <v>2.2957332154860587E-2</v>
      </c>
      <c r="HB69" s="97">
        <f t="shared" si="1346"/>
        <v>3.2409180427345002E-2</v>
      </c>
      <c r="HC69" s="97">
        <f t="shared" si="1346"/>
        <v>2.2566213821300574E-2</v>
      </c>
      <c r="HE69" s="52"/>
      <c r="HF69" s="94" t="s">
        <v>61</v>
      </c>
      <c r="HG69" s="95">
        <f>TTEST(HG18:HG20,HG24:HG26,2,2)</f>
        <v>5.5599787405095106E-3</v>
      </c>
      <c r="HH69" s="98">
        <f t="shared" ref="HH69:HS69" si="1347">TTEST(HH18:HH20,HH24:HH26,2,2)</f>
        <v>3.0681567125552347E-3</v>
      </c>
      <c r="HI69" s="95">
        <f t="shared" si="1347"/>
        <v>4.6017123096094667E-2</v>
      </c>
      <c r="HJ69" s="95">
        <f t="shared" si="1347"/>
        <v>0.22076694636335095</v>
      </c>
      <c r="HK69" s="95">
        <f t="shared" si="1347"/>
        <v>0.55853336571420042</v>
      </c>
      <c r="HL69" s="95">
        <f t="shared" si="1347"/>
        <v>0.56733368712544008</v>
      </c>
      <c r="HM69" s="95">
        <f t="shared" si="1347"/>
        <v>0.11484841175193322</v>
      </c>
      <c r="HN69" s="95" t="e">
        <f t="shared" si="1347"/>
        <v>#DIV/0!</v>
      </c>
      <c r="HO69" s="95">
        <f t="shared" si="1347"/>
        <v>0.352120580295254</v>
      </c>
      <c r="HP69" s="95">
        <f t="shared" si="1347"/>
        <v>0.2096900324869819</v>
      </c>
      <c r="HQ69" s="95">
        <f t="shared" si="1347"/>
        <v>3.3597291675641183E-2</v>
      </c>
      <c r="HR69" s="95">
        <f t="shared" si="1347"/>
        <v>6.3946666939344712E-2</v>
      </c>
      <c r="HS69" s="95">
        <f t="shared" si="1347"/>
        <v>8.6441154759619616E-3</v>
      </c>
      <c r="HT69" s="95">
        <f>TTEST(HT18:HT20,HT24:HT26,2,2)</f>
        <v>0.11728399932645078</v>
      </c>
      <c r="HU69" s="97">
        <f t="shared" ref="HU69:HX69" si="1348">TTEST(HU18:HU20,HU24:HU26,2,2)</f>
        <v>0.33801132307593673</v>
      </c>
      <c r="HV69" s="97">
        <f t="shared" si="1348"/>
        <v>9.1589207202287775E-4</v>
      </c>
      <c r="HW69" s="97">
        <f t="shared" si="1348"/>
        <v>3.0852055887627731E-2</v>
      </c>
      <c r="HX69" s="97">
        <f t="shared" si="1348"/>
        <v>4.8003758727308251E-3</v>
      </c>
      <c r="HY69" s="97">
        <f t="shared" ref="HY69:IC69" si="1349">TTEST(HY18:HY20,HY24:HY26,2,2)</f>
        <v>5.2730776092183278E-4</v>
      </c>
      <c r="HZ69" s="97">
        <f t="shared" si="1349"/>
        <v>2.1729603258837365E-3</v>
      </c>
      <c r="IA69" s="97">
        <f t="shared" si="1349"/>
        <v>0.11205338334231942</v>
      </c>
      <c r="IB69" s="97">
        <f t="shared" si="1349"/>
        <v>0.16299991209884243</v>
      </c>
      <c r="IC69" s="97">
        <f t="shared" si="1349"/>
        <v>0.26468104394582803</v>
      </c>
      <c r="IE69" s="52"/>
      <c r="IF69" s="94" t="s">
        <v>61</v>
      </c>
      <c r="IG69" s="95">
        <f>TTEST(IG18:IG20,IG24:IG26,2,2)</f>
        <v>5.2367873794540642E-3</v>
      </c>
      <c r="IH69" s="98">
        <f t="shared" ref="IH69:IS69" si="1350">TTEST(IH18:IH20,IH24:IH26,2,2)</f>
        <v>5.6533042269432824E-3</v>
      </c>
      <c r="II69" s="95">
        <f t="shared" si="1350"/>
        <v>3.807097617441765E-3</v>
      </c>
      <c r="IJ69" s="95">
        <f t="shared" si="1350"/>
        <v>1.688040244955518E-2</v>
      </c>
      <c r="IK69" s="95">
        <f t="shared" si="1350"/>
        <v>7.2818828109083838E-3</v>
      </c>
      <c r="IL69" s="95">
        <f t="shared" si="1350"/>
        <v>7.1733422398628149E-2</v>
      </c>
      <c r="IM69" s="95">
        <f t="shared" si="1350"/>
        <v>1.0771000808765576E-2</v>
      </c>
      <c r="IN69" s="95">
        <f t="shared" si="1350"/>
        <v>0.35840709440171536</v>
      </c>
      <c r="IO69" s="95" t="e">
        <f t="shared" si="1350"/>
        <v>#DIV/0!</v>
      </c>
      <c r="IP69" s="95">
        <f t="shared" si="1350"/>
        <v>0.27054650985071416</v>
      </c>
      <c r="IQ69" s="95">
        <f t="shared" si="1350"/>
        <v>0.42312143567504573</v>
      </c>
      <c r="IR69" s="95">
        <f t="shared" si="1350"/>
        <v>0.61695360273647104</v>
      </c>
      <c r="IS69" s="95">
        <f t="shared" si="1350"/>
        <v>0.19432628514980035</v>
      </c>
      <c r="IT69" s="95">
        <f>TTEST(IT18:IT20,IT24:IT26,2,2)</f>
        <v>0.1949780706424987</v>
      </c>
      <c r="IU69" s="97">
        <f t="shared" ref="IU69:IX69" si="1351">TTEST(IU18:IU20,IU24:IU26,2,2)</f>
        <v>0.91339823995561653</v>
      </c>
      <c r="IV69" s="97">
        <f t="shared" si="1351"/>
        <v>6.7032295931648434E-3</v>
      </c>
      <c r="IW69" s="97">
        <f t="shared" si="1351"/>
        <v>0.36088447005826896</v>
      </c>
      <c r="IX69" s="97">
        <f t="shared" si="1351"/>
        <v>2.8641925388672079E-2</v>
      </c>
      <c r="IY69" s="97">
        <f t="shared" ref="IY69:JC69" si="1352">TTEST(IY18:IY20,IY24:IY26,2,2)</f>
        <v>0.70220674768865265</v>
      </c>
      <c r="IZ69" s="97">
        <f t="shared" si="1352"/>
        <v>7.0372994943138853E-3</v>
      </c>
      <c r="JA69" s="97">
        <f t="shared" si="1352"/>
        <v>0.24473578490354014</v>
      </c>
      <c r="JB69" s="97">
        <f t="shared" si="1352"/>
        <v>0.72666770212368181</v>
      </c>
      <c r="JC69" s="97">
        <f t="shared" si="1352"/>
        <v>0.65687587875513398</v>
      </c>
      <c r="JE69" s="52"/>
      <c r="JF69" s="94" t="s">
        <v>61</v>
      </c>
      <c r="JG69" s="95">
        <f>TTEST(JG18:JG20,JG24:JG26,2,2)</f>
        <v>0.51802739899238781</v>
      </c>
      <c r="JH69" s="98">
        <f t="shared" ref="JH69:JS69" si="1353">TTEST(JH18:JH20,JH24:JH26,2,2)</f>
        <v>3.7008495995390994E-2</v>
      </c>
      <c r="JI69" s="95">
        <f t="shared" si="1353"/>
        <v>1.4872216254167835E-2</v>
      </c>
      <c r="JJ69" s="95">
        <f t="shared" si="1353"/>
        <v>7.4186186414033684E-2</v>
      </c>
      <c r="JK69" s="95">
        <f t="shared" si="1353"/>
        <v>6.0093099092119809E-2</v>
      </c>
      <c r="JL69" s="95">
        <f t="shared" si="1353"/>
        <v>9.017642043390417E-2</v>
      </c>
      <c r="JM69" s="95">
        <f t="shared" si="1353"/>
        <v>4.8053553547208479E-2</v>
      </c>
      <c r="JN69" s="95">
        <f t="shared" si="1353"/>
        <v>0.27801356650338194</v>
      </c>
      <c r="JO69" s="95">
        <f t="shared" si="1353"/>
        <v>0.25726063946560745</v>
      </c>
      <c r="JP69" s="95" t="e">
        <f t="shared" si="1353"/>
        <v>#DIV/0!</v>
      </c>
      <c r="JQ69" s="95">
        <f t="shared" si="1353"/>
        <v>0.64023478826739988</v>
      </c>
      <c r="JR69" s="95">
        <f t="shared" si="1353"/>
        <v>0.52109046139423709</v>
      </c>
      <c r="JS69" s="95">
        <f t="shared" si="1353"/>
        <v>0.79332769438569617</v>
      </c>
      <c r="JT69" s="95">
        <f>TTEST(JT18:JT20,JT24:JT26,2,2)</f>
        <v>0.39524694890525963</v>
      </c>
      <c r="JU69" s="97">
        <f t="shared" ref="JU69:JX69" si="1354">TTEST(JU18:JU20,JU24:JU26,2,2)</f>
        <v>0.54978670669885088</v>
      </c>
      <c r="JV69" s="97">
        <f t="shared" si="1354"/>
        <v>4.1646881315325367E-2</v>
      </c>
      <c r="JW69" s="97">
        <f t="shared" si="1354"/>
        <v>0.60390557184430815</v>
      </c>
      <c r="JX69" s="97">
        <f t="shared" si="1354"/>
        <v>0.40896417093969439</v>
      </c>
      <c r="JY69" s="97">
        <f t="shared" ref="JY69:KC69" si="1355">TTEST(JY18:JY20,JY24:JY26,2,2)</f>
        <v>0.5742533729707463</v>
      </c>
      <c r="JZ69" s="97">
        <f t="shared" si="1355"/>
        <v>0.129070836282726</v>
      </c>
      <c r="KA69" s="97">
        <f t="shared" si="1355"/>
        <v>0.84565002234180453</v>
      </c>
      <c r="KB69" s="97">
        <f t="shared" si="1355"/>
        <v>0.47787764549339989</v>
      </c>
      <c r="KC69" s="97">
        <f t="shared" si="1355"/>
        <v>0.30919980474607162</v>
      </c>
      <c r="KE69" s="52"/>
      <c r="KF69" s="94" t="s">
        <v>61</v>
      </c>
      <c r="KG69" s="95">
        <f>TTEST(KG18:KG20,KG24:KG26,2,2)</f>
        <v>0.17837694298391157</v>
      </c>
      <c r="KH69" s="98">
        <f t="shared" ref="KH69:KS69" si="1356">TTEST(KH18:KH20,KH24:KH26,2,2)</f>
        <v>7.7127938259297088E-5</v>
      </c>
      <c r="KI69" s="95">
        <f t="shared" si="1356"/>
        <v>5.2959203958980364E-2</v>
      </c>
      <c r="KJ69" s="95">
        <f t="shared" si="1356"/>
        <v>2.1550813119009582E-2</v>
      </c>
      <c r="KK69" s="95">
        <f t="shared" si="1356"/>
        <v>5.3447890434606744E-2</v>
      </c>
      <c r="KL69" s="95">
        <f t="shared" si="1356"/>
        <v>1.323972471279174E-2</v>
      </c>
      <c r="KM69" s="95">
        <f t="shared" si="1356"/>
        <v>5.5898256557740458E-3</v>
      </c>
      <c r="KN69" s="95">
        <f t="shared" si="1356"/>
        <v>3.4704658768135083E-2</v>
      </c>
      <c r="KO69" s="95">
        <f t="shared" si="1356"/>
        <v>0.39085202292306187</v>
      </c>
      <c r="KP69" s="95">
        <f t="shared" si="1356"/>
        <v>0.82648860181789641</v>
      </c>
      <c r="KQ69" s="95" t="e">
        <f t="shared" si="1356"/>
        <v>#DIV/0!</v>
      </c>
      <c r="KR69" s="95">
        <f t="shared" si="1356"/>
        <v>8.7048688460490478E-2</v>
      </c>
      <c r="KS69" s="95">
        <f t="shared" si="1356"/>
        <v>0.40239597966654911</v>
      </c>
      <c r="KT69" s="95">
        <f>TTEST(KT18:KT20,KT24:KT26,2,2)</f>
        <v>0.54588067846442589</v>
      </c>
      <c r="KU69" s="97">
        <f t="shared" ref="KU69:KX69" si="1357">TTEST(KU18:KU20,KU24:KU26,2,2)</f>
        <v>0.58395975079060736</v>
      </c>
      <c r="KV69" s="97">
        <f t="shared" si="1357"/>
        <v>6.8878484256060395E-5</v>
      </c>
      <c r="KW69" s="97">
        <f t="shared" si="1357"/>
        <v>0.77870251534204193</v>
      </c>
      <c r="KX69" s="97">
        <f t="shared" si="1357"/>
        <v>1.913767470264641E-2</v>
      </c>
      <c r="KY69" s="97">
        <f t="shared" ref="KY69:LC69" si="1358">TTEST(KY18:KY20,KY24:KY26,2,2)</f>
        <v>0.69182409158821012</v>
      </c>
      <c r="KZ69" s="97">
        <f t="shared" si="1358"/>
        <v>1.0125259338056527E-2</v>
      </c>
      <c r="LA69" s="97">
        <f t="shared" si="1358"/>
        <v>0.54890755630187182</v>
      </c>
      <c r="LB69" s="97">
        <f t="shared" si="1358"/>
        <v>0.74846504897996669</v>
      </c>
      <c r="LC69" s="97">
        <f t="shared" si="1358"/>
        <v>0.57723566223748368</v>
      </c>
      <c r="LE69" s="52"/>
      <c r="LF69" s="94" t="s">
        <v>61</v>
      </c>
      <c r="LG69" s="95">
        <f>TTEST(LG18:LG20,LG24:LG26,2,2)</f>
        <v>7.3292753275775002E-2</v>
      </c>
      <c r="LH69" s="98">
        <f t="shared" ref="LH69:LS69" si="1359">TTEST(LH18:LH20,LH24:LH26,2,2)</f>
        <v>1.1551679442213327E-4</v>
      </c>
      <c r="LI69" s="95">
        <f t="shared" si="1359"/>
        <v>5.3758122182897702E-2</v>
      </c>
      <c r="LJ69" s="95">
        <f t="shared" si="1359"/>
        <v>2.1601874287031465E-2</v>
      </c>
      <c r="LK69" s="95">
        <f t="shared" si="1359"/>
        <v>6.8860107633699541E-2</v>
      </c>
      <c r="LL69" s="95">
        <f t="shared" si="1359"/>
        <v>1.3467712270415185E-2</v>
      </c>
      <c r="LM69" s="95">
        <f t="shared" si="1359"/>
        <v>6.3485630939571882E-3</v>
      </c>
      <c r="LN69" s="95">
        <f t="shared" si="1359"/>
        <v>7.1302565987726094E-2</v>
      </c>
      <c r="LO69" s="95">
        <f t="shared" si="1359"/>
        <v>0.54654597524764736</v>
      </c>
      <c r="LP69" s="95">
        <f t="shared" si="1359"/>
        <v>0.59142823957892343</v>
      </c>
      <c r="LQ69" s="95">
        <f t="shared" si="1359"/>
        <v>8.8351131999907948E-2</v>
      </c>
      <c r="LR69" s="95" t="e">
        <f t="shared" si="1359"/>
        <v>#DIV/0!</v>
      </c>
      <c r="LS69" s="95">
        <f t="shared" si="1359"/>
        <v>3.3694616386636338E-2</v>
      </c>
      <c r="LT69" s="95">
        <f>TTEST(LT18:LT20,LT24:LT26,2,2)</f>
        <v>0.83120442292403229</v>
      </c>
      <c r="LU69" s="97">
        <f t="shared" ref="LU69:LX69" si="1360">TTEST(LU18:LU20,LU24:LU26,2,2)</f>
        <v>0.72187667523111287</v>
      </c>
      <c r="LV69" s="97">
        <f t="shared" si="1360"/>
        <v>1.6315537809595689E-4</v>
      </c>
      <c r="LW69" s="97">
        <f t="shared" si="1360"/>
        <v>0.78177045486546437</v>
      </c>
      <c r="LX69" s="97">
        <f t="shared" si="1360"/>
        <v>5.2369118548293491E-3</v>
      </c>
      <c r="LY69" s="97">
        <f t="shared" ref="LY69:MC69" si="1361">TTEST(LY18:LY20,LY24:LY26,2,2)</f>
        <v>0.91283436237261639</v>
      </c>
      <c r="LZ69" s="97">
        <f t="shared" si="1361"/>
        <v>1.2680896127111247E-2</v>
      </c>
      <c r="MA69" s="97">
        <f t="shared" si="1361"/>
        <v>0.4082838573260047</v>
      </c>
      <c r="MB69" s="97">
        <f t="shared" si="1361"/>
        <v>0.92222120941856067</v>
      </c>
      <c r="MC69" s="97">
        <f t="shared" si="1361"/>
        <v>0.82986259174979304</v>
      </c>
      <c r="ME69" s="52"/>
      <c r="MF69" s="94" t="s">
        <v>61</v>
      </c>
      <c r="MG69" s="95">
        <f>TTEST(MG18:MG20,MG24:MG26,2,2)</f>
        <v>0.10688449013523485</v>
      </c>
      <c r="MH69" s="98">
        <f t="shared" ref="MH69:MS69" si="1362">TTEST(MH18:MH20,MH24:MH26,2,2)</f>
        <v>9.1512034662685148E-6</v>
      </c>
      <c r="MI69" s="95">
        <f t="shared" si="1362"/>
        <v>3.8193264829779514E-2</v>
      </c>
      <c r="MJ69" s="95">
        <f t="shared" si="1362"/>
        <v>4.1517105448059081E-3</v>
      </c>
      <c r="MK69" s="95">
        <f t="shared" si="1362"/>
        <v>1.8703776001010922E-2</v>
      </c>
      <c r="ML69" s="95">
        <f t="shared" si="1362"/>
        <v>2.4968918091124847E-3</v>
      </c>
      <c r="MM69" s="95">
        <f t="shared" si="1362"/>
        <v>1.2467803495587598E-3</v>
      </c>
      <c r="MN69" s="95">
        <f t="shared" si="1362"/>
        <v>2.413458057673655E-2</v>
      </c>
      <c r="MO69" s="95">
        <f t="shared" si="1362"/>
        <v>0.20638563085223649</v>
      </c>
      <c r="MP69" s="95">
        <f t="shared" si="1362"/>
        <v>0.94535610331609421</v>
      </c>
      <c r="MQ69" s="95">
        <f t="shared" si="1362"/>
        <v>0.3992666893636897</v>
      </c>
      <c r="MR69" s="95">
        <f t="shared" si="1362"/>
        <v>3.2925246505492646E-2</v>
      </c>
      <c r="MS69" s="95" t="e">
        <f t="shared" si="1362"/>
        <v>#DIV/0!</v>
      </c>
      <c r="MT69" s="95">
        <f>TTEST(MT18:MT20,MT24:MT26,2,2)</f>
        <v>0.28358306014283752</v>
      </c>
      <c r="MU69" s="97">
        <f t="shared" ref="MU69:MX69" si="1363">TTEST(MU18:MU20,MU24:MU26,2,2)</f>
        <v>0.47774087936566267</v>
      </c>
      <c r="MV69" s="97">
        <f t="shared" si="1363"/>
        <v>2.6471786175415659E-5</v>
      </c>
      <c r="MW69" s="97">
        <f t="shared" si="1363"/>
        <v>0.19275493200743965</v>
      </c>
      <c r="MX69" s="97">
        <f t="shared" si="1363"/>
        <v>3.1683227768962187E-2</v>
      </c>
      <c r="MY69" s="97">
        <f t="shared" ref="MY69:NC69" si="1364">TTEST(MY18:MY20,MY24:MY26,2,2)</f>
        <v>0.42988216088808812</v>
      </c>
      <c r="MZ69" s="97">
        <f t="shared" si="1364"/>
        <v>1.9590298274276087E-2</v>
      </c>
      <c r="NA69" s="97">
        <f t="shared" si="1364"/>
        <v>0.72076447892881157</v>
      </c>
      <c r="NB69" s="97">
        <f t="shared" si="1364"/>
        <v>0.58421637912312119</v>
      </c>
      <c r="NC69" s="97">
        <f t="shared" si="1364"/>
        <v>0.43787117449077495</v>
      </c>
      <c r="NE69" s="52"/>
      <c r="NF69" s="94" t="s">
        <v>61</v>
      </c>
      <c r="NG69" s="95">
        <f>TTEST(NG18:NG20,NG24:NG26,2,2)</f>
        <v>8.8024009103011211E-3</v>
      </c>
      <c r="NH69" s="98">
        <f t="shared" ref="NH69:NS69" si="1365">TTEST(NH18:NH20,NH24:NH26,2,2)</f>
        <v>3.0359347020437626E-3</v>
      </c>
      <c r="NI69" s="95">
        <f t="shared" si="1365"/>
        <v>6.4173681141207984E-3</v>
      </c>
      <c r="NJ69" s="95">
        <f t="shared" si="1365"/>
        <v>3.9519375906764877E-3</v>
      </c>
      <c r="NK69" s="95">
        <f t="shared" si="1365"/>
        <v>4.2914470366879696E-4</v>
      </c>
      <c r="NL69" s="95">
        <f t="shared" si="1365"/>
        <v>1.1595545458783083E-2</v>
      </c>
      <c r="NM69" s="95">
        <f t="shared" si="1365"/>
        <v>1.759786091286449E-3</v>
      </c>
      <c r="NN69" s="95">
        <f t="shared" si="1365"/>
        <v>0.21536308900185819</v>
      </c>
      <c r="NO69" s="95">
        <f t="shared" si="1365"/>
        <v>0.17105211362301506</v>
      </c>
      <c r="NP69" s="95">
        <f t="shared" si="1365"/>
        <v>0.45517760431264542</v>
      </c>
      <c r="NQ69" s="95">
        <f t="shared" si="1365"/>
        <v>0.66483229676975819</v>
      </c>
      <c r="NR69" s="95">
        <f t="shared" si="1365"/>
        <v>0.97763258734518033</v>
      </c>
      <c r="NS69" s="95">
        <f t="shared" si="1365"/>
        <v>0.29267282100649317</v>
      </c>
      <c r="NT69" s="95" t="e">
        <f>TTEST(NT18:NT20,NT24:NT26,2,2)</f>
        <v>#DIV/0!</v>
      </c>
      <c r="NU69" s="97">
        <f t="shared" ref="NU69:NX69" si="1366">TTEST(NU18:NU20,NU24:NU26,2,2)</f>
        <v>0.72859771553850838</v>
      </c>
      <c r="NV69" s="97">
        <f t="shared" si="1366"/>
        <v>3.9911903426066353E-3</v>
      </c>
      <c r="NW69" s="97">
        <f t="shared" si="1366"/>
        <v>0.80834025028532741</v>
      </c>
      <c r="NX69" s="97">
        <f t="shared" si="1366"/>
        <v>2.8850352406962872E-2</v>
      </c>
      <c r="NY69" s="97">
        <f t="shared" ref="NY69:OC69" si="1367">TTEST(NY18:NY20,NY24:NY26,2,2)</f>
        <v>0.99567049459953405</v>
      </c>
      <c r="NZ69" s="97">
        <f t="shared" si="1367"/>
        <v>8.465336032969735E-3</v>
      </c>
      <c r="OA69" s="97">
        <f t="shared" si="1367"/>
        <v>0.41105748053807067</v>
      </c>
      <c r="OB69" s="97">
        <f t="shared" si="1367"/>
        <v>0.99323369804010908</v>
      </c>
      <c r="OC69" s="97">
        <f t="shared" si="1367"/>
        <v>0.86550419521585387</v>
      </c>
      <c r="OE69" s="52"/>
      <c r="OF69" s="94" t="s">
        <v>61</v>
      </c>
      <c r="OG69" s="95">
        <f>TTEST(OG18:OG20,OG24:OG26,2,2)</f>
        <v>0.26009948364993768</v>
      </c>
      <c r="OH69" s="98">
        <f t="shared" ref="OH69:OS69" si="1368">TTEST(OH18:OH20,OH24:OH26,2,2)</f>
        <v>2.8035978845417905E-2</v>
      </c>
      <c r="OI69" s="95">
        <f t="shared" si="1368"/>
        <v>8.8896269871151304E-2</v>
      </c>
      <c r="OJ69" s="95">
        <f t="shared" si="1368"/>
        <v>0.16528380890587419</v>
      </c>
      <c r="OK69" s="95">
        <f t="shared" si="1368"/>
        <v>0.35108732736665305</v>
      </c>
      <c r="OL69" s="95">
        <f t="shared" si="1368"/>
        <v>0.32447666119555052</v>
      </c>
      <c r="OM69" s="95">
        <f t="shared" si="1368"/>
        <v>0.16975649899866185</v>
      </c>
      <c r="ON69" s="95">
        <f t="shared" si="1368"/>
        <v>0.37149770636345003</v>
      </c>
      <c r="OO69" s="95">
        <f t="shared" si="1368"/>
        <v>0.7915900817239464</v>
      </c>
      <c r="OP69" s="95">
        <f t="shared" si="1368"/>
        <v>0.73542293890905652</v>
      </c>
      <c r="OQ69" s="95">
        <f t="shared" si="1368"/>
        <v>0.62774223053734013</v>
      </c>
      <c r="OR69" s="95">
        <f t="shared" si="1368"/>
        <v>0.85869843090705833</v>
      </c>
      <c r="OS69" s="95">
        <f t="shared" si="1368"/>
        <v>0.51725090531650753</v>
      </c>
      <c r="OT69" s="95">
        <f>TTEST(OT18:OT20,OT24:OT26,2,2)</f>
        <v>0.98347299654418174</v>
      </c>
      <c r="OU69" s="97" t="e">
        <f t="shared" ref="OU69:OX69" si="1369">TTEST(OU18:OU20,OU24:OU26,2,2)</f>
        <v>#DIV/0!</v>
      </c>
      <c r="OV69" s="97">
        <f t="shared" si="1369"/>
        <v>1.7383412368791418E-2</v>
      </c>
      <c r="OW69" s="97">
        <f t="shared" si="1369"/>
        <v>0.79410168891038624</v>
      </c>
      <c r="OX69" s="97">
        <f t="shared" si="1369"/>
        <v>0.20470108810454421</v>
      </c>
      <c r="OY69" s="97">
        <f t="shared" ref="OY69:PC69" si="1370">TTEST(OY18:OY20,OY24:OY26,2,2)</f>
        <v>0.61883965558596821</v>
      </c>
      <c r="OZ69" s="97">
        <f t="shared" si="1370"/>
        <v>0.14503896994777093</v>
      </c>
      <c r="PA69" s="97">
        <f t="shared" si="1370"/>
        <v>0.53136816381590879</v>
      </c>
      <c r="PB69" s="97">
        <f t="shared" si="1370"/>
        <v>0.71823555644121373</v>
      </c>
      <c r="PC69" s="97">
        <f t="shared" si="1370"/>
        <v>0.92140185360611793</v>
      </c>
    </row>
    <row r="70" spans="2:419" x14ac:dyDescent="0.3">
      <c r="E70" s="26" t="s">
        <v>60</v>
      </c>
      <c r="F70" s="27">
        <f>TTEST(F18:F20,F27:F29,2,2)</f>
        <v>0.17058384351487407</v>
      </c>
      <c r="G70" s="27">
        <f t="shared" ref="G70:T70" si="1371">TTEST(G18:G20,G27:G29,2,2)</f>
        <v>0.1008594469830187</v>
      </c>
      <c r="H70" s="27">
        <f t="shared" si="1371"/>
        <v>0.24557112935521572</v>
      </c>
      <c r="I70" s="27">
        <f t="shared" si="1371"/>
        <v>0.31516117949651518</v>
      </c>
      <c r="J70" s="27">
        <f t="shared" si="1371"/>
        <v>0.40389943201808681</v>
      </c>
      <c r="K70" s="27">
        <f t="shared" si="1371"/>
        <v>0.61747980870448127</v>
      </c>
      <c r="L70" s="27">
        <f t="shared" si="1371"/>
        <v>0.27774620442415476</v>
      </c>
      <c r="M70" s="27">
        <f t="shared" si="1371"/>
        <v>0.21925796504234576</v>
      </c>
      <c r="N70" s="27">
        <f t="shared" si="1371"/>
        <v>0.2051911354414932</v>
      </c>
      <c r="O70" s="27">
        <f t="shared" si="1371"/>
        <v>2.0841184188511936E-3</v>
      </c>
      <c r="P70" s="27">
        <f t="shared" si="1371"/>
        <v>0.40547161962280354</v>
      </c>
      <c r="Q70" s="27">
        <f t="shared" si="1371"/>
        <v>0.96777468873950667</v>
      </c>
      <c r="R70" s="27">
        <f t="shared" si="1371"/>
        <v>0.29084748202085686</v>
      </c>
      <c r="S70" s="27">
        <f>TTEST(S18:S20,S27:S29,2,2)</f>
        <v>0.76998578503713522</v>
      </c>
      <c r="T70" s="45">
        <f t="shared" si="1371"/>
        <v>0.31880752948539037</v>
      </c>
      <c r="U70" s="159">
        <f t="shared" ref="U70:W70" si="1372">TTEST(U18:U20,U27:U29,2,2)</f>
        <v>0.74388706468396637</v>
      </c>
      <c r="V70" s="45">
        <f t="shared" si="1372"/>
        <v>0.4661048980429186</v>
      </c>
      <c r="W70" s="45">
        <f t="shared" si="1372"/>
        <v>8.3713610258357565E-2</v>
      </c>
      <c r="X70" s="45">
        <f t="shared" ref="X70:AB70" si="1373">TTEST(X18:X20,X27:X29,2,2)</f>
        <v>0.22305486328471771</v>
      </c>
      <c r="Y70" s="45">
        <f t="shared" si="1373"/>
        <v>6.2434570618176873E-2</v>
      </c>
      <c r="Z70" s="45">
        <f t="shared" si="1373"/>
        <v>0.70703122539836594</v>
      </c>
      <c r="AA70" s="45">
        <f t="shared" si="1373"/>
        <v>0.93737457920410516</v>
      </c>
      <c r="AB70" s="45">
        <f t="shared" si="1373"/>
        <v>0.24516859584255377</v>
      </c>
      <c r="AE70" s="52"/>
      <c r="AF70" s="94" t="s">
        <v>60</v>
      </c>
      <c r="AG70" s="95" t="e">
        <f>TTEST(AG18:AG20,AG27:AG29,2,2)</f>
        <v>#DIV/0!</v>
      </c>
      <c r="AH70" s="95">
        <f t="shared" ref="AH70:AS70" si="1374">TTEST(AH18:AH20,AH27:AH29,2,2)</f>
        <v>0.6506554479108646</v>
      </c>
      <c r="AI70" s="95">
        <f t="shared" si="1374"/>
        <v>0.73253316803292612</v>
      </c>
      <c r="AJ70" s="95">
        <f t="shared" si="1374"/>
        <v>0.15820911163261198</v>
      </c>
      <c r="AK70" s="95">
        <f t="shared" si="1374"/>
        <v>1.7692918693298809E-2</v>
      </c>
      <c r="AL70" s="95">
        <f t="shared" si="1374"/>
        <v>1.770205292423113E-3</v>
      </c>
      <c r="AM70" s="95">
        <f t="shared" si="1374"/>
        <v>7.6941145241527176E-2</v>
      </c>
      <c r="AN70" s="95">
        <f t="shared" si="1374"/>
        <v>0.11429809079722136</v>
      </c>
      <c r="AO70" s="95">
        <f t="shared" si="1374"/>
        <v>0.18339911731271752</v>
      </c>
      <c r="AP70" s="95">
        <f t="shared" si="1374"/>
        <v>0.54807627147277427</v>
      </c>
      <c r="AQ70" s="95">
        <f t="shared" si="1374"/>
        <v>8.4717103203194796E-2</v>
      </c>
      <c r="AR70" s="95">
        <f t="shared" si="1374"/>
        <v>9.7706654177932024E-3</v>
      </c>
      <c r="AS70" s="95">
        <f t="shared" si="1374"/>
        <v>8.7939398760766008E-2</v>
      </c>
      <c r="AT70" s="95">
        <f>TTEST(AT18:AT20,AT27:AT29,2,2)</f>
        <v>9.282514368998171E-3</v>
      </c>
      <c r="AU70" s="179">
        <f t="shared" ref="AU70:AX70" si="1375">TTEST(AU18:AU20,AU27:AU29,2,2)</f>
        <v>0.1211305498082095</v>
      </c>
      <c r="AV70" s="179">
        <f t="shared" si="1375"/>
        <v>0.13329065801194792</v>
      </c>
      <c r="AW70" s="179">
        <f t="shared" si="1375"/>
        <v>3.4945540780703804E-2</v>
      </c>
      <c r="AX70" s="97">
        <f t="shared" si="1375"/>
        <v>0.5261688051032265</v>
      </c>
      <c r="AY70" s="97">
        <f t="shared" ref="AY70:BC70" si="1376">TTEST(AY18:AY20,AY27:AY29,2,2)</f>
        <v>0.57291975384185545</v>
      </c>
      <c r="AZ70" s="97">
        <f t="shared" si="1376"/>
        <v>0.40854759392808282</v>
      </c>
      <c r="BA70" s="97">
        <f t="shared" si="1376"/>
        <v>0.28940760638373353</v>
      </c>
      <c r="BB70" s="97">
        <f t="shared" si="1376"/>
        <v>0.15288061072336354</v>
      </c>
      <c r="BC70" s="97">
        <f t="shared" si="1376"/>
        <v>0.28141145521428018</v>
      </c>
      <c r="BE70" s="52"/>
      <c r="BF70" s="94" t="s">
        <v>60</v>
      </c>
      <c r="BG70" s="95">
        <f>TTEST(BG18:BG20,BG27:BG29,2,2)</f>
        <v>0.46658296251110137</v>
      </c>
      <c r="BH70" s="95" t="e">
        <f t="shared" ref="BH70:BS70" si="1377">TTEST(BH18:BH20,BH27:BH29,2,2)</f>
        <v>#DIV/0!</v>
      </c>
      <c r="BI70" s="95">
        <f t="shared" si="1377"/>
        <v>0.51224960633003391</v>
      </c>
      <c r="BJ70" s="95">
        <f t="shared" si="1377"/>
        <v>0.87776249806034812</v>
      </c>
      <c r="BK70" s="95">
        <f t="shared" si="1377"/>
        <v>0.31698103892437474</v>
      </c>
      <c r="BL70" s="95">
        <f t="shared" si="1377"/>
        <v>3.1020302946197856E-2</v>
      </c>
      <c r="BM70" s="95">
        <f t="shared" si="1377"/>
        <v>0.27536897879094624</v>
      </c>
      <c r="BN70" s="95">
        <f t="shared" si="1377"/>
        <v>0.77960774455010828</v>
      </c>
      <c r="BO70" s="95">
        <f t="shared" si="1377"/>
        <v>0.91960961537144315</v>
      </c>
      <c r="BP70" s="95">
        <f t="shared" si="1377"/>
        <v>0.66440966488963005</v>
      </c>
      <c r="BQ70" s="95">
        <f t="shared" si="1377"/>
        <v>0.35323814178489354</v>
      </c>
      <c r="BR70" s="95">
        <f t="shared" si="1377"/>
        <v>9.7980361547749348E-2</v>
      </c>
      <c r="BS70" s="95">
        <f t="shared" si="1377"/>
        <v>0.57677077112311281</v>
      </c>
      <c r="BT70" s="95">
        <f>TTEST(BT18:BT20,BT27:BT29,2,2)</f>
        <v>9.4606880659023881E-2</v>
      </c>
      <c r="BU70" s="97">
        <f t="shared" ref="BU70:BX70" si="1378">TTEST(BU18:BU20,BU27:BU29,2,2)</f>
        <v>0.15725799491368556</v>
      </c>
      <c r="BV70" s="97">
        <f t="shared" si="1378"/>
        <v>9.2475432503624583E-2</v>
      </c>
      <c r="BW70" s="97">
        <f t="shared" si="1378"/>
        <v>0.54521612133471486</v>
      </c>
      <c r="BX70" s="97">
        <f t="shared" si="1378"/>
        <v>0.94339446787296666</v>
      </c>
      <c r="BY70" s="97">
        <f t="shared" ref="BY70:CC70" si="1379">TTEST(BY18:BY20,BY27:BY29,2,2)</f>
        <v>0.86590666455425658</v>
      </c>
      <c r="BZ70" s="97">
        <f t="shared" si="1379"/>
        <v>0.60383861657701221</v>
      </c>
      <c r="CA70" s="97">
        <f t="shared" si="1379"/>
        <v>0.25856618443310581</v>
      </c>
      <c r="CB70" s="97">
        <f t="shared" si="1379"/>
        <v>8.8311185735660339E-2</v>
      </c>
      <c r="CC70" s="97">
        <f t="shared" si="1379"/>
        <v>0.22518491145566133</v>
      </c>
      <c r="CE70" s="52"/>
      <c r="CF70" s="94" t="s">
        <v>60</v>
      </c>
      <c r="CG70" s="95">
        <f>TTEST(CG18:CG20,CG27:CG29,2,2)</f>
        <v>0.81477740148714428</v>
      </c>
      <c r="CH70" s="95">
        <f t="shared" ref="CH70:CS70" si="1380">TTEST(CH18:CH20,CH27:CH29,2,2)</f>
        <v>0.80744873697091268</v>
      </c>
      <c r="CI70" s="95" t="e">
        <f t="shared" si="1380"/>
        <v>#DIV/0!</v>
      </c>
      <c r="CJ70" s="95">
        <f t="shared" si="1380"/>
        <v>0.21926182812604988</v>
      </c>
      <c r="CK70" s="95">
        <f t="shared" si="1380"/>
        <v>0.29560850048450593</v>
      </c>
      <c r="CL70" s="95">
        <f t="shared" si="1380"/>
        <v>7.0520609449596983E-2</v>
      </c>
      <c r="CM70" s="95">
        <f t="shared" si="1380"/>
        <v>0.34207237389132639</v>
      </c>
      <c r="CN70" s="95">
        <f t="shared" si="1380"/>
        <v>0.40602651352979113</v>
      </c>
      <c r="CO70" s="95">
        <f t="shared" si="1380"/>
        <v>0.60033979150879868</v>
      </c>
      <c r="CP70" s="95">
        <f t="shared" si="1380"/>
        <v>0.72727987359713464</v>
      </c>
      <c r="CQ70" s="95">
        <f t="shared" si="1380"/>
        <v>0.21547838874653619</v>
      </c>
      <c r="CR70" s="95">
        <f t="shared" si="1380"/>
        <v>0.12702751523700562</v>
      </c>
      <c r="CS70" s="95">
        <f t="shared" si="1380"/>
        <v>0.27469113205644546</v>
      </c>
      <c r="CT70" s="95">
        <f>TTEST(CT18:CT20,CT27:CT29,2,2)</f>
        <v>0.15474406007764838</v>
      </c>
      <c r="CU70" s="97">
        <f t="shared" ref="CU70:CX70" si="1381">TTEST(CU18:CU20,CU27:CU29,2,2)</f>
        <v>0.13421016820688403</v>
      </c>
      <c r="CV70" s="97">
        <f t="shared" si="1381"/>
        <v>0.33051553316647725</v>
      </c>
      <c r="CW70" s="97">
        <f t="shared" si="1381"/>
        <v>0.17521645036548467</v>
      </c>
      <c r="CX70" s="97">
        <f t="shared" si="1381"/>
        <v>0.60777943368998932</v>
      </c>
      <c r="CY70" s="97">
        <f t="shared" ref="CY70:DC70" si="1382">TTEST(CY18:CY20,CY27:CY29,2,2)</f>
        <v>0.54284653599591981</v>
      </c>
      <c r="CZ70" s="97">
        <f t="shared" si="1382"/>
        <v>0.56963126625310756</v>
      </c>
      <c r="DA70" s="97">
        <f t="shared" si="1382"/>
        <v>0.49180704144843401</v>
      </c>
      <c r="DB70" s="97">
        <f t="shared" si="1382"/>
        <v>0.34149565333209059</v>
      </c>
      <c r="DC70" s="97">
        <f t="shared" si="1382"/>
        <v>0.5400627152393227</v>
      </c>
      <c r="DE70" s="52"/>
      <c r="DF70" s="94" t="s">
        <v>60</v>
      </c>
      <c r="DG70" s="95">
        <f>TTEST(DG18:DG20,DG27:DG29,2,2)</f>
        <v>0.17258489928297605</v>
      </c>
      <c r="DH70" s="95">
        <f t="shared" ref="DH70:DS70" si="1383">TTEST(DH18:DH20,DH27:DH29,2,2)</f>
        <v>0.89127626987498076</v>
      </c>
      <c r="DI70" s="95">
        <f t="shared" si="1383"/>
        <v>0.19881888230836745</v>
      </c>
      <c r="DJ70" s="95" t="e">
        <f t="shared" si="1383"/>
        <v>#DIV/0!</v>
      </c>
      <c r="DK70" s="95">
        <f t="shared" si="1383"/>
        <v>0.3579018060632751</v>
      </c>
      <c r="DL70" s="95">
        <f t="shared" si="1383"/>
        <v>2.8420346276081952E-2</v>
      </c>
      <c r="DM70" s="95">
        <f t="shared" si="1383"/>
        <v>0.46219357902533109</v>
      </c>
      <c r="DN70" s="95">
        <f t="shared" si="1383"/>
        <v>0.70592069218474496</v>
      </c>
      <c r="DO70" s="95">
        <f t="shared" si="1383"/>
        <v>0.93612729402178219</v>
      </c>
      <c r="DP70" s="95">
        <f t="shared" si="1383"/>
        <v>0.98100424451622281</v>
      </c>
      <c r="DQ70" s="95">
        <f t="shared" si="1383"/>
        <v>0.29638530198194046</v>
      </c>
      <c r="DR70" s="95">
        <f t="shared" si="1383"/>
        <v>9.6582832259527338E-2</v>
      </c>
      <c r="DS70" s="95">
        <f t="shared" si="1383"/>
        <v>0.41077115768039674</v>
      </c>
      <c r="DT70" s="95">
        <f>TTEST(DT18:DT20,DT27:DT29,2,2)</f>
        <v>0.11909909627632351</v>
      </c>
      <c r="DU70" s="97">
        <f t="shared" ref="DU70:DX70" si="1384">TTEST(DU18:DU20,DU27:DU29,2,2)</f>
        <v>0.14868272638618571</v>
      </c>
      <c r="DV70" s="97">
        <f t="shared" si="1384"/>
        <v>0.37515502744278983</v>
      </c>
      <c r="DW70" s="97">
        <f t="shared" si="1384"/>
        <v>0.17962627823927482</v>
      </c>
      <c r="DX70" s="97">
        <f t="shared" si="1384"/>
        <v>0.96551927280600902</v>
      </c>
      <c r="DY70" s="97">
        <f t="shared" ref="DY70:EC70" si="1385">TTEST(DY18:DY20,DY27:DY29,2,2)</f>
        <v>0.79746020815469154</v>
      </c>
      <c r="DZ70" s="97">
        <f t="shared" si="1385"/>
        <v>0.81049213833125189</v>
      </c>
      <c r="EA70" s="97">
        <f t="shared" si="1385"/>
        <v>0.59038144714037033</v>
      </c>
      <c r="EB70" s="97">
        <f t="shared" si="1385"/>
        <v>0.39258680273417335</v>
      </c>
      <c r="EC70" s="97">
        <f t="shared" si="1385"/>
        <v>0.69600325353193715</v>
      </c>
      <c r="EE70" s="52"/>
      <c r="EF70" s="94" t="s">
        <v>60</v>
      </c>
      <c r="EG70" s="95">
        <f>TTEST(EG18:EG20,EG27:EG29,2,2)</f>
        <v>3.1960555034476618E-2</v>
      </c>
      <c r="EH70" s="95">
        <f t="shared" ref="EH70:ES70" si="1386">TTEST(EH18:EH20,EH27:EH29,2,2)</f>
        <v>0.33669444116363384</v>
      </c>
      <c r="EI70" s="95">
        <f t="shared" si="1386"/>
        <v>0.22064648418970773</v>
      </c>
      <c r="EJ70" s="95">
        <f t="shared" si="1386"/>
        <v>0.29454398292417011</v>
      </c>
      <c r="EK70" s="95" t="e">
        <f t="shared" si="1386"/>
        <v>#DIV/0!</v>
      </c>
      <c r="EL70" s="95">
        <f t="shared" si="1386"/>
        <v>2.7910655254766194E-3</v>
      </c>
      <c r="EM70" s="95">
        <f t="shared" si="1386"/>
        <v>0.9812815909804149</v>
      </c>
      <c r="EN70" s="95">
        <f t="shared" si="1386"/>
        <v>0.16345236348052705</v>
      </c>
      <c r="EO70" s="95">
        <f t="shared" si="1386"/>
        <v>3.1587078983604973E-2</v>
      </c>
      <c r="EP70" s="95">
        <f t="shared" si="1386"/>
        <v>0.60910548868278869</v>
      </c>
      <c r="EQ70" s="95">
        <f t="shared" si="1386"/>
        <v>0.68478437480711341</v>
      </c>
      <c r="ER70" s="95">
        <f t="shared" si="1386"/>
        <v>0.14319401463463263</v>
      </c>
      <c r="ES70" s="95">
        <f t="shared" si="1386"/>
        <v>0.79167919493368832</v>
      </c>
      <c r="ET70" s="95">
        <f>TTEST(ET18:ET20,ET27:ET29,2,2)</f>
        <v>8.3837051448027305E-2</v>
      </c>
      <c r="EU70" s="97">
        <f t="shared" ref="EU70:EX70" si="1387">TTEST(EU18:EU20,EU27:EU29,2,2)</f>
        <v>0.19122361928158543</v>
      </c>
      <c r="EV70" s="97">
        <f t="shared" si="1387"/>
        <v>0.35106638330156859</v>
      </c>
      <c r="EW70" s="97">
        <f t="shared" si="1387"/>
        <v>0.92018313806849439</v>
      </c>
      <c r="EX70" s="97">
        <f t="shared" si="1387"/>
        <v>0.30984252330264533</v>
      </c>
      <c r="EY70" s="97">
        <f t="shared" ref="EY70:FC70" si="1388">TTEST(EY18:EY20,EY27:EY29,2,2)</f>
        <v>0.84277737367708006</v>
      </c>
      <c r="EZ70" s="97">
        <f t="shared" si="1388"/>
        <v>0.71227186350923555</v>
      </c>
      <c r="FA70" s="97">
        <f t="shared" si="1388"/>
        <v>0.68121563791674489</v>
      </c>
      <c r="FB70" s="97">
        <f t="shared" si="1388"/>
        <v>0.39195133081429551</v>
      </c>
      <c r="FC70" s="97">
        <f t="shared" si="1388"/>
        <v>0.94643737431204999</v>
      </c>
      <c r="FE70" s="52"/>
      <c r="FF70" s="94" t="s">
        <v>60</v>
      </c>
      <c r="FG70" s="95">
        <f>TTEST(FG18:FG20,FG27:FG29,2,2)</f>
        <v>5.7932447525838454E-3</v>
      </c>
      <c r="FH70" s="95">
        <f t="shared" ref="FH70:FS70" si="1389">TTEST(FH18:FH20,FH27:FH29,2,2)</f>
        <v>7.4796651709998663E-2</v>
      </c>
      <c r="FI70" s="95">
        <f t="shared" si="1389"/>
        <v>8.1906494979620284E-2</v>
      </c>
      <c r="FJ70" s="95">
        <f t="shared" si="1389"/>
        <v>4.6414671764925322E-2</v>
      </c>
      <c r="FK70" s="95">
        <f t="shared" si="1389"/>
        <v>3.5155314470690616E-3</v>
      </c>
      <c r="FL70" s="95" t="e">
        <f t="shared" si="1389"/>
        <v>#DIV/0!</v>
      </c>
      <c r="FM70" s="95">
        <f t="shared" si="1389"/>
        <v>4.6773626173840484E-3</v>
      </c>
      <c r="FN70" s="95">
        <f t="shared" si="1389"/>
        <v>1.6622698285325014E-3</v>
      </c>
      <c r="FO70" s="95">
        <f t="shared" si="1389"/>
        <v>7.0967952140081033E-3</v>
      </c>
      <c r="FP70" s="95">
        <f t="shared" si="1389"/>
        <v>0.12701761534144262</v>
      </c>
      <c r="FQ70" s="95">
        <f t="shared" si="1389"/>
        <v>5.2307471982504891E-2</v>
      </c>
      <c r="FR70" s="95">
        <f t="shared" si="1389"/>
        <v>0.28911556446487113</v>
      </c>
      <c r="FS70" s="95">
        <f t="shared" si="1389"/>
        <v>5.3414043388250359E-3</v>
      </c>
      <c r="FT70" s="95">
        <f>TTEST(FT18:FT20,FT27:FT29,2,2)</f>
        <v>3.845158049010664E-3</v>
      </c>
      <c r="FU70" s="97">
        <f t="shared" ref="FU70:FX70" si="1390">TTEST(FU18:FU20,FU27:FU29,2,2)</f>
        <v>0.31613880385261245</v>
      </c>
      <c r="FV70" s="97">
        <f t="shared" si="1390"/>
        <v>0.71299447363982738</v>
      </c>
      <c r="FW70" s="97">
        <f t="shared" si="1390"/>
        <v>5.9733687263163561E-2</v>
      </c>
      <c r="FX70" s="97">
        <f t="shared" si="1390"/>
        <v>9.9148591169963534E-3</v>
      </c>
      <c r="FY70" s="97">
        <f t="shared" ref="FY70:GC70" si="1391">TTEST(FY18:FY20,FY27:FY29,2,2)</f>
        <v>0.21398632850315286</v>
      </c>
      <c r="FZ70" s="97">
        <f t="shared" si="1391"/>
        <v>7.5959025541010555E-2</v>
      </c>
      <c r="GA70" s="97">
        <f t="shared" si="1391"/>
        <v>0.51273097648525889</v>
      </c>
      <c r="GB70" s="97">
        <f t="shared" si="1391"/>
        <v>0.62598729934867481</v>
      </c>
      <c r="GC70" s="97">
        <f t="shared" si="1391"/>
        <v>0.22472002874433228</v>
      </c>
      <c r="GE70" s="52"/>
      <c r="GF70" s="94" t="s">
        <v>60</v>
      </c>
      <c r="GG70" s="95">
        <f>TTEST(GG18:GG20,GG27:GG29,2,2)</f>
        <v>0.10945825143929265</v>
      </c>
      <c r="GH70" s="95">
        <f t="shared" ref="GH70:GS70" si="1392">TTEST(GH18:GH20,GH27:GH29,2,2)</f>
        <v>0.28062610983783209</v>
      </c>
      <c r="GI70" s="95">
        <f t="shared" si="1392"/>
        <v>0.28507265576730423</v>
      </c>
      <c r="GJ70" s="95">
        <f t="shared" si="1392"/>
        <v>0.42359064295019944</v>
      </c>
      <c r="GK70" s="95">
        <f t="shared" si="1392"/>
        <v>0.99527383851635587</v>
      </c>
      <c r="GL70" s="95">
        <f t="shared" si="1392"/>
        <v>3.7043406110466633E-3</v>
      </c>
      <c r="GM70" s="95" t="e">
        <f t="shared" si="1392"/>
        <v>#DIV/0!</v>
      </c>
      <c r="GN70" s="95">
        <f t="shared" si="1392"/>
        <v>0.30803870400671318</v>
      </c>
      <c r="GO70" s="95">
        <f t="shared" si="1392"/>
        <v>0.18361180891227782</v>
      </c>
      <c r="GP70" s="95">
        <f t="shared" si="1392"/>
        <v>0.53916039126853821</v>
      </c>
      <c r="GQ70" s="95">
        <f t="shared" si="1392"/>
        <v>0.51130797624236191</v>
      </c>
      <c r="GR70" s="95">
        <f t="shared" si="1392"/>
        <v>7.575871277629713E-2</v>
      </c>
      <c r="GS70" s="95">
        <f t="shared" si="1392"/>
        <v>0.66939296202369325</v>
      </c>
      <c r="GT70" s="95">
        <f>TTEST(GT18:GT20,GT27:GT29,2,2)</f>
        <v>3.3534386696856731E-2</v>
      </c>
      <c r="GU70" s="97">
        <f t="shared" ref="GU70:GX70" si="1393">TTEST(GU18:GU20,GU27:GU29,2,2)</f>
        <v>0.17506768640158227</v>
      </c>
      <c r="GV70" s="97">
        <f t="shared" si="1393"/>
        <v>0.33836899089757411</v>
      </c>
      <c r="GW70" s="97">
        <f t="shared" si="1393"/>
        <v>0.93366262225679963</v>
      </c>
      <c r="GX70" s="97">
        <f t="shared" si="1393"/>
        <v>0.19662790635738589</v>
      </c>
      <c r="GY70" s="97">
        <f t="shared" ref="GY70:HC70" si="1394">TTEST(GY18:GY20,GY27:GY29,2,2)</f>
        <v>0.75364415477161106</v>
      </c>
      <c r="GZ70" s="97">
        <f t="shared" si="1394"/>
        <v>0.54880369849478738</v>
      </c>
      <c r="HA70" s="97">
        <f t="shared" si="1394"/>
        <v>0.668907110982778</v>
      </c>
      <c r="HB70" s="97">
        <f t="shared" si="1394"/>
        <v>0.34201105037900226</v>
      </c>
      <c r="HC70" s="97">
        <f t="shared" si="1394"/>
        <v>0.94066589796031908</v>
      </c>
      <c r="HE70" s="52"/>
      <c r="HF70" s="94" t="s">
        <v>60</v>
      </c>
      <c r="HG70" s="95">
        <f>TTEST(HG18:HG20,HG27:HG29,2,2)</f>
        <v>0.10216034442850433</v>
      </c>
      <c r="HH70" s="95">
        <f t="shared" ref="HH70:HS70" si="1395">TTEST(HH18:HH20,HH27:HH29,2,2)</f>
        <v>0.75122960373224568</v>
      </c>
      <c r="HI70" s="95">
        <f t="shared" si="1395"/>
        <v>0.31426640214746115</v>
      </c>
      <c r="HJ70" s="95">
        <f t="shared" si="1395"/>
        <v>0.62475982323732704</v>
      </c>
      <c r="HK70" s="95">
        <f t="shared" si="1395"/>
        <v>0.16321903073650743</v>
      </c>
      <c r="HL70" s="95">
        <f t="shared" si="1395"/>
        <v>3.330352734292085E-3</v>
      </c>
      <c r="HM70" s="95">
        <f t="shared" si="1395"/>
        <v>0.307229433890359</v>
      </c>
      <c r="HN70" s="95" t="e">
        <f t="shared" si="1395"/>
        <v>#DIV/0!</v>
      </c>
      <c r="HO70" s="95">
        <f t="shared" si="1395"/>
        <v>0.4356916157163605</v>
      </c>
      <c r="HP70" s="95">
        <f t="shared" si="1395"/>
        <v>0.92569137483163944</v>
      </c>
      <c r="HQ70" s="95">
        <f t="shared" si="1395"/>
        <v>0.18646703953454696</v>
      </c>
      <c r="HR70" s="95">
        <f t="shared" si="1395"/>
        <v>9.4579742273350254E-2</v>
      </c>
      <c r="HS70" s="95">
        <f t="shared" si="1395"/>
        <v>0.39893258494587258</v>
      </c>
      <c r="HT70" s="95">
        <f>TTEST(HT18:HT20,HT27:HT29,2,2)</f>
        <v>3.5035944980322746E-2</v>
      </c>
      <c r="HU70" s="97">
        <f t="shared" ref="HU70:HX70" si="1396">TTEST(HU18:HU20,HU27:HU29,2,2)</f>
        <v>0.16140377609052695</v>
      </c>
      <c r="HV70" s="97">
        <f t="shared" si="1396"/>
        <v>0.20492789709278195</v>
      </c>
      <c r="HW70" s="97">
        <f t="shared" si="1396"/>
        <v>0.26298512838765276</v>
      </c>
      <c r="HX70" s="97">
        <f t="shared" si="1396"/>
        <v>0.49706688735452381</v>
      </c>
      <c r="HY70" s="97">
        <f t="shared" ref="HY70:IC70" si="1397">TTEST(HY18:HY20,HY27:HY29,2,2)</f>
        <v>0.96670151567889528</v>
      </c>
      <c r="HZ70" s="97">
        <f t="shared" si="1397"/>
        <v>0.88435847906929421</v>
      </c>
      <c r="IA70" s="97">
        <f t="shared" si="1397"/>
        <v>0.45947932866837832</v>
      </c>
      <c r="IB70" s="97">
        <f t="shared" si="1397"/>
        <v>0.20599770591028443</v>
      </c>
      <c r="IC70" s="97">
        <f t="shared" si="1397"/>
        <v>0.56922534414039294</v>
      </c>
      <c r="IE70" s="52"/>
      <c r="IF70" s="94" t="s">
        <v>60</v>
      </c>
      <c r="IG70" s="95">
        <f>TTEST(IG18:IG20,IG27:IG29,2,2)</f>
        <v>0.17227977669421221</v>
      </c>
      <c r="IH70" s="95">
        <f t="shared" ref="IH70:IS70" si="1398">TTEST(IH18:IH20,IH27:IH29,2,2)</f>
        <v>0.96082805387735215</v>
      </c>
      <c r="II70" s="95">
        <f t="shared" si="1398"/>
        <v>0.44246828656310633</v>
      </c>
      <c r="IJ70" s="95">
        <f t="shared" si="1398"/>
        <v>0.94519628327936878</v>
      </c>
      <c r="IK70" s="95">
        <f t="shared" si="1398"/>
        <v>2.3809276546861005E-2</v>
      </c>
      <c r="IL70" s="95">
        <f t="shared" si="1398"/>
        <v>2.0479994507371833E-3</v>
      </c>
      <c r="IM70" s="95">
        <f t="shared" si="1398"/>
        <v>0.16251548905852359</v>
      </c>
      <c r="IN70" s="95">
        <f t="shared" si="1398"/>
        <v>0.43836055696624371</v>
      </c>
      <c r="IO70" s="95" t="e">
        <f t="shared" si="1398"/>
        <v>#DIV/0!</v>
      </c>
      <c r="IP70" s="95">
        <f t="shared" si="1398"/>
        <v>0.81521590560118262</v>
      </c>
      <c r="IQ70" s="95">
        <f t="shared" si="1398"/>
        <v>0.23165857352284189</v>
      </c>
      <c r="IR70" s="95">
        <f t="shared" si="1398"/>
        <v>5.1158678000819732E-2</v>
      </c>
      <c r="IS70" s="95">
        <f t="shared" si="1398"/>
        <v>0.32440186909745905</v>
      </c>
      <c r="IT70" s="95">
        <f>TTEST(IT18:IT20,IT27:IT29,2,2)</f>
        <v>1.3975586009342428E-2</v>
      </c>
      <c r="IU70" s="97">
        <f t="shared" ref="IU70:IX70" si="1399">TTEST(IU18:IU20,IU27:IU29,2,2)</f>
        <v>0.14766622270498758</v>
      </c>
      <c r="IV70" s="97">
        <f t="shared" si="1399"/>
        <v>0.13609910026058009</v>
      </c>
      <c r="IW70" s="97">
        <f t="shared" si="1399"/>
        <v>0.16398939870578794</v>
      </c>
      <c r="IX70" s="97">
        <f t="shared" si="1399"/>
        <v>0.96567298943517876</v>
      </c>
      <c r="IY70" s="97">
        <f t="shared" ref="IY70:JC70" si="1400">TTEST(IY18:IY20,IY27:IY29,2,2)</f>
        <v>0.81438373503563011</v>
      </c>
      <c r="IZ70" s="97">
        <f t="shared" si="1400"/>
        <v>0.64176537118096944</v>
      </c>
      <c r="JA70" s="97">
        <f t="shared" si="1400"/>
        <v>0.33147720710686807</v>
      </c>
      <c r="JB70" s="97">
        <f t="shared" si="1400"/>
        <v>0.14169702330197678</v>
      </c>
      <c r="JC70" s="97">
        <f t="shared" si="1400"/>
        <v>0.34403492388165446</v>
      </c>
      <c r="JE70" s="52"/>
      <c r="JF70" s="94" t="s">
        <v>60</v>
      </c>
      <c r="JG70" s="95">
        <f>TTEST(JG18:JG20,JG27:JG29,2,2)</f>
        <v>0.4403241751628208</v>
      </c>
      <c r="JH70" s="95">
        <f t="shared" ref="JH70:JS70" si="1401">TTEST(JH18:JH20,JH27:JH29,2,2)</f>
        <v>0.76751826168802517</v>
      </c>
      <c r="JI70" s="95">
        <f t="shared" si="1401"/>
        <v>0.43438741024915484</v>
      </c>
      <c r="JJ70" s="95">
        <f t="shared" si="1401"/>
        <v>0.70963097564905775</v>
      </c>
      <c r="JK70" s="95">
        <f t="shared" si="1401"/>
        <v>0.653169260185539</v>
      </c>
      <c r="JL70" s="95">
        <f t="shared" si="1401"/>
        <v>8.514814372449446E-2</v>
      </c>
      <c r="JM70" s="95">
        <f t="shared" si="1401"/>
        <v>0.55404371221431403</v>
      </c>
      <c r="JN70" s="95">
        <f t="shared" si="1401"/>
        <v>0.88190723570046992</v>
      </c>
      <c r="JO70" s="95">
        <f t="shared" si="1401"/>
        <v>0.70227423855684945</v>
      </c>
      <c r="JP70" s="95" t="e">
        <f t="shared" si="1401"/>
        <v>#DIV/0!</v>
      </c>
      <c r="JQ70" s="95">
        <f t="shared" si="1401"/>
        <v>0.39310531128804899</v>
      </c>
      <c r="JR70" s="95">
        <f t="shared" si="1401"/>
        <v>0.24753342255643668</v>
      </c>
      <c r="JS70" s="95">
        <f t="shared" si="1401"/>
        <v>0.84065415309276803</v>
      </c>
      <c r="JT70" s="95">
        <f>TTEST(JT18:JT20,JT27:JT29,2,2)</f>
        <v>0.27408641492391883</v>
      </c>
      <c r="JU70" s="97">
        <f t="shared" ref="JU70:JX70" si="1402">TTEST(JU18:JU20,JU27:JU29,2,2)</f>
        <v>0.19073236714010866</v>
      </c>
      <c r="JV70" s="97">
        <f t="shared" si="1402"/>
        <v>4.3421279679825134E-2</v>
      </c>
      <c r="JW70" s="97">
        <f t="shared" si="1402"/>
        <v>0.84360550197248929</v>
      </c>
      <c r="JX70" s="97">
        <f t="shared" si="1402"/>
        <v>0.53480828610166142</v>
      </c>
      <c r="JY70" s="97">
        <f t="shared" ref="JY70:KC70" si="1403">TTEST(JY18:JY20,JY27:JY29,2,2)</f>
        <v>0.86798041694423933</v>
      </c>
      <c r="JZ70" s="97">
        <f t="shared" si="1403"/>
        <v>0.90721207758894806</v>
      </c>
      <c r="KA70" s="97">
        <f t="shared" si="1403"/>
        <v>0.21327262870062699</v>
      </c>
      <c r="KB70" s="97">
        <f t="shared" si="1403"/>
        <v>8.1958004148336809E-3</v>
      </c>
      <c r="KC70" s="97">
        <f t="shared" si="1403"/>
        <v>0.22997788144186201</v>
      </c>
      <c r="KE70" s="52"/>
      <c r="KF70" s="94" t="s">
        <v>60</v>
      </c>
      <c r="KG70" s="95">
        <f>TTEST(KG18:KG20,KG27:KG29,2,2)</f>
        <v>0.11013032106886243</v>
      </c>
      <c r="KH70" s="95">
        <f t="shared" ref="KH70:KS70" si="1404">TTEST(KH18:KH20,KH27:KH29,2,2)</f>
        <v>0.32482578026024816</v>
      </c>
      <c r="KI70" s="95">
        <f t="shared" si="1404"/>
        <v>0.2339178936466092</v>
      </c>
      <c r="KJ70" s="95">
        <f t="shared" si="1404"/>
        <v>0.32528649462754017</v>
      </c>
      <c r="KK70" s="95">
        <f t="shared" si="1404"/>
        <v>0.6298839086172513</v>
      </c>
      <c r="KL70" s="95">
        <f t="shared" si="1404"/>
        <v>4.3489120812134588E-2</v>
      </c>
      <c r="KM70" s="95">
        <f t="shared" si="1404"/>
        <v>0.48948997873846373</v>
      </c>
      <c r="KN70" s="95">
        <f t="shared" si="1404"/>
        <v>0.19110394097993558</v>
      </c>
      <c r="KO70" s="95">
        <f t="shared" si="1404"/>
        <v>0.20688941866093302</v>
      </c>
      <c r="KP70" s="95">
        <f t="shared" si="1404"/>
        <v>0.38853495506183133</v>
      </c>
      <c r="KQ70" s="95" t="e">
        <f t="shared" si="1404"/>
        <v>#DIV/0!</v>
      </c>
      <c r="KR70" s="95">
        <f t="shared" si="1404"/>
        <v>0.24334829795385271</v>
      </c>
      <c r="KS70" s="95">
        <f t="shared" si="1404"/>
        <v>0.27224291992191257</v>
      </c>
      <c r="KT70" s="95">
        <f>TTEST(KT18:KT20,KT27:KT29,2,2)</f>
        <v>0.41311062772242374</v>
      </c>
      <c r="KU70" s="97">
        <f t="shared" ref="KU70:KX70" si="1405">TTEST(KU18:KU20,KU27:KU29,2,2)</f>
        <v>0.19241134352136563</v>
      </c>
      <c r="KV70" s="97">
        <f t="shared" si="1405"/>
        <v>0.58033295946444485</v>
      </c>
      <c r="KW70" s="97">
        <f t="shared" si="1405"/>
        <v>0.66299003185078687</v>
      </c>
      <c r="KX70" s="97">
        <f t="shared" si="1405"/>
        <v>6.1081651585152177E-2</v>
      </c>
      <c r="KY70" s="97">
        <f t="shared" ref="KY70:LC70" si="1406">TTEST(KY18:KY20,KY27:KY29,2,2)</f>
        <v>0.52476335181536249</v>
      </c>
      <c r="KZ70" s="97">
        <f t="shared" si="1406"/>
        <v>0.38379875127595742</v>
      </c>
      <c r="LA70" s="97">
        <f t="shared" si="1406"/>
        <v>0.93759809767439195</v>
      </c>
      <c r="LB70" s="97">
        <f t="shared" si="1406"/>
        <v>0.62366452950524043</v>
      </c>
      <c r="LC70" s="97">
        <f t="shared" si="1406"/>
        <v>0.75487370642187646</v>
      </c>
      <c r="LE70" s="52"/>
      <c r="LF70" s="94" t="s">
        <v>60</v>
      </c>
      <c r="LG70" s="95">
        <f>TTEST(LG18:LG20,LG27:LG29,2,2)</f>
        <v>2.2197717999537483E-2</v>
      </c>
      <c r="LH70" s="95">
        <f t="shared" ref="LH70:LS70" si="1407">TTEST(LH18:LH20,LH27:LH29,2,2)</f>
        <v>0.16231753984072267</v>
      </c>
      <c r="LI70" s="95">
        <f t="shared" si="1407"/>
        <v>0.12401691600809067</v>
      </c>
      <c r="LJ70" s="95">
        <f t="shared" si="1407"/>
        <v>0.11308726625224745</v>
      </c>
      <c r="LK70" s="95">
        <f t="shared" si="1407"/>
        <v>0.13189627274265417</v>
      </c>
      <c r="LL70" s="95">
        <f t="shared" si="1407"/>
        <v>0.27048357628264891</v>
      </c>
      <c r="LM70" s="95">
        <f t="shared" si="1407"/>
        <v>8.9776323254270637E-2</v>
      </c>
      <c r="LN70" s="95">
        <f t="shared" si="1407"/>
        <v>6.8034470463619781E-2</v>
      </c>
      <c r="LO70" s="95">
        <f t="shared" si="1407"/>
        <v>6.1177988840425905E-2</v>
      </c>
      <c r="LP70" s="95">
        <f t="shared" si="1407"/>
        <v>0.28968897453117742</v>
      </c>
      <c r="LQ70" s="95">
        <f t="shared" si="1407"/>
        <v>0.25509067791931267</v>
      </c>
      <c r="LR70" s="95" t="e">
        <f t="shared" si="1407"/>
        <v>#DIV/0!</v>
      </c>
      <c r="LS70" s="95">
        <f t="shared" si="1407"/>
        <v>6.0061381113978463E-2</v>
      </c>
      <c r="LT70" s="95">
        <f>TTEST(LT18:LT20,LT27:LT29,2,2)</f>
        <v>0.450335083770879</v>
      </c>
      <c r="LU70" s="97">
        <f t="shared" ref="LU70:LX70" si="1408">TTEST(LU18:LU20,LU27:LU29,2,2)</f>
        <v>0.24679968024393351</v>
      </c>
      <c r="LV70" s="97">
        <f t="shared" si="1408"/>
        <v>0.99562989892846376</v>
      </c>
      <c r="LW70" s="97">
        <f t="shared" si="1408"/>
        <v>0.28493310177550951</v>
      </c>
      <c r="LX70" s="97">
        <f t="shared" si="1408"/>
        <v>8.1844999418090175E-2</v>
      </c>
      <c r="LY70" s="97">
        <f t="shared" ref="LY70:MC70" si="1409">TTEST(LY18:LY20,LY27:LY29,2,2)</f>
        <v>0.43291568736455294</v>
      </c>
      <c r="LZ70" s="97">
        <f t="shared" si="1409"/>
        <v>0.23235292509977659</v>
      </c>
      <c r="MA70" s="97">
        <f t="shared" si="1409"/>
        <v>0.7749635487494172</v>
      </c>
      <c r="MB70" s="97">
        <f t="shared" si="1409"/>
        <v>0.93037538534934949</v>
      </c>
      <c r="MC70" s="97">
        <f t="shared" si="1409"/>
        <v>0.47360845082881342</v>
      </c>
      <c r="ME70" s="52"/>
      <c r="MF70" s="94" t="s">
        <v>60</v>
      </c>
      <c r="MG70" s="95">
        <f>TTEST(MG18:MG20,MG27:MG29,2,2)</f>
        <v>7.9573969970563263E-2</v>
      </c>
      <c r="MH70" s="95">
        <f t="shared" ref="MH70:MS70" si="1410">TTEST(MH18:MH20,MH27:MH29,2,2)</f>
        <v>0.51062984395512701</v>
      </c>
      <c r="MI70" s="95">
        <f t="shared" si="1410"/>
        <v>0.28421635744465185</v>
      </c>
      <c r="MJ70" s="95">
        <f t="shared" si="1410"/>
        <v>0.46107032006633947</v>
      </c>
      <c r="MK70" s="95">
        <f t="shared" si="1410"/>
        <v>0.7744533165618338</v>
      </c>
      <c r="ML70" s="95">
        <f t="shared" si="1410"/>
        <v>7.8660003219343418E-3</v>
      </c>
      <c r="MM70" s="95">
        <f t="shared" si="1410"/>
        <v>0.73712291657097162</v>
      </c>
      <c r="MN70" s="95">
        <f t="shared" si="1410"/>
        <v>0.41029459492168185</v>
      </c>
      <c r="MO70" s="95">
        <f t="shared" si="1410"/>
        <v>0.28614283268385332</v>
      </c>
      <c r="MP70" s="95">
        <f t="shared" si="1410"/>
        <v>0.67085648498756045</v>
      </c>
      <c r="MQ70" s="95">
        <f t="shared" si="1410"/>
        <v>0.25570390886611222</v>
      </c>
      <c r="MR70" s="95">
        <f t="shared" si="1410"/>
        <v>6.8965911097740418E-2</v>
      </c>
      <c r="MS70" s="95" t="e">
        <f t="shared" si="1410"/>
        <v>#DIV/0!</v>
      </c>
      <c r="MT70" s="95">
        <f>TTEST(MT18:MT20,MT27:MT29,2,2)</f>
        <v>2.999974758501452E-2</v>
      </c>
      <c r="MU70" s="97">
        <f t="shared" ref="MU70:MX70" si="1411">TTEST(MU18:MU20,MU27:MU29,2,2)</f>
        <v>0.15070954259131622</v>
      </c>
      <c r="MV70" s="97">
        <f t="shared" si="1411"/>
        <v>0.4397877133059277</v>
      </c>
      <c r="MW70" s="97">
        <f t="shared" si="1411"/>
        <v>0.86756396961580373</v>
      </c>
      <c r="MX70" s="97">
        <f t="shared" si="1411"/>
        <v>0.16434567320794502</v>
      </c>
      <c r="MY70" s="97">
        <f t="shared" ref="MY70:NC70" si="1412">TTEST(MY18:MY20,MY27:MY29,2,2)</f>
        <v>0.77054884340982721</v>
      </c>
      <c r="MZ70" s="97">
        <f t="shared" si="1412"/>
        <v>0.70389537418510384</v>
      </c>
      <c r="NA70" s="97">
        <f t="shared" si="1412"/>
        <v>0.71643935467500142</v>
      </c>
      <c r="NB70" s="97">
        <f t="shared" si="1412"/>
        <v>0.43477744109608879</v>
      </c>
      <c r="NC70" s="97">
        <f t="shared" si="1412"/>
        <v>0.92760978511805059</v>
      </c>
      <c r="NE70" s="52"/>
      <c r="NF70" s="94" t="s">
        <v>60</v>
      </c>
      <c r="NG70" s="95">
        <f>TTEST(NG18:NG20,NG27:NG29,2,2)</f>
        <v>1.3150136989226372E-2</v>
      </c>
      <c r="NH70" s="95">
        <f t="shared" ref="NH70:NS70" si="1413">TTEST(NH18:NH20,NH27:NH29,2,2)</f>
        <v>0.15681271793695656</v>
      </c>
      <c r="NI70" s="95">
        <f t="shared" si="1413"/>
        <v>0.14600147049437762</v>
      </c>
      <c r="NJ70" s="95">
        <f t="shared" si="1413"/>
        <v>0.13072837324241149</v>
      </c>
      <c r="NK70" s="95">
        <f t="shared" si="1413"/>
        <v>8.3124385499191406E-2</v>
      </c>
      <c r="NL70" s="95">
        <f t="shared" si="1413"/>
        <v>6.1417023917472958E-3</v>
      </c>
      <c r="NM70" s="95">
        <f t="shared" si="1413"/>
        <v>4.3193099114262022E-2</v>
      </c>
      <c r="NN70" s="95">
        <f t="shared" si="1413"/>
        <v>1.8315758512886266E-2</v>
      </c>
      <c r="NO70" s="95">
        <f t="shared" si="1413"/>
        <v>2.0541920100797969E-2</v>
      </c>
      <c r="NP70" s="95">
        <f t="shared" si="1413"/>
        <v>0.28367219409410166</v>
      </c>
      <c r="NQ70" s="95">
        <f t="shared" si="1413"/>
        <v>0.40385858076039666</v>
      </c>
      <c r="NR70" s="95">
        <f t="shared" si="1413"/>
        <v>0.46710638628359369</v>
      </c>
      <c r="NS70" s="95">
        <f t="shared" si="1413"/>
        <v>3.022890800253213E-2</v>
      </c>
      <c r="NT70" s="95" t="e">
        <f>TTEST(NT18:NT20,NT27:NT29,2,2)</f>
        <v>#DIV/0!</v>
      </c>
      <c r="NU70" s="97">
        <f t="shared" ref="NU70:NX70" si="1414">TTEST(NU18:NU20,NU27:NU29,2,2)</f>
        <v>0.22298780623312733</v>
      </c>
      <c r="NV70" s="97">
        <f t="shared" si="1414"/>
        <v>0.80543352844546712</v>
      </c>
      <c r="NW70" s="97">
        <f t="shared" si="1414"/>
        <v>0.30515080246024717</v>
      </c>
      <c r="NX70" s="97">
        <f t="shared" si="1414"/>
        <v>4.1471558024907026E-2</v>
      </c>
      <c r="NY70" s="97">
        <f t="shared" ref="NY70:OC70" si="1415">TTEST(NY18:NY20,NY27:NY29,2,2)</f>
        <v>0.43722459117837509</v>
      </c>
      <c r="NZ70" s="97">
        <f t="shared" si="1415"/>
        <v>0.20852313505288694</v>
      </c>
      <c r="OA70" s="97">
        <f t="shared" si="1415"/>
        <v>0.89404325743918567</v>
      </c>
      <c r="OB70" s="97">
        <f t="shared" si="1415"/>
        <v>0.87037023316477935</v>
      </c>
      <c r="OC70" s="97">
        <f t="shared" si="1415"/>
        <v>0.53112286891914551</v>
      </c>
      <c r="OE70" s="52"/>
      <c r="OF70" s="94" t="s">
        <v>60</v>
      </c>
      <c r="OG70" s="95">
        <f>TTEST(OG18:OG20,OG27:OG29,2,2)</f>
        <v>0.14465279942163253</v>
      </c>
      <c r="OH70" s="95">
        <f t="shared" ref="OH70:OS70" si="1416">TTEST(OH18:OH20,OH27:OH29,2,2)</f>
        <v>0.26485687470706998</v>
      </c>
      <c r="OI70" s="95">
        <f t="shared" si="1416"/>
        <v>0.19018356297864783</v>
      </c>
      <c r="OJ70" s="95">
        <f t="shared" si="1416"/>
        <v>0.25303954183606225</v>
      </c>
      <c r="OK70" s="95">
        <f t="shared" si="1416"/>
        <v>0.36114832347206965</v>
      </c>
      <c r="OL70" s="95">
        <f t="shared" si="1416"/>
        <v>0.64821079032043527</v>
      </c>
      <c r="OM70" s="95">
        <f t="shared" si="1416"/>
        <v>0.30053662964304689</v>
      </c>
      <c r="ON70" s="95">
        <f t="shared" si="1416"/>
        <v>0.25865789197707395</v>
      </c>
      <c r="OO70" s="95">
        <f t="shared" si="1416"/>
        <v>0.22550207556696106</v>
      </c>
      <c r="OP70" s="95">
        <f t="shared" si="1416"/>
        <v>0.30272740987983227</v>
      </c>
      <c r="OQ70" s="95">
        <f t="shared" si="1416"/>
        <v>0.33288279752763372</v>
      </c>
      <c r="OR70" s="95">
        <f t="shared" si="1416"/>
        <v>0.49577216788854678</v>
      </c>
      <c r="OS70" s="95">
        <f t="shared" si="1416"/>
        <v>0.22491323177426981</v>
      </c>
      <c r="OT70" s="95">
        <f>TTEST(OT18:OT20,OT27:OT29,2,2)</f>
        <v>0.41501587541907142</v>
      </c>
      <c r="OU70" s="97" t="e">
        <f t="shared" ref="OU70:OX70" si="1417">TTEST(OU18:OU20,OU27:OU29,2,2)</f>
        <v>#DIV/0!</v>
      </c>
      <c r="OV70" s="97">
        <f t="shared" si="1417"/>
        <v>0.60892019400975772</v>
      </c>
      <c r="OW70" s="97">
        <f t="shared" si="1417"/>
        <v>0.38344842481595387</v>
      </c>
      <c r="OX70" s="97">
        <f t="shared" si="1417"/>
        <v>0.15880582617798841</v>
      </c>
      <c r="OY70" s="97">
        <f t="shared" ref="OY70:PC70" si="1418">TTEST(OY18:OY20,OY27:OY29,2,2)</f>
        <v>8.1165882871624739E-2</v>
      </c>
      <c r="OZ70" s="97">
        <f t="shared" si="1418"/>
        <v>0.21399093064476787</v>
      </c>
      <c r="PA70" s="97">
        <f t="shared" si="1418"/>
        <v>0.51003843837546581</v>
      </c>
      <c r="PB70" s="97">
        <f t="shared" si="1418"/>
        <v>0.49947841871515053</v>
      </c>
      <c r="PC70" s="97">
        <f t="shared" si="1418"/>
        <v>0.40591394107500051</v>
      </c>
    </row>
    <row r="71" spans="2:419" x14ac:dyDescent="0.3">
      <c r="E71" s="26" t="s">
        <v>59</v>
      </c>
      <c r="F71" s="27">
        <f>TTEST(F21:F23,F24:F26,2,2)</f>
        <v>4.6626526231996569E-2</v>
      </c>
      <c r="G71" s="27">
        <f t="shared" ref="G71:T71" si="1419">TTEST(G21:G23,G24:G26,2,2)</f>
        <v>0.26974369820499788</v>
      </c>
      <c r="H71" s="27">
        <f t="shared" si="1419"/>
        <v>0.33366152398014942</v>
      </c>
      <c r="I71" s="27">
        <f t="shared" si="1419"/>
        <v>0.8007531748014225</v>
      </c>
      <c r="J71" s="27">
        <f t="shared" si="1419"/>
        <v>0.48334423830430689</v>
      </c>
      <c r="K71" s="27">
        <f t="shared" si="1419"/>
        <v>0.56165425907284294</v>
      </c>
      <c r="L71" s="27">
        <f t="shared" si="1419"/>
        <v>0.82635315844323998</v>
      </c>
      <c r="M71" s="27">
        <f t="shared" si="1419"/>
        <v>0.54458692820131249</v>
      </c>
      <c r="N71" s="27">
        <f t="shared" si="1419"/>
        <v>0.70970991842249642</v>
      </c>
      <c r="O71" s="27">
        <f t="shared" si="1419"/>
        <v>0.25964199446501468</v>
      </c>
      <c r="P71" s="27">
        <f t="shared" si="1419"/>
        <v>6.5582843138482991E-2</v>
      </c>
      <c r="Q71" s="27">
        <f t="shared" si="1419"/>
        <v>4.3170703200413232E-2</v>
      </c>
      <c r="R71" s="27">
        <f t="shared" si="1419"/>
        <v>0.16985958079162536</v>
      </c>
      <c r="S71" s="27">
        <f t="shared" si="1419"/>
        <v>0.46596600399639787</v>
      </c>
      <c r="T71" s="45">
        <f t="shared" si="1419"/>
        <v>0.2009382826369244</v>
      </c>
      <c r="U71" s="159">
        <f t="shared" ref="U71:W71" si="1420">TTEST(U21:U23,U24:U26,2,2)</f>
        <v>0.12207405166786658</v>
      </c>
      <c r="V71" s="45">
        <f t="shared" si="1420"/>
        <v>0.96087368482597668</v>
      </c>
      <c r="W71" s="45">
        <f t="shared" si="1420"/>
        <v>9.0057060072633602E-2</v>
      </c>
      <c r="X71" s="45">
        <f t="shared" ref="X71:AB71" si="1421">TTEST(X21:X23,X24:X26,2,2)</f>
        <v>0.37194493852845267</v>
      </c>
      <c r="Y71" s="45">
        <f t="shared" si="1421"/>
        <v>5.6967783313604449E-2</v>
      </c>
      <c r="Z71" s="45">
        <f t="shared" si="1421"/>
        <v>0.22899186327489021</v>
      </c>
      <c r="AA71" s="45">
        <f t="shared" si="1421"/>
        <v>0.23325365691526778</v>
      </c>
      <c r="AB71" s="45">
        <f t="shared" si="1421"/>
        <v>0.6728862491107469</v>
      </c>
      <c r="AE71" s="52"/>
      <c r="AF71" s="94" t="s">
        <v>59</v>
      </c>
      <c r="AG71" s="95" t="e">
        <f>TTEST(AG21:AG23,AG24:AG26,2,2)</f>
        <v>#DIV/0!</v>
      </c>
      <c r="AH71" s="95">
        <f t="shared" ref="AH71:AU71" si="1422">TTEST(AH21:AH23,AH24:AH26,2,2)</f>
        <v>9.8085881188196885E-3</v>
      </c>
      <c r="AI71" s="95">
        <f t="shared" si="1422"/>
        <v>3.3216170465539936E-2</v>
      </c>
      <c r="AJ71" s="95">
        <f t="shared" si="1422"/>
        <v>9.4689230859077691E-4</v>
      </c>
      <c r="AK71" s="95">
        <f t="shared" si="1422"/>
        <v>1.7751732198825328E-4</v>
      </c>
      <c r="AL71" s="95">
        <f t="shared" si="1422"/>
        <v>5.666138476772665E-3</v>
      </c>
      <c r="AM71" s="95">
        <f t="shared" si="1422"/>
        <v>2.8732649819116114E-4</v>
      </c>
      <c r="AN71" s="95">
        <f t="shared" si="1422"/>
        <v>0.11982499068288757</v>
      </c>
      <c r="AO71" s="95">
        <f t="shared" si="1422"/>
        <v>1.2516538089930628E-2</v>
      </c>
      <c r="AP71" s="95">
        <f t="shared" si="1422"/>
        <v>0.30418872323343965</v>
      </c>
      <c r="AQ71" s="95">
        <f t="shared" si="1422"/>
        <v>0.18159922709949824</v>
      </c>
      <c r="AR71" s="95">
        <f t="shared" si="1422"/>
        <v>0.17787461109242958</v>
      </c>
      <c r="AS71" s="95">
        <f t="shared" si="1422"/>
        <v>3.2453004704649013E-2</v>
      </c>
      <c r="AT71" s="95">
        <f t="shared" si="1422"/>
        <v>0.1511783449036484</v>
      </c>
      <c r="AU71" s="179">
        <f t="shared" si="1422"/>
        <v>0.94855560753829238</v>
      </c>
      <c r="AV71" s="179">
        <f t="shared" ref="AV71:AX71" si="1423">TTEST(AV21:AV23,AV24:AV26,2,2)</f>
        <v>1.1244344805250241E-2</v>
      </c>
      <c r="AW71" s="179">
        <f t="shared" si="1423"/>
        <v>7.4695605444656338E-2</v>
      </c>
      <c r="AX71" s="97">
        <f t="shared" si="1423"/>
        <v>0.14687760286554122</v>
      </c>
      <c r="AY71" s="97">
        <f t="shared" ref="AY71:BC71" si="1424">TTEST(AY21:AY23,AY24:AY26,2,2)</f>
        <v>0.11479321008752796</v>
      </c>
      <c r="AZ71" s="97">
        <f t="shared" si="1424"/>
        <v>0.11507666784237815</v>
      </c>
      <c r="BA71" s="97">
        <f t="shared" si="1424"/>
        <v>4.4762535358710845E-2</v>
      </c>
      <c r="BB71" s="97">
        <f t="shared" si="1424"/>
        <v>6.9656296884311464E-2</v>
      </c>
      <c r="BC71" s="97">
        <f t="shared" si="1424"/>
        <v>3.9360342636284622E-2</v>
      </c>
      <c r="BE71" s="52"/>
      <c r="BF71" s="94" t="s">
        <v>59</v>
      </c>
      <c r="BG71" s="95">
        <f>TTEST(BG21:BG23,BG24:BG26,2,2)</f>
        <v>1.3480913642761735E-2</v>
      </c>
      <c r="BH71" s="95" t="e">
        <f t="shared" ref="BH71:BU71" si="1425">TTEST(BH21:BH23,BH24:BH26,2,2)</f>
        <v>#DIV/0!</v>
      </c>
      <c r="BI71" s="95">
        <f t="shared" si="1425"/>
        <v>0.45543764288918254</v>
      </c>
      <c r="BJ71" s="95">
        <f t="shared" si="1425"/>
        <v>0.28702542956512422</v>
      </c>
      <c r="BK71" s="95">
        <f t="shared" si="1425"/>
        <v>0.10365040346297422</v>
      </c>
      <c r="BL71" s="95">
        <f t="shared" si="1425"/>
        <v>4.5206687686138655E-2</v>
      </c>
      <c r="BM71" s="95">
        <f t="shared" si="1425"/>
        <v>0.32539229833080258</v>
      </c>
      <c r="BN71" s="95">
        <f t="shared" si="1425"/>
        <v>0.1358636907594786</v>
      </c>
      <c r="BO71" s="95">
        <f t="shared" si="1425"/>
        <v>0.29435160000937322</v>
      </c>
      <c r="BP71" s="95">
        <f t="shared" si="1425"/>
        <v>7.4759420258343395E-2</v>
      </c>
      <c r="BQ71" s="95">
        <f t="shared" si="1425"/>
        <v>6.0020269243658084E-3</v>
      </c>
      <c r="BR71" s="95">
        <f t="shared" si="1425"/>
        <v>2.2829867903118358E-2</v>
      </c>
      <c r="BS71" s="95">
        <f t="shared" si="1425"/>
        <v>3.4025490216485405E-2</v>
      </c>
      <c r="BT71" s="95">
        <f t="shared" si="1425"/>
        <v>0.92599407269145073</v>
      </c>
      <c r="BU71" s="97">
        <f t="shared" si="1425"/>
        <v>0.10540158735137586</v>
      </c>
      <c r="BV71" s="97">
        <f t="shared" ref="BV71:BX71" si="1426">TTEST(BV21:BV23,BV24:BV26,2,2)</f>
        <v>2.7579550336943565E-2</v>
      </c>
      <c r="BW71" s="97">
        <f t="shared" si="1426"/>
        <v>0.8993720945651128</v>
      </c>
      <c r="BX71" s="97">
        <f t="shared" si="1426"/>
        <v>4.5177523455316795E-2</v>
      </c>
      <c r="BY71" s="97">
        <f t="shared" ref="BY71:CC71" si="1427">TTEST(BY21:BY23,BY24:BY26,2,2)</f>
        <v>0.76732014878972077</v>
      </c>
      <c r="BZ71" s="97">
        <f t="shared" si="1427"/>
        <v>0.89598193275671645</v>
      </c>
      <c r="CA71" s="97">
        <f t="shared" si="1427"/>
        <v>0.61946533521498637</v>
      </c>
      <c r="CB71" s="97">
        <f t="shared" si="1427"/>
        <v>0.66333292745447947</v>
      </c>
      <c r="CC71" s="97">
        <f t="shared" si="1427"/>
        <v>0.69218132639984076</v>
      </c>
      <c r="CE71" s="52"/>
      <c r="CF71" s="94" t="s">
        <v>59</v>
      </c>
      <c r="CG71" s="95">
        <f>TTEST(CG21:CG23,CG24:CG26,2,2)</f>
        <v>8.8774868097088488E-4</v>
      </c>
      <c r="CH71" s="95">
        <f t="shared" ref="CH71:CU71" si="1428">TTEST(CH21:CH23,CH24:CH26,2,2)</f>
        <v>0.57326385787148904</v>
      </c>
      <c r="CI71" s="95" t="e">
        <f t="shared" si="1428"/>
        <v>#DIV/0!</v>
      </c>
      <c r="CJ71" s="95">
        <f t="shared" si="1428"/>
        <v>7.4186529794537825E-2</v>
      </c>
      <c r="CK71" s="95">
        <f t="shared" si="1428"/>
        <v>1.5751776688718768E-2</v>
      </c>
      <c r="CL71" s="95">
        <f t="shared" si="1428"/>
        <v>8.7741760889780904E-2</v>
      </c>
      <c r="CM71" s="95">
        <f t="shared" si="1428"/>
        <v>0.14066631077153641</v>
      </c>
      <c r="CN71" s="95">
        <f t="shared" si="1428"/>
        <v>0.2000625238824755</v>
      </c>
      <c r="CO71" s="95">
        <f t="shared" si="1428"/>
        <v>2.5891612974681177E-2</v>
      </c>
      <c r="CP71" s="95">
        <f t="shared" si="1428"/>
        <v>2.9826112307135558E-2</v>
      </c>
      <c r="CQ71" s="95">
        <f t="shared" si="1428"/>
        <v>3.580291809141533E-2</v>
      </c>
      <c r="CR71" s="95">
        <f t="shared" si="1428"/>
        <v>2.3612001579586154E-2</v>
      </c>
      <c r="CS71" s="95">
        <f t="shared" si="1428"/>
        <v>5.7260510418999704E-2</v>
      </c>
      <c r="CT71" s="95">
        <f t="shared" si="1428"/>
        <v>0.58134212296395771</v>
      </c>
      <c r="CU71" s="97">
        <f t="shared" si="1428"/>
        <v>0.16118808330364218</v>
      </c>
      <c r="CV71" s="97">
        <f t="shared" ref="CV71:CX71" si="1429">TTEST(CV21:CV23,CV24:CV26,2,2)</f>
        <v>0.81590616819616002</v>
      </c>
      <c r="CW71" s="97">
        <f t="shared" si="1429"/>
        <v>0.68187529922353562</v>
      </c>
      <c r="CX71" s="97">
        <f t="shared" si="1429"/>
        <v>8.1181365475505834E-2</v>
      </c>
      <c r="CY71" s="97">
        <f t="shared" ref="CY71:DC71" si="1430">TTEST(CY21:CY23,CY24:CY26,2,2)</f>
        <v>0.9973908777971443</v>
      </c>
      <c r="CZ71" s="97">
        <f t="shared" si="1430"/>
        <v>0.81230740833679871</v>
      </c>
      <c r="DA71" s="97">
        <f t="shared" si="1430"/>
        <v>0.94928446872098915</v>
      </c>
      <c r="DB71" s="97">
        <f t="shared" si="1430"/>
        <v>0.94811182095070157</v>
      </c>
      <c r="DC71" s="97">
        <f t="shared" si="1430"/>
        <v>0.95584287520951405</v>
      </c>
      <c r="DE71" s="52"/>
      <c r="DF71" s="94" t="s">
        <v>59</v>
      </c>
      <c r="DG71" s="95">
        <f>TTEST(DG21:DG23,DG24:DG26,2,2)</f>
        <v>6.0093396419134762E-3</v>
      </c>
      <c r="DH71" s="95">
        <f t="shared" ref="DH71:DU71" si="1431">TTEST(DH21:DH23,DH24:DH26,2,2)</f>
        <v>0.4261416962427616</v>
      </c>
      <c r="DI71" s="95">
        <f t="shared" si="1431"/>
        <v>0.16202406676895414</v>
      </c>
      <c r="DJ71" s="95" t="e">
        <f t="shared" si="1431"/>
        <v>#DIV/0!</v>
      </c>
      <c r="DK71" s="95">
        <f t="shared" si="1431"/>
        <v>0.28040911493440657</v>
      </c>
      <c r="DL71" s="95">
        <f t="shared" si="1431"/>
        <v>0.73180953260414849</v>
      </c>
      <c r="DM71" s="95">
        <f t="shared" si="1431"/>
        <v>0.383923493867242</v>
      </c>
      <c r="DN71" s="95">
        <f t="shared" si="1431"/>
        <v>0.77214539280918792</v>
      </c>
      <c r="DO71" s="95">
        <f t="shared" si="1431"/>
        <v>0.58016204833739105</v>
      </c>
      <c r="DP71" s="95">
        <f t="shared" si="1431"/>
        <v>0.3019189321004847</v>
      </c>
      <c r="DQ71" s="95">
        <f t="shared" si="1431"/>
        <v>0.16804384393797553</v>
      </c>
      <c r="DR71" s="95">
        <f t="shared" si="1431"/>
        <v>6.6105835843386154E-2</v>
      </c>
      <c r="DS71" s="95">
        <f t="shared" si="1431"/>
        <v>0.29958082442708672</v>
      </c>
      <c r="DT71" s="95">
        <f t="shared" si="1431"/>
        <v>0.95239182740258377</v>
      </c>
      <c r="DU71" s="97">
        <f t="shared" si="1431"/>
        <v>0.29613985015913508</v>
      </c>
      <c r="DV71" s="97">
        <f t="shared" ref="DV71:DX71" si="1432">TTEST(DV21:DV23,DV24:DV26,2,2)</f>
        <v>0.27020706282309359</v>
      </c>
      <c r="DW71" s="97">
        <f t="shared" si="1432"/>
        <v>0.72765621477970388</v>
      </c>
      <c r="DX71" s="97">
        <f t="shared" si="1432"/>
        <v>0.37749902576915895</v>
      </c>
      <c r="DY71" s="97">
        <f t="shared" ref="DY71:EC71" si="1433">TTEST(DY21:DY23,DY24:DY26,2,2)</f>
        <v>0.57079365046588815</v>
      </c>
      <c r="DZ71" s="97">
        <f t="shared" si="1433"/>
        <v>0.78677610953613264</v>
      </c>
      <c r="EA71" s="97">
        <f t="shared" si="1433"/>
        <v>0.46550860795144133</v>
      </c>
      <c r="EB71" s="97">
        <f t="shared" si="1433"/>
        <v>0.49946937190174867</v>
      </c>
      <c r="EC71" s="97">
        <f t="shared" si="1433"/>
        <v>0.46250612978164768</v>
      </c>
      <c r="EE71" s="52"/>
      <c r="EF71" s="94" t="s">
        <v>59</v>
      </c>
      <c r="EG71" s="95">
        <f>TTEST(EG21:EG23,EG24:EG26,2,2)</f>
        <v>1.0667032968952735E-4</v>
      </c>
      <c r="EH71" s="95">
        <f t="shared" ref="EH71:EU71" si="1434">TTEST(EH21:EH23,EH24:EH26,2,2)</f>
        <v>0.12283720354895762</v>
      </c>
      <c r="EI71" s="95">
        <f t="shared" si="1434"/>
        <v>8.409338903151968E-2</v>
      </c>
      <c r="EJ71" s="95">
        <f t="shared" si="1434"/>
        <v>0.26820919319788805</v>
      </c>
      <c r="EK71" s="95" t="e">
        <f t="shared" si="1434"/>
        <v>#DIV/0!</v>
      </c>
      <c r="EL71" s="95">
        <f t="shared" si="1434"/>
        <v>0.44569441595036885</v>
      </c>
      <c r="EM71" s="95">
        <f t="shared" si="1434"/>
        <v>2.6935926634009157E-2</v>
      </c>
      <c r="EN71" s="95">
        <f t="shared" si="1434"/>
        <v>0.78046969068290528</v>
      </c>
      <c r="EO71" s="95">
        <f t="shared" si="1434"/>
        <v>0.82677971138072037</v>
      </c>
      <c r="EP71" s="95">
        <f t="shared" si="1434"/>
        <v>0.40339973170169291</v>
      </c>
      <c r="EQ71" s="95">
        <f t="shared" si="1434"/>
        <v>0.30856926926782324</v>
      </c>
      <c r="ER71" s="95">
        <f t="shared" si="1434"/>
        <v>0.17817529450199371</v>
      </c>
      <c r="ES71" s="95">
        <f t="shared" si="1434"/>
        <v>0.82187636360087557</v>
      </c>
      <c r="ET71" s="95">
        <f t="shared" si="1434"/>
        <v>0.64960928276247953</v>
      </c>
      <c r="EU71" s="97">
        <f t="shared" si="1434"/>
        <v>0.39215433306922975</v>
      </c>
      <c r="EV71" s="97">
        <f t="shared" ref="EV71:EX71" si="1435">TTEST(EV21:EV23,EV24:EV26,2,2)</f>
        <v>9.4196103723869412E-2</v>
      </c>
      <c r="EW71" s="97">
        <f t="shared" si="1435"/>
        <v>0.50472385416808419</v>
      </c>
      <c r="EX71" s="97">
        <f t="shared" si="1435"/>
        <v>0.73622767771350772</v>
      </c>
      <c r="EY71" s="97">
        <f t="shared" ref="EY71:FC71" si="1436">TTEST(EY21:EY23,EY24:EY26,2,2)</f>
        <v>0.38912716155063287</v>
      </c>
      <c r="EZ71" s="97">
        <f t="shared" si="1436"/>
        <v>0.51011105753344022</v>
      </c>
      <c r="FA71" s="97">
        <f t="shared" si="1436"/>
        <v>0.26325548411928623</v>
      </c>
      <c r="FB71" s="97">
        <f t="shared" si="1436"/>
        <v>0.30939816925939406</v>
      </c>
      <c r="FC71" s="97">
        <f t="shared" si="1436"/>
        <v>0.27834063216904587</v>
      </c>
      <c r="FE71" s="52"/>
      <c r="FF71" s="94" t="s">
        <v>59</v>
      </c>
      <c r="FG71" s="95">
        <f>TTEST(FG21:FG23,FG24:FG26,2,2)</f>
        <v>7.9837413588363746E-3</v>
      </c>
      <c r="FH71" s="95">
        <f t="shared" ref="FH71:FU71" si="1437">TTEST(FH21:FH23,FH24:FH26,2,2)</f>
        <v>5.0177014661447812E-2</v>
      </c>
      <c r="FI71" s="95">
        <f t="shared" si="1437"/>
        <v>0.19062564926022851</v>
      </c>
      <c r="FJ71" s="95">
        <f t="shared" si="1437"/>
        <v>0.8978856137009672</v>
      </c>
      <c r="FK71" s="95">
        <f t="shared" si="1437"/>
        <v>0.44288013296041756</v>
      </c>
      <c r="FL71" s="95" t="e">
        <f t="shared" si="1437"/>
        <v>#DIV/0!</v>
      </c>
      <c r="FM71" s="95">
        <f t="shared" si="1437"/>
        <v>0.15198082260044074</v>
      </c>
      <c r="FN71" s="95">
        <f t="shared" si="1437"/>
        <v>0.91420032905674975</v>
      </c>
      <c r="FO71" s="95">
        <f t="shared" si="1437"/>
        <v>0.83223658277776869</v>
      </c>
      <c r="FP71" s="95">
        <f t="shared" si="1437"/>
        <v>0.21966618363204485</v>
      </c>
      <c r="FQ71" s="95">
        <f t="shared" si="1437"/>
        <v>5.2987896298564735E-2</v>
      </c>
      <c r="FR71" s="95">
        <f t="shared" si="1437"/>
        <v>4.4478673298059511E-2</v>
      </c>
      <c r="FS71" s="95">
        <f t="shared" si="1437"/>
        <v>0.22975751826640284</v>
      </c>
      <c r="FT71" s="95">
        <f t="shared" si="1437"/>
        <v>0.67887750276726144</v>
      </c>
      <c r="FU71" s="97">
        <f t="shared" si="1437"/>
        <v>0.27805492274443178</v>
      </c>
      <c r="FV71" s="97">
        <f t="shared" ref="FV71:FX71" si="1438">TTEST(FV21:FV23,FV24:FV26,2,2)</f>
        <v>4.3693466192212663E-2</v>
      </c>
      <c r="FW71" s="97">
        <f t="shared" si="1438"/>
        <v>0.6600734497871299</v>
      </c>
      <c r="FX71" s="97">
        <f t="shared" si="1438"/>
        <v>0.2453923671247156</v>
      </c>
      <c r="FY71" s="97">
        <f t="shared" ref="FY71:GC71" si="1439">TTEST(FY21:FY23,FY24:FY26,2,2)</f>
        <v>0.44151392633271974</v>
      </c>
      <c r="FZ71" s="97">
        <f t="shared" si="1439"/>
        <v>0.55206642646518511</v>
      </c>
      <c r="GA71" s="97">
        <f t="shared" si="1439"/>
        <v>0.30462470941122505</v>
      </c>
      <c r="GB71" s="97">
        <f t="shared" si="1439"/>
        <v>0.34954755110039826</v>
      </c>
      <c r="GC71" s="97">
        <f t="shared" si="1439"/>
        <v>0.36352899971380398</v>
      </c>
      <c r="GE71" s="52"/>
      <c r="GF71" s="94" t="s">
        <v>59</v>
      </c>
      <c r="GG71" s="95">
        <f>TTEST(GG21:GG23,GG24:GG26,2,2)</f>
        <v>4.9248827926457372E-5</v>
      </c>
      <c r="GH71" s="95">
        <f t="shared" ref="GH71:GU71" si="1440">TTEST(GH21:GH23,GH24:GH26,2,2)</f>
        <v>0.40028337306437872</v>
      </c>
      <c r="GI71" s="95">
        <f t="shared" si="1440"/>
        <v>0.23065442919537477</v>
      </c>
      <c r="GJ71" s="95">
        <f t="shared" si="1440"/>
        <v>0.32037502869705209</v>
      </c>
      <c r="GK71" s="95">
        <f t="shared" si="1440"/>
        <v>1.9247340586496707E-2</v>
      </c>
      <c r="GL71" s="95">
        <f t="shared" si="1440"/>
        <v>0.15941134032909254</v>
      </c>
      <c r="GM71" s="95" t="e">
        <f t="shared" si="1440"/>
        <v>#DIV/0!</v>
      </c>
      <c r="GN71" s="95">
        <f t="shared" si="1440"/>
        <v>0.41322682580515213</v>
      </c>
      <c r="GO71" s="95">
        <f t="shared" si="1440"/>
        <v>0.32470623408514177</v>
      </c>
      <c r="GP71" s="95">
        <f t="shared" si="1440"/>
        <v>0.12057632521023388</v>
      </c>
      <c r="GQ71" s="95">
        <f t="shared" si="1440"/>
        <v>1.5830441657937906E-2</v>
      </c>
      <c r="GR71" s="95">
        <f t="shared" si="1440"/>
        <v>6.6203790598931105E-3</v>
      </c>
      <c r="GS71" s="95">
        <f t="shared" si="1440"/>
        <v>2.2455500625524021E-2</v>
      </c>
      <c r="GT71" s="95">
        <f t="shared" si="1440"/>
        <v>0.99563044093297237</v>
      </c>
      <c r="GU71" s="97">
        <f t="shared" si="1440"/>
        <v>0.20312113283746286</v>
      </c>
      <c r="GV71" s="97">
        <f t="shared" ref="GV71:GX71" si="1441">TTEST(GV21:GV23,GV24:GV26,2,2)</f>
        <v>0.21307938896692832</v>
      </c>
      <c r="GW71" s="97">
        <f t="shared" si="1441"/>
        <v>0.84371373792524795</v>
      </c>
      <c r="GX71" s="97">
        <f t="shared" si="1441"/>
        <v>0.11180497700700155</v>
      </c>
      <c r="GY71" s="97">
        <f t="shared" ref="GY71:HC71" si="1442">TTEST(GY21:GY23,GY24:GY26,2,2)</f>
        <v>0.60045409557635843</v>
      </c>
      <c r="GZ71" s="97">
        <f t="shared" si="1442"/>
        <v>0.7892766569659081</v>
      </c>
      <c r="HA71" s="97">
        <f t="shared" si="1442"/>
        <v>0.47829897438341895</v>
      </c>
      <c r="HB71" s="97">
        <f t="shared" si="1442"/>
        <v>0.51628246158843527</v>
      </c>
      <c r="HC71" s="97">
        <f t="shared" si="1442"/>
        <v>0.50780829480524503</v>
      </c>
      <c r="HE71" s="52"/>
      <c r="HF71" s="94" t="s">
        <v>59</v>
      </c>
      <c r="HG71" s="95">
        <f>TTEST(HG21:HG23,HG24:HG26,2,2)</f>
        <v>4.1165118839747265E-2</v>
      </c>
      <c r="HH71" s="95">
        <f t="shared" ref="HH71:HU71" si="1443">TTEST(HH21:HH23,HH24:HH26,2,2)</f>
        <v>0.1326149499122696</v>
      </c>
      <c r="HI71" s="95">
        <f t="shared" si="1443"/>
        <v>0.19799083704023468</v>
      </c>
      <c r="HJ71" s="95">
        <f t="shared" si="1443"/>
        <v>0.6268336149741276</v>
      </c>
      <c r="HK71" s="95">
        <f t="shared" si="1443"/>
        <v>0.98714546558969596</v>
      </c>
      <c r="HL71" s="95">
        <f t="shared" si="1443"/>
        <v>0.74919851503308599</v>
      </c>
      <c r="HM71" s="95">
        <f t="shared" si="1443"/>
        <v>0.30635412996045752</v>
      </c>
      <c r="HN71" s="95" t="e">
        <f t="shared" si="1443"/>
        <v>#DIV/0!</v>
      </c>
      <c r="HO71" s="95">
        <f t="shared" si="1443"/>
        <v>0.81238922697010929</v>
      </c>
      <c r="HP71" s="95">
        <f t="shared" si="1443"/>
        <v>0.74007691466111614</v>
      </c>
      <c r="HQ71" s="95">
        <f t="shared" si="1443"/>
        <v>0.1411434095527645</v>
      </c>
      <c r="HR71" s="95">
        <f t="shared" si="1443"/>
        <v>0.1682332911092905</v>
      </c>
      <c r="HS71" s="95">
        <f t="shared" si="1443"/>
        <v>0.64490230199453935</v>
      </c>
      <c r="HT71" s="95">
        <f t="shared" si="1443"/>
        <v>0.72665038782059876</v>
      </c>
      <c r="HU71" s="97">
        <f t="shared" si="1443"/>
        <v>0.18663384286383233</v>
      </c>
      <c r="HV71" s="97">
        <f t="shared" ref="HV71:HX71" si="1444">TTEST(HV21:HV23,HV24:HV26,2,2)</f>
        <v>5.1707170144429118E-2</v>
      </c>
      <c r="HW71" s="97">
        <f t="shared" si="1444"/>
        <v>0.44239413881878914</v>
      </c>
      <c r="HX71" s="97">
        <f t="shared" si="1444"/>
        <v>0.72268077525772145</v>
      </c>
      <c r="HY71" s="97">
        <f t="shared" ref="HY71:IC71" si="1445">TTEST(HY21:HY23,HY24:HY26,2,2)</f>
        <v>0.31336248752388024</v>
      </c>
      <c r="HZ71" s="97">
        <f t="shared" si="1445"/>
        <v>0.48192509998717481</v>
      </c>
      <c r="IA71" s="97">
        <f t="shared" si="1445"/>
        <v>0.25044913945428549</v>
      </c>
      <c r="IB71" s="97">
        <f t="shared" si="1445"/>
        <v>0.2538890000508508</v>
      </c>
      <c r="IC71" s="97">
        <f t="shared" si="1445"/>
        <v>0.26444533784835361</v>
      </c>
      <c r="IE71" s="52"/>
      <c r="IF71" s="94" t="s">
        <v>59</v>
      </c>
      <c r="IG71" s="95">
        <f>TTEST(IG21:IG23,IG24:IG26,2,2)</f>
        <v>2.1878961887552804E-2</v>
      </c>
      <c r="IH71" s="95">
        <f t="shared" ref="IH71:IU71" si="1446">TTEST(IH21:IH23,IH24:IH26,2,2)</f>
        <v>0.31077044308892182</v>
      </c>
      <c r="II71" s="95">
        <f t="shared" si="1446"/>
        <v>5.4246010419330186E-2</v>
      </c>
      <c r="IJ71" s="95">
        <f t="shared" si="1446"/>
        <v>0.62147667729387435</v>
      </c>
      <c r="IK71" s="95">
        <f t="shared" si="1446"/>
        <v>0.66768296351436274</v>
      </c>
      <c r="IL71" s="95">
        <f t="shared" si="1446"/>
        <v>0.9503793337137576</v>
      </c>
      <c r="IM71" s="95">
        <f t="shared" si="1446"/>
        <v>0.29260597898973872</v>
      </c>
      <c r="IN71" s="95">
        <f t="shared" si="1446"/>
        <v>0.90954919014400282</v>
      </c>
      <c r="IO71" s="95" t="e">
        <f t="shared" si="1446"/>
        <v>#DIV/0!</v>
      </c>
      <c r="IP71" s="95">
        <f t="shared" si="1446"/>
        <v>0.41933971395636038</v>
      </c>
      <c r="IQ71" s="95">
        <f t="shared" si="1446"/>
        <v>0.3579943593061175</v>
      </c>
      <c r="IR71" s="95">
        <f t="shared" si="1446"/>
        <v>0.27554079039742652</v>
      </c>
      <c r="IS71" s="95">
        <f t="shared" si="1446"/>
        <v>0.68950357605310453</v>
      </c>
      <c r="IT71" s="95">
        <f t="shared" si="1446"/>
        <v>0.91815170348828601</v>
      </c>
      <c r="IU71" s="97">
        <f t="shared" si="1446"/>
        <v>0.39809196083236675</v>
      </c>
      <c r="IV71" s="97">
        <f t="shared" ref="IV71:IX71" si="1447">TTEST(IV21:IV23,IV24:IV26,2,2)</f>
        <v>0.21919161107185414</v>
      </c>
      <c r="IW71" s="97">
        <f t="shared" si="1447"/>
        <v>0.45427338551366375</v>
      </c>
      <c r="IX71" s="97">
        <f t="shared" si="1447"/>
        <v>0.66903345377919421</v>
      </c>
      <c r="IY71" s="97">
        <f t="shared" ref="IY71:JC71" si="1448">TTEST(IY21:IY23,IY24:IY26,2,2)</f>
        <v>0.40881334350265114</v>
      </c>
      <c r="IZ71" s="97">
        <f t="shared" si="1448"/>
        <v>0.58206523992325221</v>
      </c>
      <c r="JA71" s="97">
        <f t="shared" si="1448"/>
        <v>0.30543619994720289</v>
      </c>
      <c r="JB71" s="97">
        <f t="shared" si="1448"/>
        <v>0.34349215192524646</v>
      </c>
      <c r="JC71" s="97">
        <f t="shared" si="1448"/>
        <v>0.27974079239070682</v>
      </c>
      <c r="JE71" s="52"/>
      <c r="JF71" s="94" t="s">
        <v>59</v>
      </c>
      <c r="JG71" s="95">
        <f>TTEST(JG21:JG23,JG24:JG26,2,2)</f>
        <v>0.34143338314706817</v>
      </c>
      <c r="JH71" s="95">
        <f t="shared" ref="JH71:JU71" si="1449">TTEST(JH21:JH23,JH24:JH26,2,2)</f>
        <v>0.18231719491496345</v>
      </c>
      <c r="JI71" s="95">
        <f t="shared" si="1449"/>
        <v>7.3002160741720293E-2</v>
      </c>
      <c r="JJ71" s="95">
        <f t="shared" si="1449"/>
        <v>0.29274840804880309</v>
      </c>
      <c r="JK71" s="95">
        <f t="shared" si="1449"/>
        <v>0.34078047220284474</v>
      </c>
      <c r="JL71" s="95">
        <f t="shared" si="1449"/>
        <v>0.26983484190748952</v>
      </c>
      <c r="JM71" s="95">
        <f t="shared" si="1449"/>
        <v>0.18401960940531345</v>
      </c>
      <c r="JN71" s="95">
        <f t="shared" si="1449"/>
        <v>0.49426751517116213</v>
      </c>
      <c r="JO71" s="95">
        <f t="shared" si="1449"/>
        <v>0.41820899182629739</v>
      </c>
      <c r="JP71" s="95" t="e">
        <f t="shared" si="1449"/>
        <v>#DIV/0!</v>
      </c>
      <c r="JQ71" s="95">
        <f t="shared" si="1449"/>
        <v>0.81818798197983711</v>
      </c>
      <c r="JR71" s="95">
        <f t="shared" si="1449"/>
        <v>0.90312886013792004</v>
      </c>
      <c r="JS71" s="95">
        <f t="shared" si="1449"/>
        <v>0.52719281185058675</v>
      </c>
      <c r="JT71" s="95">
        <f t="shared" si="1449"/>
        <v>0.31443062950974376</v>
      </c>
      <c r="JU71" s="97">
        <f t="shared" si="1449"/>
        <v>0.85579324948674962</v>
      </c>
      <c r="JV71" s="97">
        <f t="shared" ref="JV71:JX71" si="1450">TTEST(JV21:JV23,JV24:JV26,2,2)</f>
        <v>0.17205061801583724</v>
      </c>
      <c r="JW71" s="97">
        <f t="shared" si="1450"/>
        <v>0.35264202347125861</v>
      </c>
      <c r="JX71" s="97">
        <f t="shared" si="1450"/>
        <v>0.59902814128516002</v>
      </c>
      <c r="JY71" s="97">
        <f t="shared" ref="JY71:KC71" si="1451">TTEST(JY21:JY23,JY24:JY26,2,2)</f>
        <v>0.31412059817044619</v>
      </c>
      <c r="JZ71" s="97">
        <f t="shared" si="1451"/>
        <v>0.31819352653638516</v>
      </c>
      <c r="KA71" s="97">
        <f t="shared" si="1451"/>
        <v>0.19332443765499235</v>
      </c>
      <c r="KB71" s="97">
        <f t="shared" si="1451"/>
        <v>0.25481991581608032</v>
      </c>
      <c r="KC71" s="97">
        <f t="shared" si="1451"/>
        <v>0.19702305852501117</v>
      </c>
      <c r="KE71" s="52"/>
      <c r="KF71" s="94" t="s">
        <v>59</v>
      </c>
      <c r="KG71" s="95">
        <f>TTEST(KG21:KG23,KG24:KG26,2,2)</f>
        <v>0.17464868552623927</v>
      </c>
      <c r="KH71" s="95">
        <f t="shared" ref="KH71:KU71" si="1452">TTEST(KH21:KH23,KH24:KH26,2,2)</f>
        <v>2.7446893930318621E-3</v>
      </c>
      <c r="KI71" s="95">
        <f t="shared" si="1452"/>
        <v>0.16255575072518177</v>
      </c>
      <c r="KJ71" s="95">
        <f t="shared" si="1452"/>
        <v>0.14334060765463977</v>
      </c>
      <c r="KK71" s="95">
        <f t="shared" si="1452"/>
        <v>0.277895550679015</v>
      </c>
      <c r="KL71" s="95">
        <f t="shared" si="1452"/>
        <v>6.4456700208430889E-2</v>
      </c>
      <c r="KM71" s="95">
        <f t="shared" si="1452"/>
        <v>3.1113159164219081E-2</v>
      </c>
      <c r="KN71" s="95">
        <f t="shared" si="1452"/>
        <v>0.13915976672971592</v>
      </c>
      <c r="KO71" s="95">
        <f t="shared" si="1452"/>
        <v>0.36109902662196386</v>
      </c>
      <c r="KP71" s="95">
        <f t="shared" si="1452"/>
        <v>0.78550719943944802</v>
      </c>
      <c r="KQ71" s="95" t="e">
        <f t="shared" si="1452"/>
        <v>#DIV/0!</v>
      </c>
      <c r="KR71" s="95">
        <f t="shared" si="1452"/>
        <v>0.6350149063998195</v>
      </c>
      <c r="KS71" s="95">
        <f t="shared" si="1452"/>
        <v>4.3628056008546787E-2</v>
      </c>
      <c r="KT71" s="95">
        <f t="shared" si="1452"/>
        <v>0.36027348543932236</v>
      </c>
      <c r="KU71" s="97">
        <f t="shared" si="1452"/>
        <v>0.42765855248674417</v>
      </c>
      <c r="KV71" s="97">
        <f t="shared" ref="KV71:KX71" si="1453">TTEST(KV21:KV23,KV24:KV26,2,2)</f>
        <v>1.7788719952251289E-3</v>
      </c>
      <c r="KW71" s="97">
        <f t="shared" si="1453"/>
        <v>0.20840416778483484</v>
      </c>
      <c r="KX71" s="97">
        <f t="shared" si="1453"/>
        <v>0.40499223767006182</v>
      </c>
      <c r="KY71" s="97">
        <f t="shared" ref="KY71:LC71" si="1454">TTEST(KY21:KY23,KY24:KY26,2,2)</f>
        <v>0.15439352380909113</v>
      </c>
      <c r="KZ71" s="97">
        <f t="shared" si="1454"/>
        <v>0.21374715115404186</v>
      </c>
      <c r="LA71" s="97">
        <f t="shared" si="1454"/>
        <v>8.8020190986419694E-2</v>
      </c>
      <c r="LB71" s="97">
        <f t="shared" si="1454"/>
        <v>9.9659096975151809E-2</v>
      </c>
      <c r="LC71" s="97">
        <f t="shared" si="1454"/>
        <v>0.14464207845938579</v>
      </c>
      <c r="LE71" s="52"/>
      <c r="LF71" s="94" t="s">
        <v>59</v>
      </c>
      <c r="LG71" s="95">
        <f>TTEST(LG21:LG23,LG24:LG26,2,2)</f>
        <v>0.19016480979472072</v>
      </c>
      <c r="LH71" s="95">
        <f t="shared" ref="LH71:LU71" si="1455">TTEST(LH21:LH23,LH24:LH26,2,2)</f>
        <v>8.6683118987619517E-3</v>
      </c>
      <c r="LI71" s="95">
        <f t="shared" si="1455"/>
        <v>0.15619053030725547</v>
      </c>
      <c r="LJ71" s="95">
        <f t="shared" si="1455"/>
        <v>8.0011237869491658E-2</v>
      </c>
      <c r="LK71" s="95">
        <f t="shared" si="1455"/>
        <v>0.20434143211687275</v>
      </c>
      <c r="LL71" s="95">
        <f t="shared" si="1455"/>
        <v>5.2188053724558266E-2</v>
      </c>
      <c r="LM71" s="95">
        <f t="shared" si="1455"/>
        <v>2.0449614485693997E-2</v>
      </c>
      <c r="LN71" s="95">
        <f t="shared" si="1455"/>
        <v>0.15502313704784593</v>
      </c>
      <c r="LO71" s="95">
        <f t="shared" si="1455"/>
        <v>0.31036951124811968</v>
      </c>
      <c r="LP71" s="95">
        <f t="shared" si="1455"/>
        <v>0.72834603169984669</v>
      </c>
      <c r="LQ71" s="95">
        <f t="shared" si="1455"/>
        <v>0.69155255433160345</v>
      </c>
      <c r="LR71" s="95" t="e">
        <f t="shared" si="1455"/>
        <v>#DIV/0!</v>
      </c>
      <c r="LS71" s="95">
        <f t="shared" si="1455"/>
        <v>1.1939540507366436E-2</v>
      </c>
      <c r="LT71" s="95">
        <f t="shared" si="1455"/>
        <v>0.35095214418222681</v>
      </c>
      <c r="LU71" s="97">
        <f t="shared" si="1455"/>
        <v>0.48500628782340444</v>
      </c>
      <c r="LV71" s="97">
        <f t="shared" ref="LV71:LX71" si="1456">TTEST(LV21:LV23,LV24:LV26,2,2)</f>
        <v>6.2823098778502498E-3</v>
      </c>
      <c r="LW71" s="97">
        <f t="shared" si="1456"/>
        <v>0.21045962922761519</v>
      </c>
      <c r="LX71" s="97">
        <f t="shared" si="1456"/>
        <v>0.25706315059478135</v>
      </c>
      <c r="LY71" s="97">
        <f t="shared" ref="LY71:MC71" si="1457">TTEST(LY21:LY23,LY24:LY26,2,2)</f>
        <v>0.17311617374928187</v>
      </c>
      <c r="LZ71" s="97">
        <f t="shared" si="1457"/>
        <v>0.24933428704437824</v>
      </c>
      <c r="MA71" s="97">
        <f t="shared" si="1457"/>
        <v>9.788994536921862E-2</v>
      </c>
      <c r="MB71" s="97">
        <f t="shared" si="1457"/>
        <v>0.11527852241618963</v>
      </c>
      <c r="MC71" s="97">
        <f t="shared" si="1457"/>
        <v>0.15155027559217377</v>
      </c>
      <c r="ME71" s="52"/>
      <c r="MF71" s="94" t="s">
        <v>59</v>
      </c>
      <c r="MG71" s="95">
        <f>TTEST(MG21:MG23,MG24:MG26,2,2)</f>
        <v>1.3476621058094369E-2</v>
      </c>
      <c r="MH71" s="95">
        <f t="shared" ref="MH71:MU71" si="1458">TTEST(MH21:MH23,MH24:MH26,2,2)</f>
        <v>1.6756368897057266E-2</v>
      </c>
      <c r="MI71" s="95">
        <f t="shared" si="1458"/>
        <v>0.17382726134118448</v>
      </c>
      <c r="MJ71" s="95">
        <f t="shared" si="1458"/>
        <v>0.28195536330249116</v>
      </c>
      <c r="MK71" s="95">
        <f t="shared" si="1458"/>
        <v>0.66407353581888151</v>
      </c>
      <c r="ML71" s="95">
        <f t="shared" si="1458"/>
        <v>0.21810630756214486</v>
      </c>
      <c r="MM71" s="95">
        <f t="shared" si="1458"/>
        <v>3.2606286173644521E-2</v>
      </c>
      <c r="MN71" s="95">
        <f t="shared" si="1458"/>
        <v>0.57953021328356202</v>
      </c>
      <c r="MO71" s="95">
        <f t="shared" si="1458"/>
        <v>0.68063479684241313</v>
      </c>
      <c r="MP71" s="95">
        <f t="shared" si="1458"/>
        <v>0.7078186987309466</v>
      </c>
      <c r="MQ71" s="95">
        <f t="shared" si="1458"/>
        <v>4.3574490001213127E-2</v>
      </c>
      <c r="MR71" s="95">
        <f t="shared" si="1458"/>
        <v>8.1403417577563114E-3</v>
      </c>
      <c r="MS71" s="95" t="e">
        <f t="shared" si="1458"/>
        <v>#DIV/0!</v>
      </c>
      <c r="MT71" s="95">
        <f t="shared" si="1458"/>
        <v>0.5578272052769111</v>
      </c>
      <c r="MU71" s="97">
        <f t="shared" si="1458"/>
        <v>0.30778940640209451</v>
      </c>
      <c r="MV71" s="97">
        <f t="shared" ref="MV71:MX71" si="1459">TTEST(MV21:MV23,MV24:MV26,2,2)</f>
        <v>9.3371993808387555E-3</v>
      </c>
      <c r="MW71" s="97">
        <f t="shared" si="1459"/>
        <v>0.43117033932354659</v>
      </c>
      <c r="MX71" s="97">
        <f t="shared" si="1459"/>
        <v>0.7684174926267533</v>
      </c>
      <c r="MY71" s="97">
        <f t="shared" ref="MY71:NC71" si="1460">TTEST(MY21:MY23,MY24:MY26,2,2)</f>
        <v>0.307239988797472</v>
      </c>
      <c r="MZ71" s="97">
        <f t="shared" si="1460"/>
        <v>0.42889975194809671</v>
      </c>
      <c r="NA71" s="97">
        <f t="shared" si="1460"/>
        <v>0.20200348662946607</v>
      </c>
      <c r="NB71" s="97">
        <f t="shared" si="1460"/>
        <v>0.22884431939233746</v>
      </c>
      <c r="NC71" s="97">
        <f t="shared" si="1460"/>
        <v>0.24891735424975756</v>
      </c>
      <c r="NE71" s="52"/>
      <c r="NF71" s="94" t="s">
        <v>59</v>
      </c>
      <c r="NG71" s="95">
        <f>TTEST(NG21:NG23,NG24:NG26,2,2)</f>
        <v>0.10439890117881026</v>
      </c>
      <c r="NH71" s="95">
        <f t="shared" ref="NH71:NU71" si="1461">TTEST(NH21:NH23,NH24:NH26,2,2)</f>
        <v>0.10092141888263312</v>
      </c>
      <c r="NI71" s="95">
        <f t="shared" si="1461"/>
        <v>9.3805899770148984E-2</v>
      </c>
      <c r="NJ71" s="95">
        <f t="shared" si="1461"/>
        <v>0.1502068297309202</v>
      </c>
      <c r="NK71" s="95">
        <f t="shared" si="1461"/>
        <v>0.19565991566100066</v>
      </c>
      <c r="NL71" s="95">
        <f t="shared" si="1461"/>
        <v>0.1780477762831163</v>
      </c>
      <c r="NM71" s="95">
        <f t="shared" si="1461"/>
        <v>4.4596993384925891E-2</v>
      </c>
      <c r="NN71" s="95">
        <f t="shared" si="1461"/>
        <v>0.43604688490820059</v>
      </c>
      <c r="NO71" s="95">
        <f t="shared" si="1461"/>
        <v>2.7306290429584181E-2</v>
      </c>
      <c r="NP71" s="95">
        <f t="shared" si="1461"/>
        <v>0.87648838526649764</v>
      </c>
      <c r="NQ71" s="95">
        <f t="shared" si="1461"/>
        <v>0.98976883776039803</v>
      </c>
      <c r="NR71" s="95">
        <f t="shared" si="1461"/>
        <v>0.86289604234075723</v>
      </c>
      <c r="NS71" s="95">
        <f t="shared" si="1461"/>
        <v>0.54395361671560027</v>
      </c>
      <c r="NT71" s="95" t="e">
        <f t="shared" si="1461"/>
        <v>#DIV/0!</v>
      </c>
      <c r="NU71" s="97">
        <f t="shared" si="1461"/>
        <v>0.8382333593985748</v>
      </c>
      <c r="NV71" s="97">
        <f t="shared" ref="NV71:NX71" si="1462">TTEST(NV21:NV23,NV24:NV26,2,2)</f>
        <v>0.10059711346787729</v>
      </c>
      <c r="NW71" s="97">
        <f t="shared" si="1462"/>
        <v>9.745576938439493E-2</v>
      </c>
      <c r="NX71" s="97">
        <f t="shared" si="1462"/>
        <v>0.79942551826195296</v>
      </c>
      <c r="NY71" s="97">
        <f t="shared" ref="NY71:OC71" si="1463">TTEST(NY21:NY23,NY24:NY26,2,2)</f>
        <v>0.21592673996255099</v>
      </c>
      <c r="NZ71" s="97">
        <f t="shared" si="1463"/>
        <v>0.27117830537266935</v>
      </c>
      <c r="OA71" s="97">
        <f t="shared" si="1463"/>
        <v>0.12430627566110274</v>
      </c>
      <c r="OB71" s="97">
        <f t="shared" si="1463"/>
        <v>0.16549385466288438</v>
      </c>
      <c r="OC71" s="97">
        <f t="shared" si="1463"/>
        <v>7.9456886094695395E-2</v>
      </c>
      <c r="OE71" s="52"/>
      <c r="OF71" s="94" t="s">
        <v>59</v>
      </c>
      <c r="OG71" s="95">
        <f>TTEST(OG21:OG23,OG24:OG26,2,2)</f>
        <v>0.94695809191123481</v>
      </c>
      <c r="OH71" s="95">
        <f t="shared" ref="OH71:OU71" si="1464">TTEST(OH21:OH23,OH24:OH26,2,2)</f>
        <v>9.7463398459365413E-2</v>
      </c>
      <c r="OI71" s="95">
        <f t="shared" si="1464"/>
        <v>0.1823848173551369</v>
      </c>
      <c r="OJ71" s="95">
        <f t="shared" si="1464"/>
        <v>0.3091916082157814</v>
      </c>
      <c r="OK71" s="95">
        <f t="shared" si="1464"/>
        <v>0.37323346206066571</v>
      </c>
      <c r="OL71" s="95">
        <f t="shared" si="1464"/>
        <v>0.28455870851795217</v>
      </c>
      <c r="OM71" s="95">
        <f t="shared" si="1464"/>
        <v>0.19908329535288199</v>
      </c>
      <c r="ON71" s="95">
        <f t="shared" si="1464"/>
        <v>0.22009195772260884</v>
      </c>
      <c r="OO71" s="95">
        <f t="shared" si="1464"/>
        <v>0.29253152055555426</v>
      </c>
      <c r="OP71" s="95">
        <f t="shared" si="1464"/>
        <v>0.51353618254317235</v>
      </c>
      <c r="OQ71" s="95">
        <f t="shared" si="1464"/>
        <v>0.55494442259018828</v>
      </c>
      <c r="OR71" s="95">
        <f t="shared" si="1464"/>
        <v>0.68521913753681263</v>
      </c>
      <c r="OS71" s="95">
        <f t="shared" si="1464"/>
        <v>0.40478867302630611</v>
      </c>
      <c r="OT71" s="95">
        <f t="shared" si="1464"/>
        <v>0.35854454923191065</v>
      </c>
      <c r="OU71" s="97" t="e">
        <f t="shared" si="1464"/>
        <v>#DIV/0!</v>
      </c>
      <c r="OV71" s="97">
        <f t="shared" ref="OV71:OX71" si="1465">TTEST(OV21:OV23,OV24:OV26,2,2)</f>
        <v>6.8246312553687599E-2</v>
      </c>
      <c r="OW71" s="97">
        <f t="shared" si="1465"/>
        <v>6.1019591160494824E-2</v>
      </c>
      <c r="OX71" s="97">
        <f t="shared" si="1465"/>
        <v>0.49644286440236923</v>
      </c>
      <c r="OY71" s="97">
        <f t="shared" ref="OY71:PC71" si="1466">TTEST(OY21:OY23,OY24:OY26,2,2)</f>
        <v>2.122402602053167E-2</v>
      </c>
      <c r="OZ71" s="97">
        <f t="shared" si="1466"/>
        <v>4.9054761196857762E-2</v>
      </c>
      <c r="PA71" s="97">
        <f t="shared" si="1466"/>
        <v>4.6395675594375935E-2</v>
      </c>
      <c r="PB71" s="97">
        <f t="shared" si="1466"/>
        <v>2.6121072140162717E-2</v>
      </c>
      <c r="PC71" s="97">
        <f t="shared" si="1466"/>
        <v>7.1154387958957732E-2</v>
      </c>
    </row>
    <row r="72" spans="2:419" x14ac:dyDescent="0.3">
      <c r="E72" s="26" t="s">
        <v>58</v>
      </c>
      <c r="F72" s="27">
        <f>TTEST(F21:F23,F27:F29,2,2)</f>
        <v>6.3790787225761966E-2</v>
      </c>
      <c r="G72" s="48">
        <f t="shared" ref="G72:T72" si="1467">TTEST(G21:G23,G27:G29,2,2)</f>
        <v>3.7425640569846313E-3</v>
      </c>
      <c r="H72" s="48">
        <f t="shared" si="1467"/>
        <v>4.6449220495330635E-3</v>
      </c>
      <c r="I72" s="27">
        <f t="shared" si="1467"/>
        <v>3.775867749319816E-2</v>
      </c>
      <c r="J72" s="27">
        <f t="shared" si="1467"/>
        <v>2.2894451608081581E-2</v>
      </c>
      <c r="K72" s="27">
        <f t="shared" si="1467"/>
        <v>0.10056573097857317</v>
      </c>
      <c r="L72" s="27">
        <f t="shared" si="1467"/>
        <v>2.4875509291811131E-2</v>
      </c>
      <c r="M72" s="27">
        <f t="shared" si="1467"/>
        <v>5.9972937423216986E-2</v>
      </c>
      <c r="N72" s="27">
        <f t="shared" si="1467"/>
        <v>0.22088169624641299</v>
      </c>
      <c r="O72" s="27">
        <f t="shared" si="1467"/>
        <v>3.4256468126594629E-2</v>
      </c>
      <c r="P72" s="27">
        <f t="shared" si="1467"/>
        <v>0.15040371734813615</v>
      </c>
      <c r="Q72" s="27">
        <f t="shared" si="1467"/>
        <v>0.26566304793135481</v>
      </c>
      <c r="R72" s="27">
        <f t="shared" si="1467"/>
        <v>0.38630866619632304</v>
      </c>
      <c r="S72" s="27">
        <f t="shared" si="1467"/>
        <v>0.45859710396411946</v>
      </c>
      <c r="T72" s="45">
        <f t="shared" si="1467"/>
        <v>0.73680809321431329</v>
      </c>
      <c r="U72" s="159">
        <f t="shared" ref="U72:W72" si="1468">TTEST(U21:U23,U27:U29,2,2)</f>
        <v>4.3049494573824546E-3</v>
      </c>
      <c r="V72" s="45">
        <f t="shared" si="1468"/>
        <v>0.97440022081960476</v>
      </c>
      <c r="W72" s="45">
        <f t="shared" si="1468"/>
        <v>0.61342258722651366</v>
      </c>
      <c r="X72" s="45">
        <f t="shared" ref="X72:AB72" si="1469">TTEST(X21:X23,X27:X29,2,2)</f>
        <v>0.21057525491263646</v>
      </c>
      <c r="Y72" s="45">
        <f t="shared" si="1469"/>
        <v>4.8800359741617776E-2</v>
      </c>
      <c r="Z72" s="45">
        <f t="shared" si="1469"/>
        <v>0.43964275892680682</v>
      </c>
      <c r="AA72" s="45">
        <f t="shared" si="1469"/>
        <v>0.95330489306502353</v>
      </c>
      <c r="AB72" s="45">
        <f t="shared" si="1469"/>
        <v>0.26895625685887142</v>
      </c>
      <c r="AE72" s="52"/>
      <c r="AF72" s="94" t="s">
        <v>58</v>
      </c>
      <c r="AG72" s="95" t="e">
        <f>TTEST(AG21:AG23,AG27:AG29,2,2)</f>
        <v>#DIV/0!</v>
      </c>
      <c r="AH72" s="96">
        <f t="shared" ref="AH72:AU72" si="1470">TTEST(AH21:AH23,AH27:AH29,2,2)</f>
        <v>7.5601641945608183E-3</v>
      </c>
      <c r="AI72" s="96">
        <f t="shared" si="1470"/>
        <v>8.2008773313229497E-6</v>
      </c>
      <c r="AJ72" s="95">
        <f t="shared" si="1470"/>
        <v>1.9972631651521171E-2</v>
      </c>
      <c r="AK72" s="95">
        <f t="shared" si="1470"/>
        <v>5.3113852853778482E-3</v>
      </c>
      <c r="AL72" s="95">
        <f t="shared" si="1470"/>
        <v>5.371004735740121E-2</v>
      </c>
      <c r="AM72" s="95">
        <f t="shared" si="1470"/>
        <v>3.0377518818854452E-2</v>
      </c>
      <c r="AN72" s="95">
        <f t="shared" si="1470"/>
        <v>0.2620131494854816</v>
      </c>
      <c r="AO72" s="95">
        <f t="shared" si="1470"/>
        <v>0.57897965979642141</v>
      </c>
      <c r="AP72" s="95">
        <f t="shared" si="1470"/>
        <v>0.21097729603045984</v>
      </c>
      <c r="AQ72" s="95">
        <f t="shared" si="1470"/>
        <v>7.7534861687793971E-2</v>
      </c>
      <c r="AR72" s="95">
        <f t="shared" si="1470"/>
        <v>1.1871002619857863E-2</v>
      </c>
      <c r="AS72" s="95">
        <f t="shared" si="1470"/>
        <v>2.0921540537403995E-2</v>
      </c>
      <c r="AT72" s="95">
        <f t="shared" si="1470"/>
        <v>0.1573730188918277</v>
      </c>
      <c r="AU72" s="179">
        <f t="shared" si="1470"/>
        <v>0.38676422807933031</v>
      </c>
      <c r="AV72" s="179">
        <f t="shared" ref="AV72:AX72" si="1471">TTEST(AV21:AV23,AV27:AV29,2,2)</f>
        <v>1.0436243302877991E-2</v>
      </c>
      <c r="AW72" s="179">
        <f t="shared" si="1471"/>
        <v>0.11632506833223138</v>
      </c>
      <c r="AX72" s="97">
        <f t="shared" si="1471"/>
        <v>5.288892046988198E-2</v>
      </c>
      <c r="AY72" s="97">
        <f t="shared" ref="AY72:BC72" si="1472">TTEST(AY21:AY23,AY27:AY29,2,2)</f>
        <v>0.26472263226722842</v>
      </c>
      <c r="AZ72" s="97">
        <f t="shared" si="1472"/>
        <v>2.438043400080531E-2</v>
      </c>
      <c r="BA72" s="97">
        <f t="shared" si="1472"/>
        <v>4.0872872226859924E-2</v>
      </c>
      <c r="BB72" s="97">
        <f t="shared" si="1472"/>
        <v>4.8330852884365803E-2</v>
      </c>
      <c r="BC72" s="97">
        <f t="shared" si="1472"/>
        <v>9.2599649167755455E-2</v>
      </c>
      <c r="BE72" s="52"/>
      <c r="BF72" s="94" t="s">
        <v>58</v>
      </c>
      <c r="BG72" s="95">
        <f>TTEST(BG21:BG23,BG27:BG29,2,2)</f>
        <v>1.1896043344886867E-3</v>
      </c>
      <c r="BH72" s="96" t="e">
        <f t="shared" ref="BH72:BU72" si="1473">TTEST(BH21:BH23,BH27:BH29,2,2)</f>
        <v>#DIV/0!</v>
      </c>
      <c r="BI72" s="96">
        <f t="shared" si="1473"/>
        <v>2.2534973895347879E-2</v>
      </c>
      <c r="BJ72" s="95">
        <f t="shared" si="1473"/>
        <v>1.9852912006499725E-2</v>
      </c>
      <c r="BK72" s="95">
        <f t="shared" si="1473"/>
        <v>1.593637686916539E-3</v>
      </c>
      <c r="BL72" s="95">
        <f t="shared" si="1473"/>
        <v>2.6631466789903992E-4</v>
      </c>
      <c r="BM72" s="95">
        <f t="shared" si="1473"/>
        <v>5.7621926909762916E-4</v>
      </c>
      <c r="BN72" s="95">
        <f t="shared" si="1473"/>
        <v>3.6897042768982841E-3</v>
      </c>
      <c r="BO72" s="95">
        <f t="shared" si="1473"/>
        <v>1.116538387777603E-3</v>
      </c>
      <c r="BP72" s="95">
        <f t="shared" si="1473"/>
        <v>4.357561168045981E-3</v>
      </c>
      <c r="BQ72" s="95">
        <f t="shared" si="1473"/>
        <v>1.1474748721562451E-3</v>
      </c>
      <c r="BR72" s="95">
        <f t="shared" si="1473"/>
        <v>2.8538699379126932E-5</v>
      </c>
      <c r="BS72" s="95">
        <f t="shared" si="1473"/>
        <v>5.0232148012177482E-4</v>
      </c>
      <c r="BT72" s="95">
        <f t="shared" si="1473"/>
        <v>5.6763433106854879E-4</v>
      </c>
      <c r="BU72" s="97">
        <f t="shared" si="1473"/>
        <v>5.5296565236709797E-2</v>
      </c>
      <c r="BV72" s="97">
        <f t="shared" ref="BV72:BX72" si="1474">TTEST(BV21:BV23,BV27:BV29,2,2)</f>
        <v>0.39741745345058166</v>
      </c>
      <c r="BW72" s="97">
        <f t="shared" si="1474"/>
        <v>4.5201880344670677E-3</v>
      </c>
      <c r="BX72" s="97">
        <f t="shared" si="1474"/>
        <v>5.3986453284448187E-3</v>
      </c>
      <c r="BY72" s="97">
        <f t="shared" ref="BY72:CC72" si="1475">TTEST(BY21:BY23,BY27:BY29,2,2)</f>
        <v>5.2838052238257827E-2</v>
      </c>
      <c r="BZ72" s="97">
        <f t="shared" si="1475"/>
        <v>2.268180842534107E-3</v>
      </c>
      <c r="CA72" s="97">
        <f t="shared" si="1475"/>
        <v>9.7272126031291671E-3</v>
      </c>
      <c r="CB72" s="97">
        <f t="shared" si="1475"/>
        <v>3.174065786348212E-3</v>
      </c>
      <c r="CC72" s="97">
        <f t="shared" si="1475"/>
        <v>3.2126449481907089E-3</v>
      </c>
      <c r="CE72" s="52"/>
      <c r="CF72" s="94" t="s">
        <v>58</v>
      </c>
      <c r="CG72" s="95">
        <f>TTEST(CG21:CG23,CG27:CG29,2,2)</f>
        <v>2.223086053197861E-3</v>
      </c>
      <c r="CH72" s="96">
        <f t="shared" ref="CH72:CU72" si="1476">TTEST(CH21:CH23,CH27:CH29,2,2)</f>
        <v>4.5533524541752794E-2</v>
      </c>
      <c r="CI72" s="96" t="e">
        <f t="shared" si="1476"/>
        <v>#DIV/0!</v>
      </c>
      <c r="CJ72" s="95">
        <f t="shared" si="1476"/>
        <v>3.823999153023959E-4</v>
      </c>
      <c r="CK72" s="95">
        <f t="shared" si="1476"/>
        <v>2.0773280698331621E-3</v>
      </c>
      <c r="CL72" s="95">
        <f t="shared" si="1476"/>
        <v>2.7460971708584254E-3</v>
      </c>
      <c r="CM72" s="95">
        <f t="shared" si="1476"/>
        <v>5.8766330492224014E-3</v>
      </c>
      <c r="CN72" s="95">
        <f t="shared" si="1476"/>
        <v>1.6385226491362791E-3</v>
      </c>
      <c r="CO72" s="95">
        <f t="shared" si="1476"/>
        <v>2.6966387030984309E-3</v>
      </c>
      <c r="CP72" s="95">
        <f t="shared" si="1476"/>
        <v>4.7762724799244559E-3</v>
      </c>
      <c r="CQ72" s="95">
        <f t="shared" si="1476"/>
        <v>3.4263399547062702E-3</v>
      </c>
      <c r="CR72" s="95">
        <f t="shared" si="1476"/>
        <v>7.1223479302378141E-3</v>
      </c>
      <c r="CS72" s="95">
        <f t="shared" si="1476"/>
        <v>4.6588515376295523E-3</v>
      </c>
      <c r="CT72" s="95">
        <f t="shared" si="1476"/>
        <v>4.4346093209275328E-3</v>
      </c>
      <c r="CU72" s="97">
        <f t="shared" si="1476"/>
        <v>7.0377338242759824E-2</v>
      </c>
      <c r="CV72" s="97">
        <f t="shared" ref="CV72:CX72" si="1477">TTEST(CV21:CV23,CV27:CV29,2,2)</f>
        <v>4.5044263705565106E-3</v>
      </c>
      <c r="CW72" s="97">
        <f t="shared" si="1477"/>
        <v>3.4452711830895998E-4</v>
      </c>
      <c r="CX72" s="97">
        <f t="shared" si="1477"/>
        <v>6.8245756605790787E-3</v>
      </c>
      <c r="CY72" s="97">
        <f t="shared" ref="CY72:DC72" si="1478">TTEST(CY21:CY23,CY27:CY29,2,2)</f>
        <v>4.6086285332175722E-2</v>
      </c>
      <c r="CZ72" s="97">
        <f t="shared" si="1478"/>
        <v>1.1602087487009633E-2</v>
      </c>
      <c r="DA72" s="97">
        <f t="shared" si="1478"/>
        <v>3.1439214816427743E-3</v>
      </c>
      <c r="DB72" s="97">
        <f t="shared" si="1478"/>
        <v>3.8647992272071103E-3</v>
      </c>
      <c r="DC72" s="97">
        <f t="shared" si="1478"/>
        <v>1.5754567495125545E-3</v>
      </c>
      <c r="DE72" s="52"/>
      <c r="DF72" s="94" t="s">
        <v>58</v>
      </c>
      <c r="DG72" s="95">
        <f>TTEST(DG21:DG23,DG27:DG29,2,2)</f>
        <v>1.6987996327380749E-2</v>
      </c>
      <c r="DH72" s="96">
        <f t="shared" ref="DH72:DU72" si="1479">TTEST(DH21:DH23,DH27:DH29,2,2)</f>
        <v>6.5276390271601328E-2</v>
      </c>
      <c r="DI72" s="96">
        <f t="shared" si="1479"/>
        <v>4.269064867912931E-4</v>
      </c>
      <c r="DJ72" s="95" t="e">
        <f t="shared" si="1479"/>
        <v>#DIV/0!</v>
      </c>
      <c r="DK72" s="95">
        <f t="shared" si="1479"/>
        <v>7.7946927490808268E-2</v>
      </c>
      <c r="DL72" s="95">
        <f t="shared" si="1479"/>
        <v>1.8008882632375496E-2</v>
      </c>
      <c r="DM72" s="95">
        <f t="shared" si="1479"/>
        <v>0.26401526152380117</v>
      </c>
      <c r="DN72" s="95">
        <f t="shared" si="1479"/>
        <v>0.11417923012059797</v>
      </c>
      <c r="DO72" s="95">
        <f t="shared" si="1479"/>
        <v>1.5387184738848271E-2</v>
      </c>
      <c r="DP72" s="95">
        <f t="shared" si="1479"/>
        <v>4.3925666186027557E-2</v>
      </c>
      <c r="DQ72" s="95">
        <f t="shared" si="1479"/>
        <v>1.922774258678862E-2</v>
      </c>
      <c r="DR72" s="95">
        <f t="shared" si="1479"/>
        <v>1.4626013785992951E-2</v>
      </c>
      <c r="DS72" s="95">
        <f t="shared" si="1479"/>
        <v>1.0088163734799215E-2</v>
      </c>
      <c r="DT72" s="95">
        <f t="shared" si="1479"/>
        <v>5.3785000639372443E-2</v>
      </c>
      <c r="DU72" s="97">
        <f t="shared" si="1479"/>
        <v>0.21659909602434468</v>
      </c>
      <c r="DV72" s="97">
        <f t="shared" ref="DV72:DX72" si="1480">TTEST(DV21:DV23,DV27:DV29,2,2)</f>
        <v>8.1095086835669683E-2</v>
      </c>
      <c r="DW72" s="97">
        <f t="shared" si="1480"/>
        <v>1.9077313853075269E-2</v>
      </c>
      <c r="DX72" s="97">
        <f t="shared" si="1480"/>
        <v>2.0210688504389458E-2</v>
      </c>
      <c r="DY72" s="97">
        <f t="shared" ref="DY72:EC72" si="1481">TTEST(DY21:DY23,DY27:DY29,2,2)</f>
        <v>0.14829921191836395</v>
      </c>
      <c r="DZ72" s="97">
        <f t="shared" si="1481"/>
        <v>1.7089836915327061E-2</v>
      </c>
      <c r="EA72" s="97">
        <f t="shared" si="1481"/>
        <v>1.5931642189051611E-2</v>
      </c>
      <c r="EB72" s="97">
        <f t="shared" si="1481"/>
        <v>1.8100178756306436E-2</v>
      </c>
      <c r="EC72" s="97">
        <f t="shared" si="1481"/>
        <v>2.4031912547787866E-2</v>
      </c>
      <c r="EE72" s="52"/>
      <c r="EF72" s="94" t="s">
        <v>58</v>
      </c>
      <c r="EG72" s="95">
        <f>TTEST(EG21:EG23,EG27:EG29,2,2)</f>
        <v>5.372605674163141E-3</v>
      </c>
      <c r="EH72" s="96">
        <f t="shared" ref="EH72:EU72" si="1482">TTEST(EH21:EH23,EH27:EH29,2,2)</f>
        <v>8.5350221281967602E-3</v>
      </c>
      <c r="EI72" s="96">
        <f t="shared" si="1482"/>
        <v>5.2109115914501859E-5</v>
      </c>
      <c r="EJ72" s="95">
        <f t="shared" si="1482"/>
        <v>8.3379896687860972E-2</v>
      </c>
      <c r="EK72" s="95" t="e">
        <f t="shared" si="1482"/>
        <v>#DIV/0!</v>
      </c>
      <c r="EL72" s="95">
        <f t="shared" si="1482"/>
        <v>4.9198473796464174E-3</v>
      </c>
      <c r="EM72" s="95">
        <f t="shared" si="1482"/>
        <v>0.37298537039739577</v>
      </c>
      <c r="EN72" s="95">
        <f t="shared" si="1482"/>
        <v>0.84871578725304786</v>
      </c>
      <c r="EO72" s="95">
        <f t="shared" si="1482"/>
        <v>0.17282061683875927</v>
      </c>
      <c r="EP72" s="95">
        <f t="shared" si="1482"/>
        <v>6.1094197868186401E-2</v>
      </c>
      <c r="EQ72" s="95">
        <f t="shared" si="1482"/>
        <v>1.4723940347501839E-2</v>
      </c>
      <c r="ER72" s="95">
        <f t="shared" si="1482"/>
        <v>4.6147107664115177E-3</v>
      </c>
      <c r="ES72" s="95">
        <f t="shared" si="1482"/>
        <v>4.7032920142853546E-3</v>
      </c>
      <c r="ET72" s="95">
        <f t="shared" si="1482"/>
        <v>8.0371153436189446E-2</v>
      </c>
      <c r="EU72" s="97">
        <f t="shared" si="1482"/>
        <v>0.29163980948384322</v>
      </c>
      <c r="EV72" s="97">
        <f t="shared" ref="EV72:EX72" si="1483">TTEST(EV21:EV23,EV27:EV29,2,2)</f>
        <v>1.1988865949983519E-2</v>
      </c>
      <c r="EW72" s="97">
        <f t="shared" si="1483"/>
        <v>6.4340451939360985E-2</v>
      </c>
      <c r="EX72" s="97">
        <f t="shared" si="1483"/>
        <v>2.2385179205733855E-2</v>
      </c>
      <c r="EY72" s="97">
        <f t="shared" ref="EY72:FC72" si="1484">TTEST(EY21:EY23,EY27:EY29,2,2)</f>
        <v>0.19868490569523117</v>
      </c>
      <c r="EZ72" s="97">
        <f t="shared" si="1484"/>
        <v>1.4991458478363629E-2</v>
      </c>
      <c r="FA72" s="97">
        <f t="shared" si="1484"/>
        <v>2.4870976860122029E-2</v>
      </c>
      <c r="FB72" s="97">
        <f t="shared" si="1484"/>
        <v>2.6392759789023359E-2</v>
      </c>
      <c r="FC72" s="97">
        <f t="shared" si="1484"/>
        <v>5.1201887939338372E-2</v>
      </c>
      <c r="FE72" s="52"/>
      <c r="FF72" s="94" t="s">
        <v>58</v>
      </c>
      <c r="FG72" s="95">
        <f>TTEST(FG21:FG23,FG27:FG29,2,2)</f>
        <v>6.4220701042569175E-2</v>
      </c>
      <c r="FH72" s="96">
        <f t="shared" ref="FH72:FU72" si="1485">TTEST(FH21:FH23,FH27:FH29,2,2)</f>
        <v>4.4234037765705905E-4</v>
      </c>
      <c r="FI72" s="96">
        <f t="shared" si="1485"/>
        <v>6.8368171891046523E-4</v>
      </c>
      <c r="FJ72" s="95">
        <f t="shared" si="1485"/>
        <v>3.5227973411114021E-2</v>
      </c>
      <c r="FK72" s="95">
        <f t="shared" si="1485"/>
        <v>9.8153218928898542E-3</v>
      </c>
      <c r="FL72" s="95" t="e">
        <f t="shared" si="1485"/>
        <v>#DIV/0!</v>
      </c>
      <c r="FM72" s="95">
        <f t="shared" si="1485"/>
        <v>9.5439531262810733E-3</v>
      </c>
      <c r="FN72" s="95">
        <f t="shared" si="1485"/>
        <v>4.9881332478330424E-2</v>
      </c>
      <c r="FO72" s="95">
        <f t="shared" si="1485"/>
        <v>0.43317287938210203</v>
      </c>
      <c r="FP72" s="95">
        <f t="shared" si="1485"/>
        <v>0.83582319988794984</v>
      </c>
      <c r="FQ72" s="95">
        <f t="shared" si="1485"/>
        <v>0.55171757998230686</v>
      </c>
      <c r="FR72" s="95">
        <f t="shared" si="1485"/>
        <v>0.51151169601591329</v>
      </c>
      <c r="FS72" s="95">
        <f t="shared" si="1485"/>
        <v>6.213526747978565E-2</v>
      </c>
      <c r="FT72" s="95">
        <f t="shared" si="1485"/>
        <v>0.27935937571879693</v>
      </c>
      <c r="FU72" s="97">
        <f t="shared" si="1485"/>
        <v>0.6331007940995006</v>
      </c>
      <c r="FV72" s="97">
        <f t="shared" ref="FV72:FX72" si="1486">TTEST(FV21:FV23,FV27:FV29,2,2)</f>
        <v>6.6179316169012259E-4</v>
      </c>
      <c r="FW72" s="97">
        <f t="shared" si="1486"/>
        <v>0.35919966872088388</v>
      </c>
      <c r="FX72" s="97">
        <f t="shared" si="1486"/>
        <v>6.7249253466925271E-2</v>
      </c>
      <c r="FY72" s="97">
        <f t="shared" ref="FY72:GC72" si="1487">TTEST(FY21:FY23,FY27:FY29,2,2)</f>
        <v>0.39875529622163353</v>
      </c>
      <c r="FZ72" s="97">
        <f t="shared" si="1487"/>
        <v>2.7160010095973092E-2</v>
      </c>
      <c r="GA72" s="97">
        <f t="shared" si="1487"/>
        <v>6.2652850598680893E-2</v>
      </c>
      <c r="GB72" s="97">
        <f t="shared" si="1487"/>
        <v>8.8940407220564552E-2</v>
      </c>
      <c r="GC72" s="97">
        <f t="shared" si="1487"/>
        <v>0.22630129894329878</v>
      </c>
      <c r="GE72" s="52"/>
      <c r="GF72" s="94" t="s">
        <v>58</v>
      </c>
      <c r="GG72" s="95">
        <f>TTEST(GG21:GG23,GG27:GG29,2,2)</f>
        <v>5.0099659212954277E-2</v>
      </c>
      <c r="GH72" s="96">
        <f t="shared" ref="GH72:GU72" si="1488">TTEST(GH21:GH23,GH27:GH29,2,2)</f>
        <v>8.0561928445719855E-3</v>
      </c>
      <c r="GI72" s="96">
        <f t="shared" si="1488"/>
        <v>1.8434575693607335E-5</v>
      </c>
      <c r="GJ72" s="95">
        <f t="shared" si="1488"/>
        <v>0.27203250239283105</v>
      </c>
      <c r="GK72" s="95">
        <f t="shared" si="1488"/>
        <v>0.37640395418066075</v>
      </c>
      <c r="GL72" s="95">
        <f t="shared" si="1488"/>
        <v>3.3921147168995925E-3</v>
      </c>
      <c r="GM72" s="95" t="e">
        <f t="shared" si="1488"/>
        <v>#DIV/0!</v>
      </c>
      <c r="GN72" s="95">
        <f t="shared" si="1488"/>
        <v>0.34296355576963877</v>
      </c>
      <c r="GO72" s="95">
        <f t="shared" si="1488"/>
        <v>6.3385872791033387E-2</v>
      </c>
      <c r="GP72" s="95">
        <f t="shared" si="1488"/>
        <v>2.5079875651628839E-2</v>
      </c>
      <c r="GQ72" s="95">
        <f t="shared" si="1488"/>
        <v>2.3667693293444843E-3</v>
      </c>
      <c r="GR72" s="95">
        <f t="shared" si="1488"/>
        <v>1.8805103143924959E-3</v>
      </c>
      <c r="GS72" s="95">
        <f t="shared" si="1488"/>
        <v>2.2040548212290661E-4</v>
      </c>
      <c r="GT72" s="95">
        <f t="shared" si="1488"/>
        <v>6.1627968620517178E-2</v>
      </c>
      <c r="GU72" s="97">
        <f t="shared" si="1488"/>
        <v>0.23936255713223129</v>
      </c>
      <c r="GV72" s="97">
        <f t="shared" ref="GV72:GX72" si="1489">TTEST(GV21:GV23,GV27:GV29,2,2)</f>
        <v>1.3150981141630602E-2</v>
      </c>
      <c r="GW72" s="97">
        <f t="shared" si="1489"/>
        <v>4.8645482180456334E-2</v>
      </c>
      <c r="GX72" s="97">
        <f t="shared" si="1489"/>
        <v>8.8172791792705089E-3</v>
      </c>
      <c r="GY72" s="97">
        <f t="shared" ref="GY72:HC72" si="1490">TTEST(GY21:GY23,GY27:GY29,2,2)</f>
        <v>0.15113324734461953</v>
      </c>
      <c r="GZ72" s="97">
        <f t="shared" si="1490"/>
        <v>6.6211820056496212E-3</v>
      </c>
      <c r="HA72" s="97">
        <f t="shared" si="1490"/>
        <v>1.9946369687591864E-2</v>
      </c>
      <c r="HB72" s="97">
        <f t="shared" si="1490"/>
        <v>1.5711324361179932E-2</v>
      </c>
      <c r="HC72" s="97">
        <f t="shared" si="1490"/>
        <v>3.4989671624185835E-2</v>
      </c>
      <c r="HE72" s="52"/>
      <c r="HF72" s="94" t="s">
        <v>58</v>
      </c>
      <c r="HG72" s="95">
        <f>TTEST(HG21:HG23,HG27:HG29,2,2)</f>
        <v>0.25549376668808993</v>
      </c>
      <c r="HH72" s="96">
        <f t="shared" ref="HH72:HU72" si="1491">TTEST(HH21:HH23,HH27:HH29,2,2)</f>
        <v>7.6121338888181442E-3</v>
      </c>
      <c r="HI72" s="96">
        <f t="shared" si="1491"/>
        <v>3.3429120762020563E-5</v>
      </c>
      <c r="HJ72" s="95">
        <f t="shared" si="1491"/>
        <v>0.12644649821171897</v>
      </c>
      <c r="HK72" s="95">
        <f t="shared" si="1491"/>
        <v>0.81536350233107968</v>
      </c>
      <c r="HL72" s="95">
        <f t="shared" si="1491"/>
        <v>2.449292133459163E-2</v>
      </c>
      <c r="HM72" s="95">
        <f t="shared" si="1491"/>
        <v>0.37037724704964164</v>
      </c>
      <c r="HN72" s="95" t="e">
        <f t="shared" si="1491"/>
        <v>#DIV/0!</v>
      </c>
      <c r="HO72" s="95">
        <f t="shared" si="1491"/>
        <v>0.10425621395416161</v>
      </c>
      <c r="HP72" s="95">
        <f t="shared" si="1491"/>
        <v>3.9258725169453404E-2</v>
      </c>
      <c r="HQ72" s="95">
        <f t="shared" si="1491"/>
        <v>4.4021374215133767E-3</v>
      </c>
      <c r="HR72" s="95">
        <f t="shared" si="1491"/>
        <v>4.2995845071404457E-2</v>
      </c>
      <c r="HS72" s="95">
        <f t="shared" si="1491"/>
        <v>4.6371130507801344E-3</v>
      </c>
      <c r="HT72" s="95">
        <f t="shared" si="1491"/>
        <v>0.10557410304156438</v>
      </c>
      <c r="HU72" s="97">
        <f t="shared" si="1491"/>
        <v>0.28138227341592625</v>
      </c>
      <c r="HV72" s="97">
        <f t="shared" ref="HV72:HX72" si="1492">TTEST(HV21:HV23,HV27:HV29,2,2)</f>
        <v>9.0647537015444892E-3</v>
      </c>
      <c r="HW72" s="97">
        <f t="shared" si="1492"/>
        <v>4.1901236876077684E-2</v>
      </c>
      <c r="HX72" s="97">
        <f t="shared" si="1492"/>
        <v>8.3653593955978611E-3</v>
      </c>
      <c r="HY72" s="97">
        <f t="shared" ref="HY72:IC72" si="1493">TTEST(HY21:HY23,HY27:HY29,2,2)</f>
        <v>0.15570142860494629</v>
      </c>
      <c r="HZ72" s="97">
        <f t="shared" si="1493"/>
        <v>1.0615319782309713E-2</v>
      </c>
      <c r="IA72" s="97">
        <f t="shared" si="1493"/>
        <v>1.319412219467766E-2</v>
      </c>
      <c r="IB72" s="97">
        <f t="shared" si="1493"/>
        <v>1.5457716065600797E-2</v>
      </c>
      <c r="IC72" s="97">
        <f t="shared" si="1493"/>
        <v>3.4927876072719855E-2</v>
      </c>
      <c r="IE72" s="52"/>
      <c r="IF72" s="94" t="s">
        <v>58</v>
      </c>
      <c r="IG72" s="95">
        <f>TTEST(IG21:IG23,IG27:IG29,2,2)</f>
        <v>0.45893943967714373</v>
      </c>
      <c r="IH72" s="96">
        <f t="shared" ref="IH72:IU72" si="1494">TTEST(IH21:IH23,IH27:IH29,2,2)</f>
        <v>2.4024915062034632E-2</v>
      </c>
      <c r="II72" s="96">
        <f t="shared" si="1494"/>
        <v>4.3671647402112457E-4</v>
      </c>
      <c r="IJ72" s="95">
        <f t="shared" si="1494"/>
        <v>2.882548558502095E-2</v>
      </c>
      <c r="IK72" s="95">
        <f t="shared" si="1494"/>
        <v>0.15473821182754782</v>
      </c>
      <c r="IL72" s="95">
        <f t="shared" si="1494"/>
        <v>0.49628882035774319</v>
      </c>
      <c r="IM72" s="95">
        <f t="shared" si="1494"/>
        <v>7.3133231199184648E-2</v>
      </c>
      <c r="IN72" s="95">
        <f t="shared" si="1494"/>
        <v>0.11300858370809348</v>
      </c>
      <c r="IO72" s="95" t="e">
        <f t="shared" si="1494"/>
        <v>#DIV/0!</v>
      </c>
      <c r="IP72" s="95">
        <f t="shared" si="1494"/>
        <v>0.52632305267653534</v>
      </c>
      <c r="IQ72" s="95">
        <f t="shared" si="1494"/>
        <v>0.28997664477743829</v>
      </c>
      <c r="IR72" s="95">
        <f t="shared" si="1494"/>
        <v>0.19831870757774467</v>
      </c>
      <c r="IS72" s="95">
        <f t="shared" si="1494"/>
        <v>7.3131135542308823E-2</v>
      </c>
      <c r="IT72" s="95">
        <f t="shared" si="1494"/>
        <v>0.32338872297830445</v>
      </c>
      <c r="IU72" s="97">
        <f t="shared" si="1494"/>
        <v>0.4714667285370569</v>
      </c>
      <c r="IV72" s="97">
        <f t="shared" ref="IV72:IX72" si="1495">TTEST(IV21:IV23,IV27:IV29,2,2)</f>
        <v>2.9554265036263475E-2</v>
      </c>
      <c r="IW72" s="97">
        <f t="shared" si="1495"/>
        <v>0.11719781240645004</v>
      </c>
      <c r="IX72" s="97">
        <f t="shared" si="1495"/>
        <v>7.8211057442559087E-2</v>
      </c>
      <c r="IY72" s="97">
        <f t="shared" ref="IY72:JC72" si="1496">TTEST(IY21:IY23,IY27:IY29,2,2)</f>
        <v>0.2862413890029859</v>
      </c>
      <c r="IZ72" s="97">
        <f t="shared" si="1496"/>
        <v>2.6234349988424506E-2</v>
      </c>
      <c r="JA72" s="97">
        <f t="shared" si="1496"/>
        <v>4.5307695363746341E-2</v>
      </c>
      <c r="JB72" s="97">
        <f t="shared" si="1496"/>
        <v>5.7500530846599639E-2</v>
      </c>
      <c r="JC72" s="97">
        <f t="shared" si="1496"/>
        <v>0.10869149993187384</v>
      </c>
      <c r="JE72" s="52"/>
      <c r="JF72" s="94" t="s">
        <v>58</v>
      </c>
      <c r="JG72" s="95">
        <f>TTEST(JG21:JG23,JG27:JG29,2,2)</f>
        <v>0.1766458902508212</v>
      </c>
      <c r="JH72" s="96">
        <f t="shared" ref="JH72:JU72" si="1497">TTEST(JH21:JH23,JH27:JH29,2,2)</f>
        <v>7.9608534855414321E-4</v>
      </c>
      <c r="JI72" s="96">
        <f t="shared" si="1497"/>
        <v>1.1040576673555212E-3</v>
      </c>
      <c r="JJ72" s="95">
        <f t="shared" si="1497"/>
        <v>4.6582546585563461E-2</v>
      </c>
      <c r="JK72" s="95">
        <f t="shared" si="1497"/>
        <v>3.5739369136467226E-2</v>
      </c>
      <c r="JL72" s="95">
        <f t="shared" si="1497"/>
        <v>0.95154150638991108</v>
      </c>
      <c r="JM72" s="95">
        <f t="shared" si="1497"/>
        <v>2.5018924001421111E-2</v>
      </c>
      <c r="JN72" s="95">
        <f t="shared" si="1497"/>
        <v>6.9927720574522317E-2</v>
      </c>
      <c r="JO72" s="95">
        <f t="shared" si="1497"/>
        <v>0.47596892871516522</v>
      </c>
      <c r="JP72" s="95" t="e">
        <f t="shared" si="1497"/>
        <v>#DIV/0!</v>
      </c>
      <c r="JQ72" s="95">
        <f t="shared" si="1497"/>
        <v>0.71846981928121045</v>
      </c>
      <c r="JR72" s="95">
        <f t="shared" si="1497"/>
        <v>0.70468504950017619</v>
      </c>
      <c r="JS72" s="95">
        <f t="shared" si="1497"/>
        <v>0.11778176914286127</v>
      </c>
      <c r="JT72" s="95">
        <f t="shared" si="1497"/>
        <v>0.2877539825385193</v>
      </c>
      <c r="JU72" s="97">
        <f t="shared" si="1497"/>
        <v>0.68707540686094393</v>
      </c>
      <c r="JV72" s="97">
        <f t="shared" ref="JV72:JX72" si="1498">TTEST(JV21:JV23,JV27:JV29,2,2)</f>
        <v>8.7607893123766063E-4</v>
      </c>
      <c r="JW72" s="97">
        <f t="shared" si="1498"/>
        <v>0.40854348624007319</v>
      </c>
      <c r="JX72" s="97">
        <f t="shared" si="1498"/>
        <v>7.7627348246220925E-4</v>
      </c>
      <c r="JY72" s="97">
        <f t="shared" ref="JY72:KC72" si="1499">TTEST(JY21:JY23,JY27:JY29,2,2)</f>
        <v>0.41006863181245723</v>
      </c>
      <c r="JZ72" s="97">
        <f t="shared" si="1499"/>
        <v>2.3814484294373633E-2</v>
      </c>
      <c r="KA72" s="97">
        <f t="shared" si="1499"/>
        <v>5.35252743550187E-2</v>
      </c>
      <c r="KB72" s="97">
        <f t="shared" si="1499"/>
        <v>8.71726740572214E-2</v>
      </c>
      <c r="KC72" s="97">
        <f t="shared" si="1499"/>
        <v>0.25251732186566517</v>
      </c>
      <c r="KE72" s="52"/>
      <c r="KF72" s="94" t="s">
        <v>58</v>
      </c>
      <c r="KG72" s="95">
        <f>TTEST(KG21:KG23,KG27:KG29,2,2)</f>
        <v>5.1712247332041487E-2</v>
      </c>
      <c r="KH72" s="96">
        <f t="shared" ref="KH72:KU72" si="1500">TTEST(KH21:KH23,KH27:KH29,2,2)</f>
        <v>8.2623045580135354E-4</v>
      </c>
      <c r="KI72" s="96">
        <f t="shared" si="1500"/>
        <v>1.4436131270260491E-4</v>
      </c>
      <c r="KJ72" s="95">
        <f t="shared" si="1500"/>
        <v>2.3935711547144672E-2</v>
      </c>
      <c r="KK72" s="95">
        <f t="shared" si="1500"/>
        <v>9.3837254758075712E-3</v>
      </c>
      <c r="KL72" s="95">
        <f t="shared" si="1500"/>
        <v>0.54941321240466456</v>
      </c>
      <c r="KM72" s="95">
        <f t="shared" si="1500"/>
        <v>2.1161131678504915E-3</v>
      </c>
      <c r="KN72" s="95">
        <f t="shared" si="1500"/>
        <v>8.5696140408218838E-3</v>
      </c>
      <c r="KO72" s="95">
        <f t="shared" si="1500"/>
        <v>0.29439330739055397</v>
      </c>
      <c r="KP72" s="95">
        <f t="shared" si="1500"/>
        <v>0.69141755425337259</v>
      </c>
      <c r="KQ72" s="95" t="e">
        <f t="shared" si="1500"/>
        <v>#DIV/0!</v>
      </c>
      <c r="KR72" s="95">
        <f t="shared" si="1500"/>
        <v>0.82355705954689007</v>
      </c>
      <c r="KS72" s="95">
        <f t="shared" si="1500"/>
        <v>4.1735090793220457E-2</v>
      </c>
      <c r="KT72" s="95">
        <f t="shared" si="1500"/>
        <v>0.3717455658341336</v>
      </c>
      <c r="KU72" s="97">
        <f t="shared" si="1500"/>
        <v>0.68625653377264673</v>
      </c>
      <c r="KV72" s="97">
        <f t="shared" ref="KV72:KX72" si="1501">TTEST(KV21:KV23,KV27:KV29,2,2)</f>
        <v>1.0718463967964644E-3</v>
      </c>
      <c r="KW72" s="97">
        <f t="shared" si="1501"/>
        <v>0.35589897108077689</v>
      </c>
      <c r="KX72" s="97">
        <f t="shared" si="1501"/>
        <v>2.5249195408626468E-2</v>
      </c>
      <c r="KY72" s="97">
        <f t="shared" ref="KY72:LC72" si="1502">TTEST(KY21:KY23,KY27:KY29,2,2)</f>
        <v>0.40016971603192847</v>
      </c>
      <c r="KZ72" s="97">
        <f t="shared" si="1502"/>
        <v>2.3931646931441942E-2</v>
      </c>
      <c r="LA72" s="97">
        <f t="shared" si="1502"/>
        <v>5.6829589947233611E-2</v>
      </c>
      <c r="LB72" s="97">
        <f t="shared" si="1502"/>
        <v>8.4906828266399795E-2</v>
      </c>
      <c r="LC72" s="97">
        <f t="shared" si="1502"/>
        <v>0.2278423494630589</v>
      </c>
      <c r="LE72" s="52"/>
      <c r="LF72" s="94" t="s">
        <v>58</v>
      </c>
      <c r="LG72" s="95">
        <f>TTEST(LG21:LG23,LG27:LG29,2,2)</f>
        <v>6.2377221500172012E-3</v>
      </c>
      <c r="LH72" s="96">
        <f t="shared" ref="LH72:LU72" si="1503">TTEST(LH21:LH23,LH27:LH29,2,2)</f>
        <v>4.7625119566748432E-3</v>
      </c>
      <c r="LI72" s="96">
        <f t="shared" si="1503"/>
        <v>5.5935726322601454E-5</v>
      </c>
      <c r="LJ72" s="95">
        <f t="shared" si="1503"/>
        <v>8.3102383918380925E-3</v>
      </c>
      <c r="LK72" s="95">
        <f t="shared" si="1503"/>
        <v>8.8662910933951932E-4</v>
      </c>
      <c r="LL72" s="95">
        <f t="shared" si="1503"/>
        <v>0.50463978747037397</v>
      </c>
      <c r="LM72" s="95">
        <f t="shared" si="1503"/>
        <v>1.0206753049453211E-3</v>
      </c>
      <c r="LN72" s="95">
        <f t="shared" si="1503"/>
        <v>2.769610705893133E-2</v>
      </c>
      <c r="LO72" s="95">
        <f t="shared" si="1503"/>
        <v>0.23925576594073608</v>
      </c>
      <c r="LP72" s="95">
        <f t="shared" si="1503"/>
        <v>0.83107213547834813</v>
      </c>
      <c r="LQ72" s="95">
        <f t="shared" si="1503"/>
        <v>0.89871162929727655</v>
      </c>
      <c r="LR72" s="95" t="e">
        <f t="shared" si="1503"/>
        <v>#DIV/0!</v>
      </c>
      <c r="LS72" s="95">
        <f t="shared" si="1503"/>
        <v>0.24639401961224602</v>
      </c>
      <c r="LT72" s="95">
        <f t="shared" si="1503"/>
        <v>0.42370794610134915</v>
      </c>
      <c r="LU72" s="97">
        <f t="shared" si="1503"/>
        <v>0.77156907717658707</v>
      </c>
      <c r="LV72" s="97">
        <f t="shared" ref="LV72:LX72" si="1504">TTEST(LV21:LV23,LV27:LV29,2,2)</f>
        <v>6.6087815848554082E-3</v>
      </c>
      <c r="LW72" s="97">
        <f t="shared" si="1504"/>
        <v>0.43148390794029162</v>
      </c>
      <c r="LX72" s="97">
        <f t="shared" si="1504"/>
        <v>0.18710827435346777</v>
      </c>
      <c r="LY72" s="97">
        <f t="shared" ref="LY72:MC72" si="1505">TTEST(LY21:LY23,LY27:LY29,2,2)</f>
        <v>0.48481680204403993</v>
      </c>
      <c r="LZ72" s="97">
        <f t="shared" si="1505"/>
        <v>4.8593717868664739E-2</v>
      </c>
      <c r="MA72" s="97">
        <f t="shared" si="1505"/>
        <v>0.10448556595931421</v>
      </c>
      <c r="MB72" s="97">
        <f t="shared" si="1505"/>
        <v>0.14448194032613268</v>
      </c>
      <c r="MC72" s="97">
        <f t="shared" si="1505"/>
        <v>0.30124870493128514</v>
      </c>
      <c r="ME72" s="52"/>
      <c r="MF72" s="94" t="s">
        <v>58</v>
      </c>
      <c r="MG72" s="95">
        <f>TTEST(MG21:MG23,MG27:MG29,2,2)</f>
        <v>7.5044985516916993E-3</v>
      </c>
      <c r="MH72" s="96">
        <f t="shared" ref="MH72:MU72" si="1506">TTEST(MH21:MH23,MH27:MH29,2,2)</f>
        <v>2.4454840102847816E-3</v>
      </c>
      <c r="MI72" s="96">
        <f t="shared" si="1506"/>
        <v>7.0492421903373771E-5</v>
      </c>
      <c r="MJ72" s="95">
        <f t="shared" si="1506"/>
        <v>8.5272520960893751E-3</v>
      </c>
      <c r="MK72" s="95">
        <f t="shared" si="1506"/>
        <v>8.9220273482659208E-4</v>
      </c>
      <c r="ML72" s="95">
        <f t="shared" si="1506"/>
        <v>6.498848672423943E-2</v>
      </c>
      <c r="MM72" s="95">
        <f t="shared" si="1506"/>
        <v>2.0614697092089109E-4</v>
      </c>
      <c r="MN72" s="95">
        <f t="shared" si="1506"/>
        <v>6.7063809220310275E-3</v>
      </c>
      <c r="MO72" s="95">
        <f t="shared" si="1506"/>
        <v>0.1280968923677766</v>
      </c>
      <c r="MP72" s="95">
        <f t="shared" si="1506"/>
        <v>0.11192453392604415</v>
      </c>
      <c r="MQ72" s="95">
        <f t="shared" si="1506"/>
        <v>4.5850791382023137E-2</v>
      </c>
      <c r="MR72" s="95">
        <f t="shared" si="1506"/>
        <v>0.22338555212793018</v>
      </c>
      <c r="MS72" s="95" t="e">
        <f t="shared" si="1506"/>
        <v>#DIV/0!</v>
      </c>
      <c r="MT72" s="95">
        <f t="shared" si="1506"/>
        <v>0.5699965378248093</v>
      </c>
      <c r="MU72" s="97">
        <f t="shared" si="1506"/>
        <v>0.97861569885939514</v>
      </c>
      <c r="MV72" s="97">
        <f t="shared" ref="MV72:MX72" si="1507">TTEST(MV21:MV23,MV27:MV29,2,2)</f>
        <v>3.1595687993357224E-3</v>
      </c>
      <c r="MW72" s="97">
        <f t="shared" si="1507"/>
        <v>0.6084666226572254</v>
      </c>
      <c r="MX72" s="97">
        <f t="shared" si="1507"/>
        <v>0.12830142445510409</v>
      </c>
      <c r="MY72" s="97">
        <f t="shared" ref="MY72:NC72" si="1508">TTEST(MY21:MY23,MY27:MY29,2,2)</f>
        <v>0.59876168273500563</v>
      </c>
      <c r="MZ72" s="97">
        <f t="shared" si="1508"/>
        <v>4.7387907692157685E-2</v>
      </c>
      <c r="NA72" s="97">
        <f t="shared" si="1508"/>
        <v>0.11777169834416616</v>
      </c>
      <c r="NB72" s="97">
        <f t="shared" si="1508"/>
        <v>0.18428845016257747</v>
      </c>
      <c r="NC72" s="97">
        <f t="shared" si="1508"/>
        <v>0.41735890273301829</v>
      </c>
      <c r="NE72" s="52"/>
      <c r="NF72" s="94" t="s">
        <v>58</v>
      </c>
      <c r="NG72" s="95">
        <f>TTEST(NG21:NG23,NG27:NG29,2,2)</f>
        <v>0.14126276421330397</v>
      </c>
      <c r="NH72" s="96">
        <f t="shared" ref="NH72:NU72" si="1509">TTEST(NH21:NH23,NH27:NH29,2,2)</f>
        <v>6.4011764112060956E-4</v>
      </c>
      <c r="NI72" s="96">
        <f t="shared" si="1509"/>
        <v>2.1014620829428107E-3</v>
      </c>
      <c r="NJ72" s="95">
        <f t="shared" si="1509"/>
        <v>0.10064309689818984</v>
      </c>
      <c r="NK72" s="95">
        <f t="shared" si="1509"/>
        <v>5.4365607098208743E-2</v>
      </c>
      <c r="NL72" s="95">
        <f t="shared" si="1509"/>
        <v>0.19100483239896743</v>
      </c>
      <c r="NM72" s="95">
        <f t="shared" si="1509"/>
        <v>1.9412802299673862E-2</v>
      </c>
      <c r="NN72" s="95">
        <f t="shared" si="1509"/>
        <v>2.9234341446693655E-2</v>
      </c>
      <c r="NO72" s="95">
        <f t="shared" si="1509"/>
        <v>0.57555455611145256</v>
      </c>
      <c r="NP72" s="95">
        <f t="shared" si="1509"/>
        <v>0.57202654963651434</v>
      </c>
      <c r="NQ72" s="95">
        <f t="shared" si="1509"/>
        <v>0.96704098199723931</v>
      </c>
      <c r="NR72" s="95">
        <f t="shared" si="1509"/>
        <v>0.9395726050850961</v>
      </c>
      <c r="NS72" s="95">
        <f t="shared" si="1509"/>
        <v>0.27924039415168272</v>
      </c>
      <c r="NT72" s="95" t="e">
        <f t="shared" si="1509"/>
        <v>#DIV/0!</v>
      </c>
      <c r="NU72" s="97">
        <f t="shared" si="1509"/>
        <v>0.60090636999139579</v>
      </c>
      <c r="NV72" s="97">
        <f t="shared" ref="NV72:NX72" si="1510">TTEST(NV21:NV23,NV27:NV29,2,2)</f>
        <v>1.2469435541849728E-3</v>
      </c>
      <c r="NW72" s="97">
        <f t="shared" si="1510"/>
        <v>0.12044939415612062</v>
      </c>
      <c r="NX72" s="97">
        <f t="shared" si="1510"/>
        <v>0.23394362569925989</v>
      </c>
      <c r="NY72" s="97">
        <f t="shared" ref="NY72:OC72" si="1511">TTEST(NY21:NY23,NY27:NY29,2,2)</f>
        <v>0.33111607123036979</v>
      </c>
      <c r="NZ72" s="97">
        <f t="shared" si="1511"/>
        <v>5.7010615693237766E-2</v>
      </c>
      <c r="OA72" s="97">
        <f t="shared" si="1511"/>
        <v>9.4264656747881509E-2</v>
      </c>
      <c r="OB72" s="97">
        <f t="shared" si="1511"/>
        <v>9.8610646199488214E-2</v>
      </c>
      <c r="OC72" s="97">
        <f t="shared" si="1511"/>
        <v>0.13643323476561278</v>
      </c>
      <c r="OE72" s="52"/>
      <c r="OF72" s="94" t="s">
        <v>58</v>
      </c>
      <c r="OG72" s="95">
        <f>TTEST(OG21:OG23,OG27:OG29,2,2)</f>
        <v>0.63980608347347467</v>
      </c>
      <c r="OH72" s="96">
        <f t="shared" ref="OH72:OU72" si="1512">TTEST(OH21:OH23,OH27:OH29,2,2)</f>
        <v>7.0498074399348284E-2</v>
      </c>
      <c r="OI72" s="96">
        <f t="shared" si="1512"/>
        <v>6.9072798012799461E-2</v>
      </c>
      <c r="OJ72" s="95">
        <f t="shared" si="1512"/>
        <v>0.38079412648138172</v>
      </c>
      <c r="OK72" s="95">
        <f t="shared" si="1512"/>
        <v>0.49913280292584772</v>
      </c>
      <c r="OL72" s="95">
        <f t="shared" si="1512"/>
        <v>0.86588709498387362</v>
      </c>
      <c r="OM72" s="95">
        <f t="shared" si="1512"/>
        <v>0.39215251278668489</v>
      </c>
      <c r="ON72" s="95">
        <f t="shared" si="1512"/>
        <v>0.50026617851059041</v>
      </c>
      <c r="OO72" s="95">
        <f t="shared" si="1512"/>
        <v>0.70394121727257364</v>
      </c>
      <c r="OP72" s="95">
        <f t="shared" si="1512"/>
        <v>0.83514533345438569</v>
      </c>
      <c r="OQ72" s="95">
        <f t="shared" si="1512"/>
        <v>0.90762623399818698</v>
      </c>
      <c r="OR72" s="95">
        <f t="shared" si="1512"/>
        <v>0.90218985009722918</v>
      </c>
      <c r="OS72" s="95">
        <f t="shared" si="1512"/>
        <v>0.96480532240745198</v>
      </c>
      <c r="OT72" s="95">
        <f t="shared" si="1512"/>
        <v>0.7868141394595729</v>
      </c>
      <c r="OU72" s="97" t="e">
        <f t="shared" si="1512"/>
        <v>#DIV/0!</v>
      </c>
      <c r="OV72" s="97">
        <f t="shared" ref="OV72:OX72" si="1513">TTEST(OV21:OV23,OV27:OV29,2,2)</f>
        <v>9.2145067589329388E-2</v>
      </c>
      <c r="OW72" s="97">
        <f t="shared" si="1513"/>
        <v>0.40593245344150947</v>
      </c>
      <c r="OX72" s="97">
        <f t="shared" si="1513"/>
        <v>0.76264443884885935</v>
      </c>
      <c r="OY72" s="97">
        <f t="shared" ref="OY72:PC72" si="1514">TTEST(OY21:OY23,OY27:OY29,2,2)</f>
        <v>0.24263743977905683</v>
      </c>
      <c r="OZ72" s="97">
        <f t="shared" si="1514"/>
        <v>9.4712802649560557E-2</v>
      </c>
      <c r="PA72" s="97">
        <f t="shared" si="1514"/>
        <v>0.21891187989842165</v>
      </c>
      <c r="PB72" s="97">
        <f t="shared" si="1514"/>
        <v>0.21116575514865019</v>
      </c>
      <c r="PC72" s="97">
        <f t="shared" si="1514"/>
        <v>0.29871435312334998</v>
      </c>
    </row>
    <row r="73" spans="2:419" ht="15" thickBot="1" x14ac:dyDescent="0.35">
      <c r="E73" s="26" t="s">
        <v>57</v>
      </c>
      <c r="F73" s="27">
        <f>TTEST(F24:F26,F27:F29,2,2)</f>
        <v>0.71255761956542718</v>
      </c>
      <c r="G73" s="49">
        <f t="shared" ref="G73:T73" si="1515">TTEST(G24:G26,G27:G29,2,2)</f>
        <v>1.3218456515636955E-4</v>
      </c>
      <c r="H73" s="27">
        <f t="shared" si="1515"/>
        <v>5.6318776359743514E-2</v>
      </c>
      <c r="I73" s="27">
        <f t="shared" si="1515"/>
        <v>1.7555123370061092E-2</v>
      </c>
      <c r="J73" s="27">
        <f t="shared" si="1515"/>
        <v>8.8319122839307929E-2</v>
      </c>
      <c r="K73" s="27">
        <f t="shared" si="1515"/>
        <v>0.2176728927958729</v>
      </c>
      <c r="L73" s="27">
        <f t="shared" si="1515"/>
        <v>1.0391025252557548E-2</v>
      </c>
      <c r="M73" s="27">
        <f t="shared" si="1515"/>
        <v>3.6432215529708281E-2</v>
      </c>
      <c r="N73" s="27">
        <f t="shared" si="1515"/>
        <v>0.25081355684339407</v>
      </c>
      <c r="O73" s="27">
        <f t="shared" si="1515"/>
        <v>0.99537482968682278</v>
      </c>
      <c r="P73" s="27">
        <f t="shared" si="1515"/>
        <v>0.19170434581289816</v>
      </c>
      <c r="Q73" s="27">
        <f t="shared" si="1515"/>
        <v>0.31507239642970181</v>
      </c>
      <c r="R73" s="27">
        <f t="shared" si="1515"/>
        <v>0.35769627962159151</v>
      </c>
      <c r="S73" s="27">
        <f t="shared" si="1515"/>
        <v>0.78986566595204244</v>
      </c>
      <c r="T73" s="45">
        <f t="shared" si="1515"/>
        <v>0.25769743176786869</v>
      </c>
      <c r="U73" s="182">
        <f t="shared" ref="U73:W73" si="1516">TTEST(U24:U26,U27:U29,2,2)</f>
        <v>1.9354053772461315E-4</v>
      </c>
      <c r="V73" s="45">
        <f t="shared" si="1516"/>
        <v>0.95928923665384946</v>
      </c>
      <c r="W73" s="45">
        <f t="shared" si="1516"/>
        <v>1.9028417883917279E-2</v>
      </c>
      <c r="X73" s="45">
        <f t="shared" ref="X73:AB73" si="1517">TTEST(X24:X26,X27:X29,2,2)</f>
        <v>0.53913496592343213</v>
      </c>
      <c r="Y73" s="45">
        <f t="shared" si="1517"/>
        <v>4.1024256801407855E-3</v>
      </c>
      <c r="Z73" s="45">
        <f t="shared" si="1517"/>
        <v>0.14092687602417747</v>
      </c>
      <c r="AA73" s="45">
        <f t="shared" si="1517"/>
        <v>0.1286587282688097</v>
      </c>
      <c r="AB73" s="45">
        <f t="shared" si="1517"/>
        <v>0.63575650284727336</v>
      </c>
      <c r="AE73" s="99"/>
      <c r="AF73" s="100" t="s">
        <v>57</v>
      </c>
      <c r="AG73" s="101" t="e">
        <f>TTEST(AG24:AG26,AG27:AG29,2,2)</f>
        <v>#DIV/0!</v>
      </c>
      <c r="AH73" s="102">
        <f t="shared" ref="AH73:AU73" si="1518">TTEST(AH24:AH26,AH27:AH29,2,2)</f>
        <v>9.3781228078778365E-4</v>
      </c>
      <c r="AI73" s="101">
        <f t="shared" si="1518"/>
        <v>9.6148898742587068E-3</v>
      </c>
      <c r="AJ73" s="101">
        <f t="shared" si="1518"/>
        <v>4.1743387402012396E-5</v>
      </c>
      <c r="AK73" s="101">
        <f t="shared" si="1518"/>
        <v>7.4688941909483366E-5</v>
      </c>
      <c r="AL73" s="101">
        <f t="shared" si="1518"/>
        <v>1.809904047134234E-2</v>
      </c>
      <c r="AM73" s="101">
        <f t="shared" si="1518"/>
        <v>2.8502216891174923E-4</v>
      </c>
      <c r="AN73" s="101">
        <f t="shared" si="1518"/>
        <v>8.4033340526871239E-2</v>
      </c>
      <c r="AO73" s="101">
        <f t="shared" si="1518"/>
        <v>3.8777440686978033E-3</v>
      </c>
      <c r="AP73" s="101">
        <f t="shared" si="1518"/>
        <v>0.89208777769818837</v>
      </c>
      <c r="AQ73" s="101">
        <f t="shared" si="1518"/>
        <v>0.95722158946570612</v>
      </c>
      <c r="AR73" s="101">
        <f t="shared" si="1518"/>
        <v>0.70030986567554598</v>
      </c>
      <c r="AS73" s="101">
        <f t="shared" si="1518"/>
        <v>0.99171326142638949</v>
      </c>
      <c r="AT73" s="101">
        <f t="shared" si="1518"/>
        <v>0.98482583400777746</v>
      </c>
      <c r="AU73" s="180">
        <f t="shared" si="1518"/>
        <v>0.39460310741209625</v>
      </c>
      <c r="AV73" s="180">
        <f t="shared" ref="AV73:AX73" si="1519">TTEST(AV24:AV26,AV27:AV29,2,2)</f>
        <v>1.8727133809810319E-3</v>
      </c>
      <c r="AW73" s="180">
        <f t="shared" si="1519"/>
        <v>0.41548367959970289</v>
      </c>
      <c r="AX73" s="103">
        <f t="shared" si="1519"/>
        <v>0.41962866675697003</v>
      </c>
      <c r="AY73" s="103">
        <f t="shared" ref="AY73:BC73" si="1520">TTEST(AY24:AY26,AY27:AY29,2,2)</f>
        <v>0.6655477071864998</v>
      </c>
      <c r="AZ73" s="103">
        <f t="shared" si="1520"/>
        <v>6.367744585414617E-2</v>
      </c>
      <c r="BA73" s="103">
        <f t="shared" si="1520"/>
        <v>0.39562725733816367</v>
      </c>
      <c r="BB73" s="103">
        <f t="shared" si="1520"/>
        <v>0.83730641153501972</v>
      </c>
      <c r="BC73" s="103">
        <f t="shared" si="1520"/>
        <v>0.22479081810919493</v>
      </c>
      <c r="BE73" s="99"/>
      <c r="BF73" s="100" t="s">
        <v>57</v>
      </c>
      <c r="BG73" s="101">
        <f>TTEST(BG24:BG26,BG27:BG29,2,2)</f>
        <v>3.6631840664122219E-4</v>
      </c>
      <c r="BH73" s="102" t="e">
        <f t="shared" ref="BH73:BU73" si="1521">TTEST(BH24:BH26,BH27:BH29,2,2)</f>
        <v>#DIV/0!</v>
      </c>
      <c r="BI73" s="101">
        <f t="shared" si="1521"/>
        <v>9.131227649296661E-2</v>
      </c>
      <c r="BJ73" s="101">
        <f t="shared" si="1521"/>
        <v>6.4678432577683007E-3</v>
      </c>
      <c r="BK73" s="101">
        <f t="shared" si="1521"/>
        <v>6.8839660584976486E-4</v>
      </c>
      <c r="BL73" s="101">
        <f t="shared" si="1521"/>
        <v>1.87272564632187E-4</v>
      </c>
      <c r="BM73" s="101">
        <f t="shared" si="1521"/>
        <v>1.8036384470707272E-4</v>
      </c>
      <c r="BN73" s="101">
        <f t="shared" si="1521"/>
        <v>1.8976725405002897E-3</v>
      </c>
      <c r="BO73" s="101">
        <f t="shared" si="1521"/>
        <v>3.3244333323911634E-4</v>
      </c>
      <c r="BP73" s="101">
        <f t="shared" si="1521"/>
        <v>3.1294610930993404E-3</v>
      </c>
      <c r="BQ73" s="101">
        <f t="shared" si="1521"/>
        <v>6.820818067132232E-4</v>
      </c>
      <c r="BR73" s="101">
        <f t="shared" si="1521"/>
        <v>3.1659430933250518E-6</v>
      </c>
      <c r="BS73" s="101">
        <f t="shared" si="1521"/>
        <v>3.1404701676346434E-4</v>
      </c>
      <c r="BT73" s="101">
        <f t="shared" si="1521"/>
        <v>5.4120039287151701E-5</v>
      </c>
      <c r="BU73" s="103">
        <f t="shared" si="1521"/>
        <v>3.7227912375705365E-2</v>
      </c>
      <c r="BV73" s="103">
        <f t="shared" ref="BV73:BX73" si="1522">TTEST(BV24:BV26,BV27:BV29,2,2)</f>
        <v>0.76146296575665917</v>
      </c>
      <c r="BW73" s="103">
        <f t="shared" si="1522"/>
        <v>2.6478798280588898E-3</v>
      </c>
      <c r="BX73" s="103">
        <f t="shared" si="1522"/>
        <v>4.1798511315119464E-3</v>
      </c>
      <c r="BY73" s="103">
        <f t="shared" ref="BY73:CC73" si="1523">TTEST(BY24:BY26,BY27:BY29,2,2)</f>
        <v>5.3501974478547085E-2</v>
      </c>
      <c r="BZ73" s="103">
        <f t="shared" si="1523"/>
        <v>2.0206479117344505E-3</v>
      </c>
      <c r="CA73" s="103">
        <f t="shared" si="1523"/>
        <v>9.7754585343687896E-3</v>
      </c>
      <c r="CB73" s="103">
        <f t="shared" si="1523"/>
        <v>2.7118297533467567E-3</v>
      </c>
      <c r="CC73" s="103">
        <f t="shared" si="1523"/>
        <v>2.2782506815444193E-3</v>
      </c>
      <c r="CE73" s="99"/>
      <c r="CF73" s="100" t="s">
        <v>57</v>
      </c>
      <c r="CG73" s="101">
        <f>TTEST(CG24:CG26,CG27:CG29,2,2)</f>
        <v>1.619059446312213E-3</v>
      </c>
      <c r="CH73" s="102">
        <f t="shared" ref="CH73:CU73" si="1524">TTEST(CH24:CH26,CH27:CH29,2,2)</f>
        <v>3.8455188311281918E-2</v>
      </c>
      <c r="CI73" s="101" t="e">
        <f t="shared" si="1524"/>
        <v>#DIV/0!</v>
      </c>
      <c r="CJ73" s="101">
        <f t="shared" si="1524"/>
        <v>3.2365288218840605E-4</v>
      </c>
      <c r="CK73" s="101">
        <f t="shared" si="1524"/>
        <v>1.6348157596237742E-3</v>
      </c>
      <c r="CL73" s="101">
        <f t="shared" si="1524"/>
        <v>2.3869240517258813E-3</v>
      </c>
      <c r="CM73" s="101">
        <f t="shared" si="1524"/>
        <v>5.1195190614030427E-3</v>
      </c>
      <c r="CN73" s="101">
        <f t="shared" si="1524"/>
        <v>1.5249779600352506E-3</v>
      </c>
      <c r="CO73" s="101">
        <f t="shared" si="1524"/>
        <v>2.2135667361903467E-3</v>
      </c>
      <c r="CP73" s="101">
        <f t="shared" si="1524"/>
        <v>3.9220561465093022E-3</v>
      </c>
      <c r="CQ73" s="101">
        <f t="shared" si="1524"/>
        <v>2.8747500285829525E-3</v>
      </c>
      <c r="CR73" s="101">
        <f t="shared" si="1524"/>
        <v>5.983651672719947E-3</v>
      </c>
      <c r="CS73" s="101">
        <f t="shared" si="1524"/>
        <v>4.1034203388503636E-3</v>
      </c>
      <c r="CT73" s="101">
        <f t="shared" si="1524"/>
        <v>3.7817708899536423E-3</v>
      </c>
      <c r="CU73" s="103">
        <f t="shared" si="1524"/>
        <v>6.1923085708266275E-2</v>
      </c>
      <c r="CV73" s="103">
        <f t="shared" ref="CV73:CX73" si="1525">TTEST(CV24:CV26,CV27:CV29,2,2)</f>
        <v>8.4119527503491755E-3</v>
      </c>
      <c r="CW73" s="103">
        <f t="shared" si="1525"/>
        <v>2.7851908185625612E-4</v>
      </c>
      <c r="CX73" s="103">
        <f t="shared" si="1525"/>
        <v>6.1209970478694042E-3</v>
      </c>
      <c r="CY73" s="103">
        <f t="shared" ref="CY73:DC73" si="1526">TTEST(CY24:CY26,CY27:CY29,2,2)</f>
        <v>4.5867847868139952E-2</v>
      </c>
      <c r="CZ73" s="103">
        <f t="shared" si="1526"/>
        <v>1.1318379304040066E-2</v>
      </c>
      <c r="DA73" s="103">
        <f t="shared" si="1526"/>
        <v>3.0886443217431263E-3</v>
      </c>
      <c r="DB73" s="103">
        <f t="shared" si="1526"/>
        <v>3.806434893109438E-3</v>
      </c>
      <c r="DC73" s="103">
        <f t="shared" si="1526"/>
        <v>1.4307950630561006E-3</v>
      </c>
      <c r="DE73" s="99"/>
      <c r="DF73" s="100" t="s">
        <v>57</v>
      </c>
      <c r="DG73" s="101">
        <f>TTEST(DG24:DG26,DG27:DG29,2,2)</f>
        <v>3.6946972228762531E-4</v>
      </c>
      <c r="DH73" s="102">
        <f t="shared" ref="DH73:DU73" si="1527">TTEST(DH24:DH26,DH27:DH29,2,2)</f>
        <v>1.8712222333352115E-3</v>
      </c>
      <c r="DI73" s="101">
        <f t="shared" si="1527"/>
        <v>1.8181971886220942E-2</v>
      </c>
      <c r="DJ73" s="101" t="e">
        <f t="shared" si="1527"/>
        <v>#DIV/0!</v>
      </c>
      <c r="DK73" s="101">
        <f t="shared" si="1527"/>
        <v>6.2177536653736541E-3</v>
      </c>
      <c r="DL73" s="101">
        <f t="shared" si="1527"/>
        <v>2.9226259617220014E-3</v>
      </c>
      <c r="DM73" s="101">
        <f t="shared" si="1527"/>
        <v>0.4419671396137681</v>
      </c>
      <c r="DN73" s="101">
        <f t="shared" si="1527"/>
        <v>0.15480801117406201</v>
      </c>
      <c r="DO73" s="101">
        <f t="shared" si="1527"/>
        <v>6.9460708662867276E-3</v>
      </c>
      <c r="DP73" s="101">
        <f t="shared" si="1527"/>
        <v>1.7335089394287191E-2</v>
      </c>
      <c r="DQ73" s="101">
        <f t="shared" si="1527"/>
        <v>4.729553330605661E-3</v>
      </c>
      <c r="DR73" s="101">
        <f t="shared" si="1527"/>
        <v>5.3783391474971493E-3</v>
      </c>
      <c r="DS73" s="101">
        <f t="shared" si="1527"/>
        <v>5.5021623744815314E-3</v>
      </c>
      <c r="DT73" s="101">
        <f t="shared" si="1527"/>
        <v>3.0583220852354945E-3</v>
      </c>
      <c r="DU73" s="103">
        <f t="shared" si="1527"/>
        <v>9.8868435035098901E-2</v>
      </c>
      <c r="DV73" s="103">
        <f t="shared" ref="DV73:DX73" si="1528">TTEST(DV24:DV26,DV27:DV29,2,2)</f>
        <v>3.1894290262667159E-3</v>
      </c>
      <c r="DW73" s="103">
        <f t="shared" si="1528"/>
        <v>4.263344872871773E-4</v>
      </c>
      <c r="DX73" s="103">
        <f t="shared" si="1528"/>
        <v>1.3572172306688333E-2</v>
      </c>
      <c r="DY73" s="103">
        <f t="shared" ref="DY73:EC73" si="1529">TTEST(DY24:DY26,DY27:DY29,2,2)</f>
        <v>0.18874071762240965</v>
      </c>
      <c r="DZ73" s="103">
        <f t="shared" si="1529"/>
        <v>1.1678801422756974E-2</v>
      </c>
      <c r="EA73" s="103">
        <f t="shared" si="1529"/>
        <v>1.1293422639493135E-2</v>
      </c>
      <c r="EB73" s="103">
        <f t="shared" si="1529"/>
        <v>1.0721213101158689E-2</v>
      </c>
      <c r="EC73" s="103">
        <f t="shared" si="1529"/>
        <v>4.6501244279245485E-3</v>
      </c>
      <c r="EE73" s="99"/>
      <c r="EF73" s="100" t="s">
        <v>57</v>
      </c>
      <c r="EG73" s="101">
        <f>TTEST(EG24:EG26,EG27:EG29,2,2)</f>
        <v>4.0410200539913947E-5</v>
      </c>
      <c r="EH73" s="102">
        <f t="shared" ref="EH73:EU73" si="1530">TTEST(EH24:EH26,EH27:EH29,2,2)</f>
        <v>3.0114742756748728E-3</v>
      </c>
      <c r="EI73" s="101">
        <f t="shared" si="1530"/>
        <v>1.0248806882808935E-2</v>
      </c>
      <c r="EJ73" s="101">
        <f t="shared" si="1530"/>
        <v>4.7736192735469722E-3</v>
      </c>
      <c r="EK73" s="101" t="e">
        <f t="shared" si="1530"/>
        <v>#DIV/0!</v>
      </c>
      <c r="EL73" s="101">
        <f t="shared" si="1530"/>
        <v>9.9314451636560667E-3</v>
      </c>
      <c r="EM73" s="101">
        <f t="shared" si="1530"/>
        <v>2.1920916737638386E-2</v>
      </c>
      <c r="EN73" s="101">
        <f t="shared" si="1530"/>
        <v>0.82908569446664027</v>
      </c>
      <c r="EO73" s="101">
        <f t="shared" si="1530"/>
        <v>2.4830826023733276E-2</v>
      </c>
      <c r="EP73" s="101">
        <f t="shared" si="1530"/>
        <v>5.0021064995118485E-2</v>
      </c>
      <c r="EQ73" s="101">
        <f t="shared" si="1530"/>
        <v>1.7135558619970435E-2</v>
      </c>
      <c r="ER73" s="101">
        <f t="shared" si="1530"/>
        <v>8.1557346721778268E-3</v>
      </c>
      <c r="ES73" s="101">
        <f t="shared" si="1530"/>
        <v>1.2065777823641405E-2</v>
      </c>
      <c r="ET73" s="101">
        <f t="shared" si="1530"/>
        <v>9.166936218806145E-4</v>
      </c>
      <c r="EU73" s="103">
        <f t="shared" si="1530"/>
        <v>0.14244453537088653</v>
      </c>
      <c r="EV73" s="103">
        <f t="shared" ref="EV73:EX73" si="1531">TTEST(EV24:EV26,EV27:EV29,2,2)</f>
        <v>5.7701911555791616E-3</v>
      </c>
      <c r="EW73" s="103">
        <f t="shared" si="1531"/>
        <v>1.4641886553723504E-2</v>
      </c>
      <c r="EX73" s="103">
        <f t="shared" si="1531"/>
        <v>2.7402305974347074E-2</v>
      </c>
      <c r="EY73" s="103">
        <f t="shared" ref="EY73:FC73" si="1532">TTEST(EY24:EY26,EY27:EY29,2,2)</f>
        <v>0.42416555702792313</v>
      </c>
      <c r="EZ73" s="103">
        <f t="shared" si="1532"/>
        <v>1.1286241211824857E-2</v>
      </c>
      <c r="FA73" s="103">
        <f t="shared" si="1532"/>
        <v>3.0867668030115192E-2</v>
      </c>
      <c r="FB73" s="103">
        <f t="shared" si="1532"/>
        <v>3.8609464319417759E-2</v>
      </c>
      <c r="FC73" s="103">
        <f t="shared" si="1532"/>
        <v>2.4140324561239428E-2</v>
      </c>
      <c r="FE73" s="99"/>
      <c r="FF73" s="100" t="s">
        <v>57</v>
      </c>
      <c r="FG73" s="101">
        <f>TTEST(FG24:FG26,FG27:FG29,2,2)</f>
        <v>1.4349415632886241E-2</v>
      </c>
      <c r="FH73" s="102">
        <f t="shared" ref="FH73:FU73" si="1533">TTEST(FH24:FH26,FH27:FH29,2,2)</f>
        <v>2.9939709631398881E-4</v>
      </c>
      <c r="FI73" s="101">
        <f t="shared" si="1533"/>
        <v>2.5311337387866974E-2</v>
      </c>
      <c r="FJ73" s="101">
        <f t="shared" si="1533"/>
        <v>1.1330228868322565E-3</v>
      </c>
      <c r="FK73" s="101">
        <f t="shared" si="1533"/>
        <v>2.090289257100603E-2</v>
      </c>
      <c r="FL73" s="101" t="e">
        <f t="shared" si="1533"/>
        <v>#DIV/0!</v>
      </c>
      <c r="FM73" s="101">
        <f t="shared" si="1533"/>
        <v>1.4412521495105581E-4</v>
      </c>
      <c r="FN73" s="101">
        <f t="shared" si="1533"/>
        <v>0.20696004082984912</v>
      </c>
      <c r="FO73" s="101">
        <f t="shared" si="1533"/>
        <v>0.36216373179508299</v>
      </c>
      <c r="FP73" s="101">
        <f t="shared" si="1533"/>
        <v>0.25057539129693435</v>
      </c>
      <c r="FQ73" s="101">
        <f t="shared" si="1533"/>
        <v>4.1183896295602929E-2</v>
      </c>
      <c r="FR73" s="101">
        <f t="shared" si="1533"/>
        <v>1.9320687696025751E-2</v>
      </c>
      <c r="FS73" s="101">
        <f t="shared" si="1533"/>
        <v>2.2934448206771915E-2</v>
      </c>
      <c r="FT73" s="101">
        <f t="shared" si="1533"/>
        <v>2.5273166810976296E-2</v>
      </c>
      <c r="FU73" s="103">
        <f t="shared" si="1533"/>
        <v>0.20301682281967251</v>
      </c>
      <c r="FV73" s="103">
        <f t="shared" ref="FV73:FX73" si="1534">TTEST(FV24:FV26,FV27:FV29,2,2)</f>
        <v>1.0489770904736639E-3</v>
      </c>
      <c r="FW73" s="103">
        <f t="shared" si="1534"/>
        <v>0.10944422009682912</v>
      </c>
      <c r="FX73" s="103">
        <f t="shared" si="1534"/>
        <v>4.4777071596837123E-2</v>
      </c>
      <c r="FY73" s="103">
        <f t="shared" ref="FY73:GC73" si="1535">TTEST(FY24:FY26,FY27:FY29,2,2)</f>
        <v>0.80620700449902993</v>
      </c>
      <c r="FZ73" s="103">
        <f t="shared" si="1535"/>
        <v>1.1392462215476584E-2</v>
      </c>
      <c r="GA73" s="103">
        <f t="shared" si="1535"/>
        <v>6.18266577149304E-2</v>
      </c>
      <c r="GB73" s="103">
        <f t="shared" si="1535"/>
        <v>9.9814880714397342E-2</v>
      </c>
      <c r="GC73" s="103">
        <f t="shared" si="1535"/>
        <v>0.40904334769276457</v>
      </c>
      <c r="GE73" s="99"/>
      <c r="GF73" s="100" t="s">
        <v>57</v>
      </c>
      <c r="GG73" s="101">
        <f>TTEST(GG24:GG26,GG27:GG29,2,2)</f>
        <v>1.0061513444590416E-3</v>
      </c>
      <c r="GH73" s="102">
        <f t="shared" ref="GH73:GU73" si="1536">TTEST(GH24:GH26,GH27:GH29,2,2)</f>
        <v>5.0874275783635721E-4</v>
      </c>
      <c r="GI73" s="101">
        <f t="shared" si="1536"/>
        <v>2.3022549325720513E-2</v>
      </c>
      <c r="GJ73" s="101">
        <f t="shared" si="1536"/>
        <v>0.55056064302803975</v>
      </c>
      <c r="GK73" s="101">
        <f t="shared" si="1536"/>
        <v>2.3791929651351382E-2</v>
      </c>
      <c r="GL73" s="101">
        <f t="shared" si="1536"/>
        <v>1.8135160274815421E-4</v>
      </c>
      <c r="GM73" s="101" t="e">
        <f t="shared" si="1536"/>
        <v>#DIV/0!</v>
      </c>
      <c r="GN73" s="101">
        <f t="shared" si="1536"/>
        <v>0.23835454638269166</v>
      </c>
      <c r="GO73" s="101">
        <f t="shared" si="1536"/>
        <v>7.6665228051113841E-3</v>
      </c>
      <c r="GP73" s="101">
        <f t="shared" si="1536"/>
        <v>1.1032691667513984E-2</v>
      </c>
      <c r="GQ73" s="101">
        <f t="shared" si="1536"/>
        <v>7.7578919389762358E-4</v>
      </c>
      <c r="GR73" s="101">
        <f t="shared" si="1536"/>
        <v>5.9375680290823358E-4</v>
      </c>
      <c r="GS73" s="101">
        <f t="shared" si="1536"/>
        <v>1.8592992806924004E-4</v>
      </c>
      <c r="GT73" s="101">
        <f t="shared" si="1536"/>
        <v>4.8462145222641507E-5</v>
      </c>
      <c r="GU73" s="103">
        <f t="shared" si="1536"/>
        <v>8.0429247770039791E-2</v>
      </c>
      <c r="GV73" s="103">
        <f t="shared" ref="GV73:GX73" si="1537">TTEST(GV24:GV26,GV27:GV29,2,2)</f>
        <v>1.9728061424231359E-3</v>
      </c>
      <c r="GW73" s="103">
        <f t="shared" si="1537"/>
        <v>6.1527541277551492E-3</v>
      </c>
      <c r="GX73" s="103">
        <f t="shared" si="1537"/>
        <v>5.3634800363303696E-3</v>
      </c>
      <c r="GY73" s="103">
        <f t="shared" ref="GY73:HC73" si="1538">TTEST(GY24:GY26,GY27:GY29,2,2)</f>
        <v>0.18179270805383024</v>
      </c>
      <c r="GZ73" s="103">
        <f t="shared" si="1538"/>
        <v>1.995925991213828E-3</v>
      </c>
      <c r="HA73" s="103">
        <f t="shared" si="1538"/>
        <v>1.4156065781722045E-2</v>
      </c>
      <c r="HB73" s="103">
        <f t="shared" si="1538"/>
        <v>4.6380475682037481E-3</v>
      </c>
      <c r="HC73" s="103">
        <f t="shared" si="1538"/>
        <v>5.4125969371213037E-3</v>
      </c>
      <c r="HE73" s="99"/>
      <c r="HF73" s="100" t="s">
        <v>57</v>
      </c>
      <c r="HG73" s="101">
        <f>TTEST(HG24:HG26,HG27:HG29,2,2)</f>
        <v>2.0975052716655791E-2</v>
      </c>
      <c r="HH73" s="102">
        <f t="shared" ref="HH73:HU73" si="1539">TTEST(HH24:HH26,HH27:HH29,2,2)</f>
        <v>2.5819857227196747E-3</v>
      </c>
      <c r="HI73" s="101">
        <f t="shared" si="1539"/>
        <v>4.2624581057802154E-2</v>
      </c>
      <c r="HJ73" s="101">
        <f t="shared" si="1539"/>
        <v>0.14077875995029296</v>
      </c>
      <c r="HK73" s="101">
        <f t="shared" si="1539"/>
        <v>0.90156215797904204</v>
      </c>
      <c r="HL73" s="101">
        <f t="shared" si="1539"/>
        <v>0.15880390436846153</v>
      </c>
      <c r="HM73" s="101">
        <f t="shared" si="1539"/>
        <v>0.20179136751568058</v>
      </c>
      <c r="HN73" s="101" t="e">
        <f t="shared" si="1539"/>
        <v>#DIV/0!</v>
      </c>
      <c r="HO73" s="101">
        <f t="shared" si="1539"/>
        <v>0.51358039757953899</v>
      </c>
      <c r="HP73" s="101">
        <f t="shared" si="1539"/>
        <v>0.15246319303338529</v>
      </c>
      <c r="HQ73" s="101">
        <f t="shared" si="1539"/>
        <v>3.4752342636238834E-3</v>
      </c>
      <c r="HR73" s="101">
        <f t="shared" si="1539"/>
        <v>1.7880850439284352E-2</v>
      </c>
      <c r="HS73" s="101">
        <f t="shared" si="1539"/>
        <v>6.812349845088452E-3</v>
      </c>
      <c r="HT73" s="101">
        <f t="shared" si="1539"/>
        <v>2.7258081757859005E-2</v>
      </c>
      <c r="HU73" s="103">
        <f t="shared" si="1539"/>
        <v>0.10642705237864407</v>
      </c>
      <c r="HV73" s="103">
        <f t="shared" ref="HV73:HX73" si="1540">TTEST(HV24:HV26,HV27:HV29,2,2)</f>
        <v>8.8477838473951446E-4</v>
      </c>
      <c r="HW73" s="103">
        <f t="shared" si="1540"/>
        <v>1.2035924756091229E-2</v>
      </c>
      <c r="HX73" s="103">
        <f t="shared" si="1540"/>
        <v>1.686989786830723E-2</v>
      </c>
      <c r="HY73" s="103">
        <f t="shared" ref="HY73:IC73" si="1541">TTEST(HY24:HY26,HY27:HY29,2,2)</f>
        <v>0.26071622350453422</v>
      </c>
      <c r="HZ73" s="103">
        <f t="shared" si="1541"/>
        <v>5.8472388053499441E-3</v>
      </c>
      <c r="IA73" s="103">
        <f t="shared" si="1541"/>
        <v>1.4126401476095458E-2</v>
      </c>
      <c r="IB73" s="103">
        <f t="shared" si="1541"/>
        <v>2.5795763596313278E-3</v>
      </c>
      <c r="IC73" s="103">
        <f t="shared" si="1541"/>
        <v>4.2421445566548643E-2</v>
      </c>
      <c r="IE73" s="99"/>
      <c r="IF73" s="100" t="s">
        <v>57</v>
      </c>
      <c r="IG73" s="101">
        <f>TTEST(IG24:IG26,IG27:IG29,2,2)</f>
        <v>1.8699725315161914E-3</v>
      </c>
      <c r="IH73" s="102">
        <f t="shared" ref="IH73:IU73" si="1542">TTEST(IH24:IH26,IH27:IH29,2,2)</f>
        <v>5.4015096228203583E-3</v>
      </c>
      <c r="II73" s="101">
        <f t="shared" si="1542"/>
        <v>3.5114507431844295E-3</v>
      </c>
      <c r="IJ73" s="101">
        <f t="shared" si="1542"/>
        <v>8.0678391781042174E-3</v>
      </c>
      <c r="IK73" s="101">
        <f t="shared" si="1542"/>
        <v>3.1068802864998971E-2</v>
      </c>
      <c r="IL73" s="101">
        <f t="shared" si="1542"/>
        <v>0.35794911880708424</v>
      </c>
      <c r="IM73" s="101">
        <f t="shared" si="1542"/>
        <v>1.6357451732415131E-2</v>
      </c>
      <c r="IN73" s="101">
        <f t="shared" si="1542"/>
        <v>0.44329047147126399</v>
      </c>
      <c r="IO73" s="101" t="e">
        <f t="shared" si="1542"/>
        <v>#DIV/0!</v>
      </c>
      <c r="IP73" s="101">
        <f t="shared" si="1542"/>
        <v>0.149644698188378</v>
      </c>
      <c r="IQ73" s="101">
        <f t="shared" si="1542"/>
        <v>7.3890228483233511E-2</v>
      </c>
      <c r="IR73" s="101">
        <f t="shared" si="1542"/>
        <v>4.081981888307526E-2</v>
      </c>
      <c r="IS73" s="101">
        <f t="shared" si="1542"/>
        <v>5.1178325208446777E-2</v>
      </c>
      <c r="IT73" s="101">
        <f t="shared" si="1542"/>
        <v>6.4831201821476776E-4</v>
      </c>
      <c r="IU73" s="103">
        <f t="shared" si="1542"/>
        <v>0.19353649544384183</v>
      </c>
      <c r="IV73" s="103">
        <f t="shared" ref="IV73:IX73" si="1543">TTEST(IV24:IV26,IV27:IV29,2,2)</f>
        <v>8.4406330817781566E-3</v>
      </c>
      <c r="IW73" s="103">
        <f t="shared" si="1543"/>
        <v>0.1111531561047555</v>
      </c>
      <c r="IX73" s="103">
        <f t="shared" si="1543"/>
        <v>5.9169789933663924E-2</v>
      </c>
      <c r="IY73" s="103">
        <f t="shared" ref="IY73:JC73" si="1544">TTEST(IY24:IY26,IY27:IY29,2,2)</f>
        <v>0.66638029188897274</v>
      </c>
      <c r="IZ73" s="103">
        <f t="shared" si="1544"/>
        <v>1.3191944362917768E-2</v>
      </c>
      <c r="JA73" s="103">
        <f t="shared" si="1544"/>
        <v>6.1997968422621876E-2</v>
      </c>
      <c r="JB73" s="103">
        <f t="shared" si="1544"/>
        <v>0.10922053888515894</v>
      </c>
      <c r="JC73" s="103">
        <f t="shared" si="1544"/>
        <v>7.9384988128208628E-2</v>
      </c>
      <c r="JE73" s="99"/>
      <c r="JF73" s="100" t="s">
        <v>57</v>
      </c>
      <c r="JG73" s="101">
        <f>TTEST(JG24:JG26,JG27:JG29,2,2)</f>
        <v>0.95589139377376942</v>
      </c>
      <c r="JH73" s="102">
        <f t="shared" ref="JH73:JU73" si="1545">TTEST(JH24:JH26,JH27:JH29,2,2)</f>
        <v>3.6334384782523134E-2</v>
      </c>
      <c r="JI73" s="101">
        <f t="shared" si="1545"/>
        <v>1.3819010733467989E-2</v>
      </c>
      <c r="JJ73" s="101">
        <f t="shared" si="1545"/>
        <v>4.5101831458712528E-2</v>
      </c>
      <c r="JK73" s="101">
        <f t="shared" si="1545"/>
        <v>7.1549577633069697E-2</v>
      </c>
      <c r="JL73" s="101">
        <f t="shared" si="1545"/>
        <v>0.28066336053694935</v>
      </c>
      <c r="JM73" s="101">
        <f t="shared" si="1545"/>
        <v>5.6020950784337553E-2</v>
      </c>
      <c r="JN73" s="101">
        <f t="shared" si="1545"/>
        <v>0.25977794795332104</v>
      </c>
      <c r="JO73" s="101">
        <f t="shared" si="1545"/>
        <v>0.13854382274551691</v>
      </c>
      <c r="JP73" s="101" t="e">
        <f t="shared" si="1545"/>
        <v>#DIV/0!</v>
      </c>
      <c r="JQ73" s="101">
        <f t="shared" si="1545"/>
        <v>0.87474597634700879</v>
      </c>
      <c r="JR73" s="101">
        <f t="shared" si="1545"/>
        <v>0.94863380253252128</v>
      </c>
      <c r="JS73" s="101">
        <f t="shared" si="1545"/>
        <v>0.85749660420085672</v>
      </c>
      <c r="JT73" s="101">
        <f t="shared" si="1545"/>
        <v>0.92686664478511882</v>
      </c>
      <c r="JU73" s="103">
        <f t="shared" si="1545"/>
        <v>0.64036207542267631</v>
      </c>
      <c r="JV73" s="103">
        <f t="shared" ref="JV73:JX73" si="1546">TTEST(JV24:JV26,JV27:JV29,2,2)</f>
        <v>4.6774984507133993E-2</v>
      </c>
      <c r="JW73" s="103">
        <f t="shared" si="1546"/>
        <v>0.64538665125442984</v>
      </c>
      <c r="JX73" s="103">
        <f t="shared" si="1546"/>
        <v>0.55404771762530847</v>
      </c>
      <c r="JY73" s="103">
        <f t="shared" ref="JY73:KC73" si="1547">TTEST(JY24:JY26,JY27:JY29,2,2)</f>
        <v>0.53912010833072754</v>
      </c>
      <c r="JZ73" s="103">
        <f t="shared" si="1547"/>
        <v>0.13361085482425217</v>
      </c>
      <c r="KA73" s="103">
        <f t="shared" si="1547"/>
        <v>0.62141363585576681</v>
      </c>
      <c r="KB73" s="103">
        <f t="shared" si="1547"/>
        <v>0.90359687945118305</v>
      </c>
      <c r="KC73" s="103">
        <f t="shared" si="1547"/>
        <v>0.46180752066813002</v>
      </c>
      <c r="KE73" s="99"/>
      <c r="KF73" s="100" t="s">
        <v>57</v>
      </c>
      <c r="KG73" s="101">
        <f>TTEST(KG24:KG26,KG27:KG29,2,2)</f>
        <v>0.85481838234468122</v>
      </c>
      <c r="KH73" s="102">
        <f t="shared" ref="KH73:KU73" si="1548">TTEST(KH24:KH26,KH27:KH29,2,2)</f>
        <v>3.8846469011071503E-5</v>
      </c>
      <c r="KI73" s="101">
        <f t="shared" si="1548"/>
        <v>4.9585347499034989E-2</v>
      </c>
      <c r="KJ73" s="101">
        <f t="shared" si="1548"/>
        <v>7.7269458523161133E-3</v>
      </c>
      <c r="KK73" s="101">
        <f t="shared" si="1548"/>
        <v>4.032131649889692E-2</v>
      </c>
      <c r="KL73" s="101">
        <f t="shared" si="1548"/>
        <v>5.0010112059443501E-2</v>
      </c>
      <c r="KM73" s="101">
        <f t="shared" si="1548"/>
        <v>4.6153054866527321E-3</v>
      </c>
      <c r="KN73" s="101">
        <f t="shared" si="1548"/>
        <v>1.1937896599191951E-2</v>
      </c>
      <c r="KO73" s="101">
        <f t="shared" si="1548"/>
        <v>0.13363823849575357</v>
      </c>
      <c r="KP73" s="101">
        <f t="shared" si="1548"/>
        <v>0.70770987102368355</v>
      </c>
      <c r="KQ73" s="101" t="e">
        <f t="shared" si="1548"/>
        <v>#DIV/0!</v>
      </c>
      <c r="KR73" s="101">
        <f t="shared" si="1548"/>
        <v>0.58667387784577496</v>
      </c>
      <c r="KS73" s="101">
        <f t="shared" si="1548"/>
        <v>0.67518507642926551</v>
      </c>
      <c r="KT73" s="101">
        <f t="shared" si="1548"/>
        <v>0.79607531734994197</v>
      </c>
      <c r="KU73" s="103">
        <f t="shared" si="1548"/>
        <v>0.31466577209527796</v>
      </c>
      <c r="KV73" s="103">
        <f t="shared" ref="KV73:KX73" si="1549">TTEST(KV24:KV26,KV27:KV29,2,2)</f>
        <v>4.8147509568462687E-5</v>
      </c>
      <c r="KW73" s="103">
        <f t="shared" si="1549"/>
        <v>0.27295050283217948</v>
      </c>
      <c r="KX73" s="103">
        <f t="shared" si="1549"/>
        <v>0.17941418665571246</v>
      </c>
      <c r="KY73" s="103">
        <f t="shared" ref="KY73:LC73" si="1550">TTEST(KY24:KY26,KY27:KY29,2,2)</f>
        <v>0.43588783120842645</v>
      </c>
      <c r="KZ73" s="103">
        <f t="shared" si="1550"/>
        <v>1.2690706958313881E-2</v>
      </c>
      <c r="LA73" s="103">
        <f t="shared" si="1550"/>
        <v>0.26758143916417865</v>
      </c>
      <c r="LB73" s="103">
        <f t="shared" si="1550"/>
        <v>0.61405028974459885</v>
      </c>
      <c r="LC73" s="103">
        <f t="shared" si="1550"/>
        <v>0.3417646337798757</v>
      </c>
      <c r="LE73" s="99"/>
      <c r="LF73" s="100" t="s">
        <v>57</v>
      </c>
      <c r="LG73" s="101">
        <f>TTEST(LG24:LG26,LG27:LG29,2,2)</f>
        <v>0.60845448430258853</v>
      </c>
      <c r="LH73" s="102">
        <f t="shared" ref="LH73:LU73" si="1551">TTEST(LH24:LH26,LH27:LH29,2,2)</f>
        <v>3.5609795785303645E-5</v>
      </c>
      <c r="LI73" s="101">
        <f t="shared" si="1551"/>
        <v>4.9381499071478624E-2</v>
      </c>
      <c r="LJ73" s="101">
        <f t="shared" si="1551"/>
        <v>5.9835407660689399E-3</v>
      </c>
      <c r="LK73" s="101">
        <f t="shared" si="1551"/>
        <v>2.9699552139684209E-2</v>
      </c>
      <c r="LL73" s="101">
        <f t="shared" si="1551"/>
        <v>2.6099840973009335E-2</v>
      </c>
      <c r="LM73" s="101">
        <f t="shared" si="1551"/>
        <v>3.2840101874043867E-3</v>
      </c>
      <c r="LN73" s="101">
        <f t="shared" si="1551"/>
        <v>2.0540961341987768E-2</v>
      </c>
      <c r="LO73" s="101">
        <f t="shared" si="1551"/>
        <v>0.10767493807094372</v>
      </c>
      <c r="LP73" s="101">
        <f t="shared" si="1551"/>
        <v>0.6672738510329248</v>
      </c>
      <c r="LQ73" s="101">
        <f t="shared" si="1551"/>
        <v>0.69131130723940881</v>
      </c>
      <c r="LR73" s="101" t="e">
        <f t="shared" si="1551"/>
        <v>#DIV/0!</v>
      </c>
      <c r="LS73" s="101">
        <f t="shared" si="1551"/>
        <v>0.5123073488819444</v>
      </c>
      <c r="LT73" s="101">
        <f t="shared" si="1551"/>
        <v>0.61435813194905009</v>
      </c>
      <c r="LU73" s="103">
        <f t="shared" si="1551"/>
        <v>0.36725821720828078</v>
      </c>
      <c r="LV73" s="103">
        <f t="shared" ref="LV73:LX73" si="1552">TTEST(LV24:LV26,LV27:LV29,2,2)</f>
        <v>1.1411469465950024E-4</v>
      </c>
      <c r="LW73" s="103">
        <f t="shared" si="1552"/>
        <v>0.24528672543212177</v>
      </c>
      <c r="LX73" s="103">
        <f t="shared" si="1552"/>
        <v>0.43352175547111016</v>
      </c>
      <c r="LY73" s="103">
        <f t="shared" ref="LY73:MC73" si="1553">TTEST(LY24:LY26,LY27:LY29,2,2)</f>
        <v>0.51606896877578778</v>
      </c>
      <c r="LZ73" s="103">
        <f t="shared" si="1553"/>
        <v>5.6096686175039032E-2</v>
      </c>
      <c r="MA73" s="103">
        <f t="shared" si="1553"/>
        <v>0.50308333008008943</v>
      </c>
      <c r="MB73" s="103">
        <f t="shared" si="1553"/>
        <v>0.99841839771536933</v>
      </c>
      <c r="MC73" s="103">
        <f t="shared" si="1553"/>
        <v>0.32627059709174078</v>
      </c>
      <c r="ME73" s="99"/>
      <c r="MF73" s="100" t="s">
        <v>57</v>
      </c>
      <c r="MG73" s="101">
        <f>TTEST(MG24:MG26,MG27:MG29,2,2)</f>
        <v>0.97467741455364565</v>
      </c>
      <c r="MH73" s="102">
        <f t="shared" ref="MH73:MU73" si="1554">TTEST(MH24:MH26,MH27:MH29,2,2)</f>
        <v>3.212391788342569E-7</v>
      </c>
      <c r="MI73" s="101">
        <f t="shared" si="1554"/>
        <v>3.631383699279303E-2</v>
      </c>
      <c r="MJ73" s="101">
        <f t="shared" si="1554"/>
        <v>3.1570540045607544E-3</v>
      </c>
      <c r="MK73" s="101">
        <f t="shared" si="1554"/>
        <v>2.2249081548649203E-2</v>
      </c>
      <c r="ML73" s="101">
        <f t="shared" si="1554"/>
        <v>2.5394931300154876E-2</v>
      </c>
      <c r="MM73" s="101">
        <f t="shared" si="1554"/>
        <v>1.0537160019185082E-3</v>
      </c>
      <c r="MN73" s="101">
        <f t="shared" si="1554"/>
        <v>1.8833357213383445E-2</v>
      </c>
      <c r="MO73" s="101">
        <f t="shared" si="1554"/>
        <v>9.6661650912620301E-2</v>
      </c>
      <c r="MP73" s="101">
        <f t="shared" si="1554"/>
        <v>0.78137790659292594</v>
      </c>
      <c r="MQ73" s="101">
        <f t="shared" si="1554"/>
        <v>0.68721345205891926</v>
      </c>
      <c r="MR73" s="101">
        <f t="shared" si="1554"/>
        <v>0.4452069813960966</v>
      </c>
      <c r="MS73" s="101" t="e">
        <f t="shared" si="1554"/>
        <v>#DIV/0!</v>
      </c>
      <c r="MT73" s="101">
        <f t="shared" si="1554"/>
        <v>0.88484018529173036</v>
      </c>
      <c r="MU73" s="103">
        <f t="shared" si="1554"/>
        <v>0.31523905185062673</v>
      </c>
      <c r="MV73" s="103">
        <f t="shared" ref="MV73:MX73" si="1555">TTEST(MV24:MV26,MV27:MV29,2,2)</f>
        <v>1.3906795062863019E-5</v>
      </c>
      <c r="MW73" s="103">
        <f t="shared" si="1555"/>
        <v>0.38873698031875792</v>
      </c>
      <c r="MX73" s="103">
        <f t="shared" si="1555"/>
        <v>0.19582913554645237</v>
      </c>
      <c r="MY73" s="103">
        <f t="shared" ref="MY73:NC73" si="1556">TTEST(MY24:MY26,MY27:MY29,2,2)</f>
        <v>0.48564615427484281</v>
      </c>
      <c r="MZ73" s="103">
        <f t="shared" si="1556"/>
        <v>6.4958735158157609E-3</v>
      </c>
      <c r="NA73" s="103">
        <f t="shared" si="1556"/>
        <v>0.26848130965629013</v>
      </c>
      <c r="NB73" s="103">
        <f t="shared" si="1556"/>
        <v>0.57904612312065162</v>
      </c>
      <c r="NC73" s="103">
        <f t="shared" si="1556"/>
        <v>0.32728308754684365</v>
      </c>
      <c r="NE73" s="99"/>
      <c r="NF73" s="100" t="s">
        <v>57</v>
      </c>
      <c r="NG73" s="101">
        <f>TTEST(NG24:NG26,NG27:NG29,2,2)</f>
        <v>0.92496066047550451</v>
      </c>
      <c r="NH73" s="102">
        <f t="shared" ref="NH73:NU73" si="1557">TTEST(NH24:NH26,NH27:NH29,2,2)</f>
        <v>2.2761099125900614E-3</v>
      </c>
      <c r="NI73" s="101">
        <f t="shared" si="1557"/>
        <v>5.709265770820691E-3</v>
      </c>
      <c r="NJ73" s="101">
        <f t="shared" si="1557"/>
        <v>7.144539649571786E-4</v>
      </c>
      <c r="NK73" s="101">
        <f t="shared" si="1557"/>
        <v>3.5146818135770014E-4</v>
      </c>
      <c r="NL73" s="101">
        <f t="shared" si="1557"/>
        <v>3.6677825090773712E-2</v>
      </c>
      <c r="NM73" s="101">
        <f t="shared" si="1557"/>
        <v>9.5081891179216529E-4</v>
      </c>
      <c r="NN73" s="101">
        <f t="shared" si="1557"/>
        <v>0.10822736430223115</v>
      </c>
      <c r="NO73" s="101">
        <f t="shared" si="1557"/>
        <v>4.9613753281216723E-4</v>
      </c>
      <c r="NP73" s="101">
        <f t="shared" si="1557"/>
        <v>0.87701038783009866</v>
      </c>
      <c r="NQ73" s="101">
        <f t="shared" si="1557"/>
        <v>0.99866143687713338</v>
      </c>
      <c r="NR73" s="101">
        <f t="shared" si="1557"/>
        <v>0.75682043023935708</v>
      </c>
      <c r="NS73" s="101">
        <f t="shared" si="1557"/>
        <v>0.94236455838327682</v>
      </c>
      <c r="NT73" s="101" t="e">
        <f t="shared" si="1557"/>
        <v>#DIV/0!</v>
      </c>
      <c r="NU73" s="103">
        <f t="shared" si="1557"/>
        <v>0.42572513021923869</v>
      </c>
      <c r="NV73" s="103">
        <f t="shared" ref="NV73:NX73" si="1558">TTEST(NV24:NV26,NV27:NV29,2,2)</f>
        <v>3.9508532402896795E-3</v>
      </c>
      <c r="NW73" s="103">
        <f t="shared" si="1558"/>
        <v>0.5277368931267179</v>
      </c>
      <c r="NX73" s="103">
        <f t="shared" si="1558"/>
        <v>0.41002828462326485</v>
      </c>
      <c r="NY73" s="103">
        <f t="shared" ref="NY73:OC73" si="1559">TTEST(NY24:NY26,NY27:NY29,2,2)</f>
        <v>0.59099744238911778</v>
      </c>
      <c r="NZ73" s="103">
        <f t="shared" si="1559"/>
        <v>3.2856882004960411E-2</v>
      </c>
      <c r="OA73" s="103">
        <f t="shared" si="1559"/>
        <v>0.3974639894396052</v>
      </c>
      <c r="OB73" s="103">
        <f t="shared" si="1559"/>
        <v>0.88266569023166142</v>
      </c>
      <c r="OC73" s="103">
        <f t="shared" si="1559"/>
        <v>0.18334556894452128</v>
      </c>
      <c r="OE73" s="99"/>
      <c r="OF73" s="100" t="s">
        <v>57</v>
      </c>
      <c r="OG73" s="101">
        <f>TTEST(OG24:OG26,OG27:OG29,2,2)</f>
        <v>0.55526421291286532</v>
      </c>
      <c r="OH73" s="102">
        <f t="shared" ref="OH73:OU73" si="1560">TTEST(OH24:OH26,OH27:OH29,2,2)</f>
        <v>1.604863142604809E-2</v>
      </c>
      <c r="OI73" s="101">
        <f t="shared" si="1560"/>
        <v>8.2117503888365778E-2</v>
      </c>
      <c r="OJ73" s="101">
        <f t="shared" si="1560"/>
        <v>8.740271132383956E-2</v>
      </c>
      <c r="OK73" s="101">
        <f t="shared" si="1560"/>
        <v>0.15484955049416749</v>
      </c>
      <c r="OL73" s="101">
        <f t="shared" si="1560"/>
        <v>0.251084446910326</v>
      </c>
      <c r="OM73" s="101">
        <f t="shared" si="1560"/>
        <v>7.1984020175914196E-2</v>
      </c>
      <c r="ON73" s="101">
        <f t="shared" si="1560"/>
        <v>8.3750800846175491E-2</v>
      </c>
      <c r="OO73" s="101">
        <f t="shared" si="1560"/>
        <v>0.21814152387615587</v>
      </c>
      <c r="OP73" s="101">
        <f t="shared" si="1560"/>
        <v>0.41708727547099583</v>
      </c>
      <c r="OQ73" s="101">
        <f t="shared" si="1560"/>
        <v>0.51422446794775589</v>
      </c>
      <c r="OR73" s="101">
        <f t="shared" si="1560"/>
        <v>0.5929450831147357</v>
      </c>
      <c r="OS73" s="101">
        <f t="shared" si="1560"/>
        <v>0.4557722594540391</v>
      </c>
      <c r="OT73" s="101">
        <f t="shared" si="1560"/>
        <v>0.46206623545990133</v>
      </c>
      <c r="OU73" s="103" t="e">
        <f t="shared" si="1560"/>
        <v>#DIV/0!</v>
      </c>
      <c r="OV73" s="103">
        <f t="shared" ref="OV73:OX73" si="1561">TTEST(OV24:OV26,OV27:OV29,2,2)</f>
        <v>1.3768902362979498E-2</v>
      </c>
      <c r="OW73" s="103">
        <f t="shared" si="1561"/>
        <v>0.49312218723936219</v>
      </c>
      <c r="OX73" s="103">
        <f t="shared" si="1561"/>
        <v>0.73966964807738012</v>
      </c>
      <c r="OY73" s="103">
        <f t="shared" ref="OY73:PC73" si="1562">TTEST(OY24:OY26,OY27:OY29,2,2)</f>
        <v>6.1283139599542791E-2</v>
      </c>
      <c r="OZ73" s="103">
        <f t="shared" si="1562"/>
        <v>0.70674233218909532</v>
      </c>
      <c r="PA73" s="103">
        <f t="shared" si="1562"/>
        <v>0.85902248735591202</v>
      </c>
      <c r="PB73" s="103">
        <f t="shared" si="1562"/>
        <v>0.56232439050417804</v>
      </c>
      <c r="PC73" s="103">
        <f t="shared" si="1562"/>
        <v>0.36943283455693671</v>
      </c>
    </row>
    <row r="75" spans="2:419" ht="15" thickBot="1" x14ac:dyDescent="0.35"/>
    <row r="76" spans="2:419" x14ac:dyDescent="0.3">
      <c r="B76" s="160"/>
      <c r="C76" s="161" t="s">
        <v>79</v>
      </c>
      <c r="D76" s="161" t="s">
        <v>80</v>
      </c>
      <c r="E76" s="162" t="s">
        <v>83</v>
      </c>
      <c r="F76" s="1" t="s">
        <v>32</v>
      </c>
      <c r="G76" s="1" t="s">
        <v>33</v>
      </c>
      <c r="H76" s="1" t="s">
        <v>34</v>
      </c>
      <c r="I76" s="1" t="s">
        <v>35</v>
      </c>
      <c r="J76" s="1" t="s">
        <v>36</v>
      </c>
      <c r="K76" s="1" t="s">
        <v>37</v>
      </c>
      <c r="L76" s="1" t="s">
        <v>38</v>
      </c>
      <c r="M76" s="1" t="s">
        <v>39</v>
      </c>
      <c r="N76" s="1" t="s">
        <v>40</v>
      </c>
      <c r="O76" s="1" t="s">
        <v>113</v>
      </c>
      <c r="P76" s="1" t="s">
        <v>42</v>
      </c>
      <c r="Q76" s="1" t="s">
        <v>43</v>
      </c>
      <c r="R76" s="1" t="s">
        <v>44</v>
      </c>
      <c r="S76" s="1" t="s">
        <v>45</v>
      </c>
      <c r="T76" s="1" t="s">
        <v>46</v>
      </c>
      <c r="U76" s="1" t="s">
        <v>165</v>
      </c>
      <c r="V76" s="1" t="s">
        <v>166</v>
      </c>
      <c r="W76" s="1" t="s">
        <v>167</v>
      </c>
      <c r="X76" s="1" t="s">
        <v>168</v>
      </c>
      <c r="Y76" s="1" t="s">
        <v>169</v>
      </c>
      <c r="Z76" s="1" t="s">
        <v>170</v>
      </c>
      <c r="AA76" s="1" t="s">
        <v>171</v>
      </c>
      <c r="AB76" s="1" t="s">
        <v>172</v>
      </c>
    </row>
    <row r="77" spans="2:419" x14ac:dyDescent="0.3">
      <c r="B77" s="196"/>
      <c r="C77" s="197"/>
      <c r="D77" s="197"/>
      <c r="E77" s="198"/>
      <c r="F77" s="127">
        <v>26.838273344202197</v>
      </c>
      <c r="G77" s="127">
        <v>5.3774295535796632</v>
      </c>
      <c r="H77" s="127">
        <v>3.1553000718288349</v>
      </c>
      <c r="I77" s="127">
        <v>8.947490483280971</v>
      </c>
      <c r="J77" s="127">
        <v>15.537549101078019</v>
      </c>
      <c r="K77" s="127">
        <v>20.638495402385292</v>
      </c>
      <c r="L77" s="127">
        <v>15.075546421166976</v>
      </c>
      <c r="M77" s="127">
        <v>25.363209785197935</v>
      </c>
      <c r="N77" s="127">
        <v>26.473729248932045</v>
      </c>
      <c r="O77" s="127">
        <v>28.379637898693801</v>
      </c>
      <c r="P77" s="127">
        <v>43.843293249020462</v>
      </c>
      <c r="Q77" s="127">
        <v>27.193206982415926</v>
      </c>
      <c r="R77" s="127">
        <v>21.076606666129635</v>
      </c>
      <c r="S77" s="127">
        <v>31.81330944859932</v>
      </c>
      <c r="T77" s="127">
        <v>125.45032136765339</v>
      </c>
      <c r="U77" s="127">
        <v>12.055155573276144</v>
      </c>
      <c r="V77" s="127">
        <v>44.275250610030376</v>
      </c>
      <c r="W77" s="127">
        <v>27.174364417303082</v>
      </c>
      <c r="X77" s="220">
        <v>0.12478047993707758</v>
      </c>
      <c r="Y77" s="220">
        <v>6.5653320959952906</v>
      </c>
      <c r="Z77" s="220">
        <v>0.38289896617772917</v>
      </c>
      <c r="AA77" s="220">
        <v>5.0441485768775065</v>
      </c>
      <c r="AB77" s="127">
        <v>114.48424217753137</v>
      </c>
    </row>
    <row r="78" spans="2:419" x14ac:dyDescent="0.3">
      <c r="B78" s="246" t="s">
        <v>0</v>
      </c>
      <c r="C78" s="106">
        <v>334.6</v>
      </c>
      <c r="D78" s="106">
        <v>1.72</v>
      </c>
      <c r="E78" s="12" t="s">
        <v>1</v>
      </c>
      <c r="F78" s="203">
        <f>F5/26.8</f>
        <v>0.93675888763412185</v>
      </c>
      <c r="G78" s="203">
        <f>G5/5.4</f>
        <v>0.89491513961030411</v>
      </c>
      <c r="H78" s="203">
        <f>H5/3.2</f>
        <v>0.9198276161639487</v>
      </c>
      <c r="I78" s="203">
        <f>I5/8.9</f>
        <v>1.0228964684400943</v>
      </c>
      <c r="J78" s="203">
        <f>J5/15.5</f>
        <v>0.79516557765019136</v>
      </c>
      <c r="K78" s="203">
        <f>K5/20.6</f>
        <v>1.0151113895187389</v>
      </c>
      <c r="L78" s="203">
        <f>L5/15.1</f>
        <v>1.0007807310843442</v>
      </c>
      <c r="M78" s="203">
        <f>M5/25.4</f>
        <v>0.97308114609596374</v>
      </c>
      <c r="N78" s="203">
        <f>N5/26.5</f>
        <v>0.87721822956740092</v>
      </c>
      <c r="O78" s="203">
        <f>O5/28.4</f>
        <v>1.1636090779733579</v>
      </c>
      <c r="P78" s="203">
        <f>P5/43.8</f>
        <v>0.90486449539281721</v>
      </c>
      <c r="Q78" s="203">
        <f>Q5/27.2</f>
        <v>0.90734500752617842</v>
      </c>
      <c r="R78" s="203">
        <f>R5/21.1</f>
        <v>1.2152790105099192</v>
      </c>
      <c r="S78" s="203">
        <f>S5/31.8</f>
        <v>0.91729614859522202</v>
      </c>
      <c r="T78" s="203">
        <f>T5/125.5</f>
        <v>0.30235052595663925</v>
      </c>
      <c r="U78" s="203">
        <f>U5/12.1</f>
        <v>0.74284654795579752</v>
      </c>
      <c r="V78" s="203">
        <f>V5/44.3</f>
        <v>0.76580636241447264</v>
      </c>
      <c r="W78" s="203">
        <f>W5/27.2</f>
        <v>1.2699176510611043</v>
      </c>
      <c r="X78" s="203">
        <f>X5/0.12</f>
        <v>0</v>
      </c>
      <c r="Y78" s="203">
        <f>Y5/6.57</f>
        <v>0.7348038519709954</v>
      </c>
      <c r="Z78" s="203">
        <f>Z5/0.38</f>
        <v>0.80411042830952917</v>
      </c>
      <c r="AA78" s="203">
        <f>AA5/5.04</f>
        <v>0.66246637842697687</v>
      </c>
      <c r="AB78" s="203">
        <f>AB5/114.5</f>
        <v>0.95367844617360364</v>
      </c>
    </row>
    <row r="79" spans="2:419" x14ac:dyDescent="0.3">
      <c r="B79" s="246"/>
      <c r="C79" s="106">
        <v>338.2</v>
      </c>
      <c r="D79" s="106">
        <v>1.82</v>
      </c>
      <c r="E79" s="12" t="s">
        <v>2</v>
      </c>
      <c r="F79" s="203">
        <f t="shared" ref="F79:F89" si="1563">F6/26.8</f>
        <v>0.99762410871577378</v>
      </c>
      <c r="G79" s="203">
        <f t="shared" ref="G79:G89" si="1564">G6/5.4</f>
        <v>1.0900177810838192</v>
      </c>
      <c r="H79" s="203">
        <f t="shared" ref="H79:H89" si="1565">H6/3.2</f>
        <v>1.1830698743392223</v>
      </c>
      <c r="I79" s="203">
        <f t="shared" ref="I79:I89" si="1566">I6/8.9</f>
        <v>0.95636293524529425</v>
      </c>
      <c r="J79" s="203">
        <f t="shared" ref="J79:J89" si="1567">J6/15.5</f>
        <v>1.175435408971478</v>
      </c>
      <c r="K79" s="203">
        <f t="shared" ref="K79:K89" si="1568">K6/20.6</f>
        <v>1.0987905327123273</v>
      </c>
      <c r="L79" s="203">
        <f t="shared" ref="L79:L89" si="1569">L6/15.1</f>
        <v>1.0007807310843442</v>
      </c>
      <c r="M79" s="203">
        <f t="shared" ref="M79:M89" si="1570">M6/25.4</f>
        <v>0.98051418443678029</v>
      </c>
      <c r="N79" s="203">
        <f t="shared" ref="N79:N89" si="1571">N6/26.5</f>
        <v>1.015578066563791</v>
      </c>
      <c r="O79" s="203">
        <f t="shared" ref="O79:O89" si="1572">O6/28.4</f>
        <v>0.91711999791616261</v>
      </c>
      <c r="P79" s="203">
        <f t="shared" ref="P79:P89" si="1573">P6/43.8</f>
        <v>1.1116633202862407</v>
      </c>
      <c r="Q79" s="203">
        <f t="shared" ref="Q79:Q89" si="1574">Q6/27.2</f>
        <v>1.1174090790928843</v>
      </c>
      <c r="R79" s="203">
        <f t="shared" ref="R79:R89" si="1575">R6/21.1</f>
        <v>0.7591611052760121</v>
      </c>
      <c r="S79" s="203"/>
      <c r="T79" s="203">
        <f t="shared" ref="T79:T89" si="1576">T6/125.5</f>
        <v>2.4720366244405079</v>
      </c>
      <c r="U79" s="203">
        <f t="shared" ref="U79:U89" si="1577">U6/12.1</f>
        <v>1.0266221163061218</v>
      </c>
      <c r="V79" s="203">
        <f t="shared" ref="V79:V89" si="1578">V6/44.3</f>
        <v>1.0126123965300438</v>
      </c>
      <c r="W79" s="203">
        <f t="shared" ref="W79:W89" si="1579">W6/27.2</f>
        <v>0.68418844088488251</v>
      </c>
      <c r="X79" s="203">
        <f t="shared" ref="X79:X89" si="1580">X6/0.12</f>
        <v>0.93097034184282801</v>
      </c>
      <c r="Y79" s="203">
        <f t="shared" ref="Y79:Y89" si="1581">Y6/6.57</f>
        <v>1.1238998888962111</v>
      </c>
      <c r="Z79" s="203">
        <f t="shared" ref="Z79:Z89" si="1582">Z6/0.38</f>
        <v>0.80983945614980102</v>
      </c>
      <c r="AA79" s="203">
        <f t="shared" ref="AA79:AA89" si="1583">AA6/5.04</f>
        <v>1.1444207359942622</v>
      </c>
      <c r="AB79" s="203">
        <f t="shared" ref="AB79:AB89" si="1584">AB6/114.5</f>
        <v>1.067943546810167</v>
      </c>
    </row>
    <row r="80" spans="2:419" x14ac:dyDescent="0.3">
      <c r="B80" s="246"/>
      <c r="C80" s="106">
        <v>346.9</v>
      </c>
      <c r="D80" s="106">
        <v>1.8</v>
      </c>
      <c r="E80" s="12" t="s">
        <v>3</v>
      </c>
      <c r="F80" s="203">
        <f t="shared" si="1563"/>
        <v>1.0699013332249776</v>
      </c>
      <c r="G80" s="203">
        <f t="shared" si="1564"/>
        <v>1.0025279424056892</v>
      </c>
      <c r="H80" s="203">
        <f t="shared" si="1565"/>
        <v>0.85519632683636171</v>
      </c>
      <c r="I80" s="203">
        <f t="shared" si="1566"/>
        <v>1.0367486243868484</v>
      </c>
      <c r="J80" s="203">
        <f t="shared" si="1567"/>
        <v>1.0366665813289153</v>
      </c>
      <c r="K80" s="203">
        <f t="shared" si="1568"/>
        <v>0.89170420432989816</v>
      </c>
      <c r="L80" s="203">
        <f t="shared" si="1569"/>
        <v>0.99358021091084314</v>
      </c>
      <c r="M80" s="203">
        <f t="shared" si="1570"/>
        <v>1.0420593685063821</v>
      </c>
      <c r="N80" s="203">
        <f t="shared" si="1571"/>
        <v>1.1042296565780962</v>
      </c>
      <c r="O80" s="203">
        <f t="shared" si="1572"/>
        <v>0.91711999791616261</v>
      </c>
      <c r="P80" s="203">
        <f t="shared" si="1573"/>
        <v>0.9864374753497408</v>
      </c>
      <c r="Q80" s="203">
        <f t="shared" si="1574"/>
        <v>0.97449668350034069</v>
      </c>
      <c r="R80" s="203">
        <f t="shared" si="1575"/>
        <v>1.0222338177870025</v>
      </c>
      <c r="S80" s="203">
        <f t="shared" ref="S80:S89" si="1585">S7/31.8</f>
        <v>1.0835409236437288</v>
      </c>
      <c r="T80" s="203">
        <f t="shared" si="1576"/>
        <v>0.22442531257464748</v>
      </c>
      <c r="U80" s="203">
        <f t="shared" si="1577"/>
        <v>1.2194128828313395</v>
      </c>
      <c r="V80" s="203">
        <f t="shared" si="1578"/>
        <v>1.2199052101320329</v>
      </c>
      <c r="W80" s="203">
        <f t="shared" si="1579"/>
        <v>1.0430664540800885</v>
      </c>
      <c r="X80" s="203">
        <f t="shared" si="1580"/>
        <v>1.1487043237751318</v>
      </c>
      <c r="Y80" s="203">
        <f t="shared" si="1581"/>
        <v>1.1391647961169442</v>
      </c>
      <c r="Z80" s="203">
        <f t="shared" si="1582"/>
        <v>1.4089366906280059</v>
      </c>
      <c r="AA80" s="203">
        <f t="shared" si="1583"/>
        <v>1.195582276577277</v>
      </c>
      <c r="AB80" s="203">
        <f t="shared" si="1584"/>
        <v>0.97796513830526111</v>
      </c>
    </row>
    <row r="81" spans="2:28" x14ac:dyDescent="0.3">
      <c r="B81" s="249" t="s">
        <v>4</v>
      </c>
      <c r="C81" s="107">
        <v>315.60000000000002</v>
      </c>
      <c r="D81" s="107">
        <v>1.81</v>
      </c>
      <c r="E81" s="14" t="s">
        <v>5</v>
      </c>
      <c r="F81" s="203">
        <f t="shared" si="1563"/>
        <v>0.93675888763412185</v>
      </c>
      <c r="G81" s="203">
        <f t="shared" si="1564"/>
        <v>5.7409596800287535</v>
      </c>
      <c r="H81" s="203">
        <f t="shared" si="1565"/>
        <v>6.3624007033244663</v>
      </c>
      <c r="I81" s="203">
        <f t="shared" si="1566"/>
        <v>1.6601069521772909</v>
      </c>
      <c r="J81" s="203">
        <f t="shared" si="1567"/>
        <v>1.2692313491589244</v>
      </c>
      <c r="K81" s="203">
        <f t="shared" si="1568"/>
        <v>0.94458245564341448</v>
      </c>
      <c r="L81" s="203">
        <f t="shared" si="1569"/>
        <v>1.1730890334140003</v>
      </c>
      <c r="M81" s="203">
        <f t="shared" si="1570"/>
        <v>1.2604134540044956</v>
      </c>
      <c r="N81" s="203">
        <f t="shared" si="1571"/>
        <v>1.1839894119555361</v>
      </c>
      <c r="O81" s="203">
        <f t="shared" si="1572"/>
        <v>0.78772972009186948</v>
      </c>
      <c r="P81" s="203">
        <f t="shared" si="1573"/>
        <v>0.93540835792199328</v>
      </c>
      <c r="Q81" s="203">
        <f t="shared" si="1574"/>
        <v>1.1929881081244846</v>
      </c>
      <c r="R81" s="203">
        <f t="shared" si="1575"/>
        <v>1.0293315260211711</v>
      </c>
      <c r="S81" s="203">
        <f t="shared" si="1585"/>
        <v>1.0221810057607859</v>
      </c>
      <c r="T81" s="203">
        <f t="shared" si="1576"/>
        <v>0.2566370409013462</v>
      </c>
      <c r="U81" s="203">
        <f t="shared" si="1577"/>
        <v>5.939642122480878</v>
      </c>
      <c r="V81" s="203">
        <f t="shared" si="1578"/>
        <v>1.2643883327248673</v>
      </c>
      <c r="W81" s="203">
        <f t="shared" si="1579"/>
        <v>1.2004868123001859</v>
      </c>
      <c r="X81" s="203">
        <f t="shared" si="1580"/>
        <v>1.9492225026792156</v>
      </c>
      <c r="Y81" s="203">
        <f t="shared" si="1581"/>
        <v>0.82408556081274809</v>
      </c>
      <c r="Z81" s="203">
        <f t="shared" si="1582"/>
        <v>1.2487526896938426</v>
      </c>
      <c r="AA81" s="203">
        <f t="shared" si="1583"/>
        <v>1.3533031532037252</v>
      </c>
      <c r="AB81" s="203">
        <f t="shared" si="1584"/>
        <v>1.3561310379096743</v>
      </c>
    </row>
    <row r="82" spans="2:28" x14ac:dyDescent="0.3">
      <c r="B82" s="249"/>
      <c r="C82" s="107">
        <v>338.6</v>
      </c>
      <c r="D82" s="107">
        <v>1.81</v>
      </c>
      <c r="E82" s="14" t="s">
        <v>6</v>
      </c>
      <c r="F82" s="203">
        <f t="shared" si="1563"/>
        <v>1.0046264660546957</v>
      </c>
      <c r="G82" s="203">
        <f t="shared" si="1564"/>
        <v>6.4698562949040399</v>
      </c>
      <c r="H82" s="203">
        <f t="shared" si="1565"/>
        <v>5.1132751720763725</v>
      </c>
      <c r="I82" s="203">
        <f t="shared" si="1566"/>
        <v>1.6825882697879757</v>
      </c>
      <c r="J82" s="203">
        <f t="shared" si="1567"/>
        <v>1.1919580058950017</v>
      </c>
      <c r="K82" s="203">
        <f t="shared" si="1568"/>
        <v>0.96521046637255159</v>
      </c>
      <c r="L82" s="203">
        <f t="shared" si="1569"/>
        <v>1.1901535009053867</v>
      </c>
      <c r="M82" s="203">
        <f t="shared" si="1570"/>
        <v>1.1159272089984886</v>
      </c>
      <c r="N82" s="203">
        <f t="shared" si="1571"/>
        <v>1.0443081745142921</v>
      </c>
      <c r="O82" s="203">
        <f t="shared" si="1572"/>
        <v>0.81961026205568777</v>
      </c>
      <c r="P82" s="203">
        <f t="shared" si="1573"/>
        <v>0.99962392561817903</v>
      </c>
      <c r="Q82" s="203">
        <f t="shared" si="1574"/>
        <v>1.3357708887895663</v>
      </c>
      <c r="R82" s="203">
        <f t="shared" si="1575"/>
        <v>0.94078391383766924</v>
      </c>
      <c r="S82" s="203">
        <f t="shared" si="1585"/>
        <v>1.0568052359055011</v>
      </c>
      <c r="T82" s="203">
        <f t="shared" si="1576"/>
        <v>0.22110567740472378</v>
      </c>
      <c r="U82" s="203">
        <f t="shared" si="1577"/>
        <v>5.5828224959842379</v>
      </c>
      <c r="V82" s="203">
        <f t="shared" si="1578"/>
        <v>0.85267229239549203</v>
      </c>
      <c r="W82" s="203">
        <f t="shared" si="1579"/>
        <v>0.73400402305209267</v>
      </c>
      <c r="X82" s="203">
        <f t="shared" si="1580"/>
        <v>1.679142090332385</v>
      </c>
      <c r="Y82" s="203">
        <f t="shared" si="1581"/>
        <v>0.67311365063397177</v>
      </c>
      <c r="Z82" s="203">
        <f t="shared" si="1582"/>
        <v>1.293875905580357</v>
      </c>
      <c r="AA82" s="203">
        <f t="shared" si="1583"/>
        <v>1.3048691652136304</v>
      </c>
      <c r="AB82" s="203">
        <f t="shared" si="1584"/>
        <v>0.91261900025750697</v>
      </c>
    </row>
    <row r="83" spans="2:28" x14ac:dyDescent="0.3">
      <c r="B83" s="249"/>
      <c r="C83" s="107">
        <v>353.2</v>
      </c>
      <c r="D83" s="107">
        <v>1.81</v>
      </c>
      <c r="E83" s="14" t="s">
        <v>7</v>
      </c>
      <c r="F83" s="203">
        <f t="shared" si="1563"/>
        <v>1.0849733911194175</v>
      </c>
      <c r="G83" s="203">
        <f t="shared" si="1564"/>
        <v>4.3350655932179354</v>
      </c>
      <c r="H83" s="203">
        <f t="shared" si="1565"/>
        <v>4.9467170105125362</v>
      </c>
      <c r="I83" s="203">
        <f t="shared" si="1566"/>
        <v>1.8363247289476308</v>
      </c>
      <c r="J83" s="203">
        <f t="shared" si="1567"/>
        <v>1.2429324079945985</v>
      </c>
      <c r="K83" s="203">
        <f t="shared" si="1568"/>
        <v>0.97218609501489217</v>
      </c>
      <c r="L83" s="203">
        <f t="shared" si="1569"/>
        <v>1.2250307372040723</v>
      </c>
      <c r="M83" s="203">
        <f t="shared" si="1570"/>
        <v>1.1680590621523494</v>
      </c>
      <c r="N83" s="203">
        <f t="shared" si="1571"/>
        <v>1.2006197993150443</v>
      </c>
      <c r="O83" s="203">
        <f t="shared" si="1572"/>
        <v>0.84716079831720326</v>
      </c>
      <c r="P83" s="203">
        <f t="shared" si="1573"/>
        <v>1.0402503725068433</v>
      </c>
      <c r="Q83" s="203">
        <f t="shared" si="1574"/>
        <v>1.0911293182026469</v>
      </c>
      <c r="R83" s="203">
        <f t="shared" si="1575"/>
        <v>1.0222338177870025</v>
      </c>
      <c r="S83" s="203">
        <f t="shared" si="1585"/>
        <v>1.0656430177684022</v>
      </c>
      <c r="T83" s="203">
        <f t="shared" si="1576"/>
        <v>0.33559411763369235</v>
      </c>
      <c r="U83" s="203">
        <f t="shared" si="1577"/>
        <v>5.2836856021001468</v>
      </c>
      <c r="V83" s="203">
        <f t="shared" si="1578"/>
        <v>1.0956274524144656</v>
      </c>
      <c r="W83" s="203">
        <f t="shared" si="1579"/>
        <v>0.66522207044612591</v>
      </c>
      <c r="X83" s="203">
        <f t="shared" si="1580"/>
        <v>1.0880631083589427</v>
      </c>
      <c r="Y83" s="203">
        <f t="shared" si="1581"/>
        <v>0.57638243351294582</v>
      </c>
      <c r="Z83" s="203">
        <f t="shared" si="1582"/>
        <v>1.0681818774383345</v>
      </c>
      <c r="AA83" s="203">
        <f t="shared" si="1583"/>
        <v>1.0485719069606891</v>
      </c>
      <c r="AB83" s="203">
        <f t="shared" si="1584"/>
        <v>0.82011268522448399</v>
      </c>
    </row>
    <row r="84" spans="2:28" x14ac:dyDescent="0.3">
      <c r="B84" s="246" t="s">
        <v>8</v>
      </c>
      <c r="C84" s="106">
        <v>317.60000000000002</v>
      </c>
      <c r="D84" s="106">
        <v>1.81</v>
      </c>
      <c r="E84" s="12" t="s">
        <v>9</v>
      </c>
      <c r="F84" s="203">
        <f t="shared" si="1563"/>
        <v>0.81446839505620272</v>
      </c>
      <c r="G84" s="203">
        <f t="shared" si="1564"/>
        <v>8.3158361495246282</v>
      </c>
      <c r="H84" s="203">
        <f t="shared" si="1565"/>
        <v>9.6568494989651263</v>
      </c>
      <c r="I84" s="203">
        <f t="shared" si="1566"/>
        <v>2.1579975423007172</v>
      </c>
      <c r="J84" s="203">
        <f t="shared" si="1567"/>
        <v>1.6091552489876426</v>
      </c>
      <c r="K84" s="203">
        <f t="shared" si="1568"/>
        <v>1.0909064920423091</v>
      </c>
      <c r="L84" s="203">
        <f t="shared" si="1569"/>
        <v>1.4051769597056416</v>
      </c>
      <c r="M84" s="203">
        <f t="shared" si="1570"/>
        <v>1.1950312750108247</v>
      </c>
      <c r="N84" s="203">
        <f t="shared" si="1571"/>
        <v>1.2345846293733953</v>
      </c>
      <c r="O84" s="203">
        <f t="shared" si="1572"/>
        <v>0.84157758206677324</v>
      </c>
      <c r="P84" s="203">
        <f t="shared" si="1573"/>
        <v>0.88114907456216618</v>
      </c>
      <c r="Q84" s="203">
        <f t="shared" si="1574"/>
        <v>1.09764073986791</v>
      </c>
      <c r="R84" s="203">
        <f t="shared" si="1575"/>
        <v>0.98747269070472621</v>
      </c>
      <c r="S84" s="203">
        <f t="shared" si="1585"/>
        <v>0.98049158218686683</v>
      </c>
      <c r="T84" s="203">
        <f t="shared" si="1576"/>
        <v>0.21461299003380241</v>
      </c>
      <c r="U84" s="203">
        <f t="shared" si="1577"/>
        <v>8.7332972776895623</v>
      </c>
      <c r="V84" s="203">
        <f t="shared" si="1578"/>
        <v>1.01989184329932</v>
      </c>
      <c r="W84" s="203">
        <f t="shared" si="1579"/>
        <v>0.77101767778063812</v>
      </c>
      <c r="X84" s="203">
        <f t="shared" si="1580"/>
        <v>1.6565284743922548</v>
      </c>
      <c r="Y84" s="203">
        <f t="shared" si="1581"/>
        <v>0.70565860685898274</v>
      </c>
      <c r="Z84" s="203">
        <f t="shared" si="1582"/>
        <v>1.3311456481074933</v>
      </c>
      <c r="AA84" s="203">
        <f t="shared" si="1583"/>
        <v>1.2131394295573943</v>
      </c>
      <c r="AB84" s="203">
        <f t="shared" si="1584"/>
        <v>0.87883510578363511</v>
      </c>
    </row>
    <row r="85" spans="2:28" x14ac:dyDescent="0.3">
      <c r="B85" s="246"/>
      <c r="C85" s="106">
        <v>336.8</v>
      </c>
      <c r="D85" s="106">
        <v>1.84</v>
      </c>
      <c r="E85" s="12" t="s">
        <v>10</v>
      </c>
      <c r="F85" s="203">
        <f t="shared" si="1563"/>
        <v>0.91730716203472029</v>
      </c>
      <c r="G85" s="203">
        <f t="shared" si="1564"/>
        <v>6.7867005863400314</v>
      </c>
      <c r="H85" s="203">
        <f t="shared" si="1565"/>
        <v>6.3204004842926453</v>
      </c>
      <c r="I85" s="203">
        <f t="shared" si="1566"/>
        <v>2.2168408870812812</v>
      </c>
      <c r="J85" s="203">
        <f t="shared" si="1567"/>
        <v>1.6779712024834057</v>
      </c>
      <c r="K85" s="203">
        <f t="shared" si="1568"/>
        <v>1.0909064920423091</v>
      </c>
      <c r="L85" s="203">
        <f t="shared" si="1569"/>
        <v>1.6710716204270186</v>
      </c>
      <c r="M85" s="203">
        <f t="shared" si="1570"/>
        <v>1.349759630228561</v>
      </c>
      <c r="N85" s="203">
        <f t="shared" si="1571"/>
        <v>1.3612084678302383</v>
      </c>
      <c r="O85" s="203">
        <f t="shared" si="1572"/>
        <v>0.80884257292523865</v>
      </c>
      <c r="P85" s="203">
        <f t="shared" si="1573"/>
        <v>0.94791266366934579</v>
      </c>
      <c r="Q85" s="203">
        <f t="shared" si="1574"/>
        <v>1.2586125218046524</v>
      </c>
      <c r="R85" s="203">
        <f t="shared" si="1575"/>
        <v>1.0879163790900894</v>
      </c>
      <c r="S85" s="203">
        <f t="shared" si="1585"/>
        <v>1.1581894857126107</v>
      </c>
      <c r="T85" s="203">
        <f t="shared" si="1576"/>
        <v>0.27648976636035072</v>
      </c>
      <c r="U85" s="203">
        <f t="shared" si="1577"/>
        <v>11.036334760580907</v>
      </c>
      <c r="V85" s="203">
        <f t="shared" si="1578"/>
        <v>1.087807445056616</v>
      </c>
      <c r="W85" s="203">
        <f t="shared" si="1579"/>
        <v>0.87499427061293711</v>
      </c>
      <c r="X85" s="203">
        <f t="shared" si="1580"/>
        <v>2.071857386540962</v>
      </c>
      <c r="Y85" s="203">
        <f t="shared" si="1581"/>
        <v>0.7447840225685658</v>
      </c>
      <c r="Z85" s="203">
        <f t="shared" si="1582"/>
        <v>1.7310331085108619</v>
      </c>
      <c r="AA85" s="203">
        <f t="shared" si="1583"/>
        <v>1.7593716695955466</v>
      </c>
      <c r="AB85" s="203">
        <f t="shared" si="1584"/>
        <v>1.2186687617752345</v>
      </c>
    </row>
    <row r="86" spans="2:28" x14ac:dyDescent="0.3">
      <c r="B86" s="246"/>
      <c r="C86" s="106">
        <v>362.2</v>
      </c>
      <c r="D86" s="106">
        <v>1.86</v>
      </c>
      <c r="E86" s="12" t="s">
        <v>11</v>
      </c>
      <c r="F86" s="203">
        <f t="shared" si="1563"/>
        <v>0.73334620199466682</v>
      </c>
      <c r="G86" s="203">
        <f t="shared" si="1564"/>
        <v>12.485340527740552</v>
      </c>
      <c r="H86" s="203">
        <f t="shared" si="1565"/>
        <v>8.9783151486229684</v>
      </c>
      <c r="I86" s="203">
        <f t="shared" si="1566"/>
        <v>2.8241432217329554</v>
      </c>
      <c r="J86" s="203">
        <f t="shared" si="1567"/>
        <v>1.3801106402879191</v>
      </c>
      <c r="K86" s="203">
        <f t="shared" si="1568"/>
        <v>1.5193125472549633</v>
      </c>
      <c r="L86" s="203">
        <f t="shared" si="1569"/>
        <v>2.2146195757150045</v>
      </c>
      <c r="M86" s="203">
        <f t="shared" si="1570"/>
        <v>1.6079308110381836</v>
      </c>
      <c r="N86" s="203">
        <f t="shared" si="1571"/>
        <v>2.2024937414933179</v>
      </c>
      <c r="O86" s="203">
        <f t="shared" si="1572"/>
        <v>1.1109774701292661</v>
      </c>
      <c r="P86" s="203">
        <f t="shared" si="1573"/>
        <v>0.89887646235462992</v>
      </c>
      <c r="Q86" s="203">
        <f t="shared" si="1574"/>
        <v>0.9979673568691958</v>
      </c>
      <c r="R86" s="203">
        <f t="shared" si="1575"/>
        <v>1.1903122600217555</v>
      </c>
      <c r="S86" s="203">
        <f t="shared" si="1585"/>
        <v>1.9409772202156115</v>
      </c>
      <c r="T86" s="203">
        <f t="shared" si="1576"/>
        <v>0.22110567740472378</v>
      </c>
      <c r="U86" s="203">
        <f t="shared" si="1577"/>
        <v>11.2666209894431</v>
      </c>
      <c r="V86" s="203">
        <f t="shared" si="1578"/>
        <v>1.1355788600132191</v>
      </c>
      <c r="W86" s="203">
        <f>W13/27.2</f>
        <v>0.70865864006250778</v>
      </c>
      <c r="X86" s="203">
        <f t="shared" si="1580"/>
        <v>1.476203713588361</v>
      </c>
      <c r="Y86" s="203">
        <f t="shared" si="1581"/>
        <v>0.71043460320914797</v>
      </c>
      <c r="Z86" s="203">
        <f t="shared" si="1582"/>
        <v>1.1146656866412132</v>
      </c>
      <c r="AA86" s="203">
        <f t="shared" si="1583"/>
        <v>1.5771507947645174</v>
      </c>
      <c r="AB86" s="203">
        <f t="shared" si="1584"/>
        <v>1.5869397746003109</v>
      </c>
    </row>
    <row r="87" spans="2:28" x14ac:dyDescent="0.3">
      <c r="B87" s="249" t="s">
        <v>12</v>
      </c>
      <c r="C87" s="107">
        <v>330</v>
      </c>
      <c r="D87" s="107">
        <v>1.83</v>
      </c>
      <c r="E87" s="14" t="s">
        <v>13</v>
      </c>
      <c r="F87" s="203">
        <f t="shared" si="1563"/>
        <v>0.92374577201016506</v>
      </c>
      <c r="G87" s="203">
        <f t="shared" si="1564"/>
        <v>0.93314772901424137</v>
      </c>
      <c r="H87" s="203">
        <f t="shared" si="1565"/>
        <v>0.84955090544321055</v>
      </c>
      <c r="I87" s="203">
        <f t="shared" si="1566"/>
        <v>1.065018238026227</v>
      </c>
      <c r="J87" s="203">
        <f t="shared" si="1567"/>
        <v>0.84671529863829087</v>
      </c>
      <c r="K87" s="203">
        <f t="shared" si="1568"/>
        <v>1.0151113895187389</v>
      </c>
      <c r="L87" s="203">
        <f t="shared" si="1569"/>
        <v>0.97228800434602292</v>
      </c>
      <c r="M87" s="203">
        <f t="shared" si="1570"/>
        <v>0.77446960232021089</v>
      </c>
      <c r="N87" s="203">
        <f t="shared" si="1571"/>
        <v>0.8471561000085035</v>
      </c>
      <c r="O87" s="203">
        <f t="shared" si="1572"/>
        <v>0.73246792480082867</v>
      </c>
      <c r="P87" s="203">
        <f t="shared" si="1573"/>
        <v>1.0062831066547848</v>
      </c>
      <c r="Q87" s="203">
        <f t="shared" si="1574"/>
        <v>0.94032159425637529</v>
      </c>
      <c r="R87" s="203">
        <f t="shared" si="1575"/>
        <v>1.0364785159962717</v>
      </c>
      <c r="S87" s="203">
        <f t="shared" si="1585"/>
        <v>1.1202435918600477</v>
      </c>
      <c r="T87" s="203">
        <f t="shared" si="1576"/>
        <v>0.64651692275098394</v>
      </c>
      <c r="U87" s="203">
        <f t="shared" si="1577"/>
        <v>0.94522530046845143</v>
      </c>
      <c r="V87" s="203">
        <f t="shared" si="1578"/>
        <v>0.9029613897482931</v>
      </c>
      <c r="W87" s="203">
        <f t="shared" si="1579"/>
        <v>0.82136231384167491</v>
      </c>
      <c r="X87" s="203">
        <f t="shared" si="1580"/>
        <v>1.3794424311985676</v>
      </c>
      <c r="Y87" s="203">
        <f t="shared" si="1581"/>
        <v>1.002136194178944</v>
      </c>
      <c r="Z87" s="203">
        <f t="shared" si="1582"/>
        <v>1.3123784823382463</v>
      </c>
      <c r="AA87" s="203">
        <f t="shared" si="1583"/>
        <v>1.2131394295573943</v>
      </c>
      <c r="AB87" s="203">
        <f t="shared" si="1584"/>
        <v>1.1089970867200385</v>
      </c>
    </row>
    <row r="88" spans="2:28" x14ac:dyDescent="0.3">
      <c r="B88" s="249"/>
      <c r="C88" s="107">
        <v>345.9</v>
      </c>
      <c r="D88" s="107">
        <v>1.84</v>
      </c>
      <c r="E88" s="14" t="s">
        <v>14</v>
      </c>
      <c r="F88" s="203">
        <f t="shared" si="1563"/>
        <v>0.96333766170929824</v>
      </c>
      <c r="G88" s="203">
        <f t="shared" si="1564"/>
        <v>0.8737754285028444</v>
      </c>
      <c r="H88" s="203">
        <f t="shared" si="1565"/>
        <v>1.2068120972433576</v>
      </c>
      <c r="I88" s="203">
        <f t="shared" si="1566"/>
        <v>1.1467978820082019</v>
      </c>
      <c r="J88" s="203">
        <f t="shared" si="1567"/>
        <v>0.84082635135857975</v>
      </c>
      <c r="K88" s="203">
        <f t="shared" si="1568"/>
        <v>0.95828488925347699</v>
      </c>
      <c r="L88" s="203">
        <f t="shared" si="1569"/>
        <v>1.015338697074269</v>
      </c>
      <c r="M88" s="203">
        <f t="shared" si="1570"/>
        <v>0.81684214203771655</v>
      </c>
      <c r="N88" s="203">
        <f t="shared" si="1571"/>
        <v>1.1354676660232699</v>
      </c>
      <c r="O88" s="203">
        <f t="shared" si="1572"/>
        <v>0.66330492338169955</v>
      </c>
      <c r="P88" s="203">
        <f t="shared" si="1573"/>
        <v>0.96058412385881942</v>
      </c>
      <c r="Q88" s="203">
        <f t="shared" si="1574"/>
        <v>0.96871577669978237</v>
      </c>
      <c r="R88" s="203">
        <f t="shared" si="1575"/>
        <v>1.0509217122629739</v>
      </c>
      <c r="S88" s="203">
        <f t="shared" si="1585"/>
        <v>1.3122948648579777</v>
      </c>
      <c r="T88" s="203">
        <f t="shared" si="1576"/>
        <v>0.13321520019450581</v>
      </c>
      <c r="U88" s="203">
        <f t="shared" si="1577"/>
        <v>1.186294051928795</v>
      </c>
      <c r="V88" s="203">
        <f t="shared" si="1578"/>
        <v>0.87119382186018435</v>
      </c>
      <c r="W88" s="203">
        <f t="shared" si="1579"/>
        <v>0.67463860786405383</v>
      </c>
      <c r="X88" s="203">
        <f t="shared" si="1580"/>
        <v>1.6565284743922548</v>
      </c>
      <c r="Y88" s="203">
        <f t="shared" si="1581"/>
        <v>0.7447840225685658</v>
      </c>
      <c r="Z88" s="203">
        <f t="shared" si="1582"/>
        <v>1.1798058205919506</v>
      </c>
      <c r="AA88" s="203">
        <f t="shared" si="1583"/>
        <v>1.2490310032907923</v>
      </c>
      <c r="AB88" s="203">
        <f t="shared" si="1584"/>
        <v>1.0348955938499076</v>
      </c>
    </row>
    <row r="89" spans="2:28" x14ac:dyDescent="0.3">
      <c r="B89" s="249"/>
      <c r="C89" s="107">
        <v>381.4</v>
      </c>
      <c r="D89" s="107">
        <v>1.84</v>
      </c>
      <c r="E89" s="14" t="s">
        <v>15</v>
      </c>
      <c r="F89" s="203">
        <f t="shared" si="1563"/>
        <v>0.73849358377368168</v>
      </c>
      <c r="G89" s="203">
        <f t="shared" si="1564"/>
        <v>0.76612330980278232</v>
      </c>
      <c r="H89" s="203">
        <f t="shared" si="1565"/>
        <v>0.66932692442553376</v>
      </c>
      <c r="I89" s="203">
        <f t="shared" si="1566"/>
        <v>1.0578793767091716</v>
      </c>
      <c r="J89" s="203">
        <f t="shared" si="1567"/>
        <v>0.80634288286551603</v>
      </c>
      <c r="K89" s="203">
        <f t="shared" si="1568"/>
        <v>0.79466245240955447</v>
      </c>
      <c r="L89" s="203">
        <f t="shared" si="1569"/>
        <v>0.77728246680679602</v>
      </c>
      <c r="M89" s="203">
        <f t="shared" si="1570"/>
        <v>0.59791631535499945</v>
      </c>
      <c r="N89" s="203">
        <f t="shared" si="1571"/>
        <v>1.0085198990504476</v>
      </c>
      <c r="O89" s="203">
        <f t="shared" si="1572"/>
        <v>0.97981275890079833</v>
      </c>
      <c r="P89" s="203">
        <f t="shared" si="1573"/>
        <v>0.75635899852247923</v>
      </c>
      <c r="Q89" s="203">
        <f t="shared" si="1574"/>
        <v>0.90734500752617842</v>
      </c>
      <c r="R89" s="203">
        <f t="shared" si="1575"/>
        <v>0.97390149723385733</v>
      </c>
      <c r="S89" s="203">
        <f t="shared" si="1585"/>
        <v>1.09260228897136</v>
      </c>
      <c r="T89" s="203">
        <f t="shared" si="1576"/>
        <v>0.13930593361863755</v>
      </c>
      <c r="U89" s="203">
        <f t="shared" si="1577"/>
        <v>1.1461575518829941</v>
      </c>
      <c r="V89" s="203">
        <f t="shared" si="1578"/>
        <v>1.0126123965300438</v>
      </c>
      <c r="W89" s="203">
        <f t="shared" si="1579"/>
        <v>0.73400402305209267</v>
      </c>
      <c r="X89" s="203">
        <f t="shared" si="1580"/>
        <v>1.4464834854155284</v>
      </c>
      <c r="Y89" s="203">
        <f t="shared" si="1581"/>
        <v>0.7348038519709954</v>
      </c>
      <c r="Z89" s="203">
        <f t="shared" si="1582"/>
        <v>1.4598480960538713</v>
      </c>
      <c r="AA89" s="203">
        <f t="shared" si="1583"/>
        <v>1.2309544097291709</v>
      </c>
      <c r="AB89" s="203">
        <f t="shared" si="1584"/>
        <v>0.98413284236164034</v>
      </c>
    </row>
    <row r="90" spans="2:28" x14ac:dyDescent="0.3">
      <c r="B90" s="199"/>
      <c r="C90" s="200"/>
      <c r="D90" s="200"/>
      <c r="E90" s="201"/>
      <c r="F90" s="127">
        <v>24.094343628459672</v>
      </c>
      <c r="G90" s="127">
        <v>7.8351744226553981</v>
      </c>
      <c r="H90" s="127">
        <v>3.3705036282381542</v>
      </c>
      <c r="I90" s="127">
        <v>10.159466801946701</v>
      </c>
      <c r="J90" s="127">
        <v>12.3300674486256</v>
      </c>
      <c r="K90" s="127">
        <v>15.168616376493908</v>
      </c>
      <c r="L90" s="127">
        <v>11.751299422622068</v>
      </c>
      <c r="M90" s="127">
        <v>21.102893533346478</v>
      </c>
      <c r="N90" s="127">
        <v>27.073021719783338</v>
      </c>
      <c r="O90" s="127">
        <v>23.027284530316994</v>
      </c>
      <c r="P90" s="127">
        <v>33.189608010230373</v>
      </c>
      <c r="Q90" s="127">
        <v>23.120753423556351</v>
      </c>
      <c r="R90" s="127">
        <v>21.318337618365788</v>
      </c>
      <c r="S90" s="127">
        <v>31.67428729994532</v>
      </c>
      <c r="T90" s="127">
        <v>20.957226125672964</v>
      </c>
      <c r="U90" s="127">
        <v>20.780308745324056</v>
      </c>
      <c r="V90" s="127">
        <v>37.849434483390603</v>
      </c>
      <c r="W90" s="127">
        <v>27.702550690699905</v>
      </c>
      <c r="X90" s="220">
        <v>0.1754289160401922</v>
      </c>
      <c r="Y90" s="220">
        <v>7.8307240058019474</v>
      </c>
      <c r="Z90" s="220">
        <v>0.4066979231389154</v>
      </c>
      <c r="AA90" s="220">
        <v>6.5391059742213287</v>
      </c>
      <c r="AB90" s="127">
        <v>118.72448276475897</v>
      </c>
    </row>
    <row r="91" spans="2:28" x14ac:dyDescent="0.3">
      <c r="B91" s="246" t="s">
        <v>16</v>
      </c>
      <c r="C91" s="106">
        <v>356.8</v>
      </c>
      <c r="D91" s="106">
        <v>1.63</v>
      </c>
      <c r="E91" s="12" t="s">
        <v>17</v>
      </c>
      <c r="F91" s="203">
        <f>F18/24.1</f>
        <v>0.6704583107236971</v>
      </c>
      <c r="G91" s="203">
        <f>G18/7.8</f>
        <v>1.0113758449939596</v>
      </c>
      <c r="H91" s="203">
        <f>H18/3.4</f>
        <v>0.45537039021208964</v>
      </c>
      <c r="I91" s="203">
        <f>I18/10.2</f>
        <v>0.58820141904817025</v>
      </c>
      <c r="J91" s="203">
        <f>J18/12.3</f>
        <v>0.79589924926757327</v>
      </c>
      <c r="K91" s="203">
        <f>K18/15.2</f>
        <v>0.75677117158489315</v>
      </c>
      <c r="L91" s="203">
        <f>L18/11.8</f>
        <v>0.81257931101197811</v>
      </c>
      <c r="M91" s="203">
        <f>M18/21.1</f>
        <v>0.75339130180860447</v>
      </c>
      <c r="N91" s="203">
        <f>N18/27.1</f>
        <v>0.78344641219268996</v>
      </c>
      <c r="O91" s="203">
        <f>O18/23</f>
        <v>1.0255132520570096</v>
      </c>
      <c r="P91" s="203">
        <f>P18/33.2</f>
        <v>0.75001819836219141</v>
      </c>
      <c r="Q91" s="203">
        <f>Q18/23.1</f>
        <v>0.71288237868804227</v>
      </c>
      <c r="R91" s="203">
        <f>R18/21.3</f>
        <v>0.70662911940552642</v>
      </c>
      <c r="S91" s="203">
        <f>S18/31.7</f>
        <v>0.7534848587305073</v>
      </c>
      <c r="T91" s="203">
        <f>T18/21</f>
        <v>0.46557345571641207</v>
      </c>
      <c r="U91" s="203">
        <f>U18/20.8</f>
        <v>1.1173438543058869</v>
      </c>
      <c r="V91" s="203">
        <f>V18/37.8</f>
        <v>0.70349500884073923</v>
      </c>
      <c r="W91" s="203">
        <f>W18/27.7</f>
        <v>0.76781751028672307</v>
      </c>
      <c r="X91" s="203">
        <f>X18/0.18</f>
        <v>0.72537540557262847</v>
      </c>
      <c r="Y91" s="203">
        <f>Y18/7.83</f>
        <v>0.9117671017704696</v>
      </c>
      <c r="Z91" s="203">
        <f>Z18/0.41</f>
        <v>1.10126924805375</v>
      </c>
      <c r="AA91" s="203">
        <f>AA18/6.54</f>
        <v>1.0737678140116418</v>
      </c>
      <c r="AB91" s="203">
        <f>AB18/118.7</f>
        <v>1.0366530149450894</v>
      </c>
    </row>
    <row r="92" spans="2:28" x14ac:dyDescent="0.3">
      <c r="B92" s="246"/>
      <c r="C92" s="106">
        <v>305.5</v>
      </c>
      <c r="D92" s="106">
        <v>1.77</v>
      </c>
      <c r="E92" s="12" t="s">
        <v>18</v>
      </c>
      <c r="F92" s="203">
        <f t="shared" ref="F92:F102" si="1586">F19/24.1</f>
        <v>0.93141387896341288</v>
      </c>
      <c r="G92" s="203">
        <f t="shared" ref="G92:G102" si="1587">G19/7.8</f>
        <v>0.85553618781296226</v>
      </c>
      <c r="H92" s="203">
        <f t="shared" ref="H92:H102" si="1588">H19/3.4</f>
        <v>1.0284055687728879</v>
      </c>
      <c r="I92" s="203">
        <f t="shared" ref="I92:I102" si="1589">I19/10.2</f>
        <v>0.9610618795031628</v>
      </c>
      <c r="J92" s="203">
        <f t="shared" ref="J92:J102" si="1590">J19/12.3</f>
        <v>0.94103185001491141</v>
      </c>
      <c r="K92" s="203">
        <f t="shared" ref="K92:K102" si="1591">K19/15.2</f>
        <v>1.0021494672364022</v>
      </c>
      <c r="L92" s="203">
        <f t="shared" ref="L92:L102" si="1592">L19/11.8</f>
        <v>1.0091269739919067</v>
      </c>
      <c r="M92" s="203">
        <f t="shared" ref="M92:M102" si="1593">M19/21.1</f>
        <v>0.95382808523607043</v>
      </c>
      <c r="N92" s="203">
        <f t="shared" ref="N92:N102" si="1594">N19/27.1</f>
        <v>0.86379974689071748</v>
      </c>
      <c r="O92" s="203">
        <f t="shared" ref="O92:O102" si="1595">O19/23</f>
        <v>0.9726749587221345</v>
      </c>
      <c r="P92" s="203">
        <f t="shared" ref="P92:P102" si="1596">P19/33.2</f>
        <v>1.1245213832088305</v>
      </c>
      <c r="Q92" s="203">
        <f t="shared" ref="Q92:Q102" si="1597">Q19/23.1</f>
        <v>1.1006502617626339</v>
      </c>
      <c r="R92" s="203">
        <f t="shared" ref="R92:R102" si="1598">R19/21.3</f>
        <v>1.0410539027581573</v>
      </c>
      <c r="S92" s="203">
        <f t="shared" ref="S92:S102" si="1599">S19/31.7</f>
        <v>0.99181007280646971</v>
      </c>
      <c r="T92" s="203">
        <f t="shared" ref="T92:T102" si="1600">T19/21</f>
        <v>1.2264916699029826</v>
      </c>
      <c r="U92" s="203">
        <f t="shared" ref="U92:U102" si="1601">U19/20.8</f>
        <v>0.87208940419617942</v>
      </c>
      <c r="V92" s="203">
        <f t="shared" ref="V92:V102" si="1602">V19/37.8</f>
        <v>0.89108681544617485</v>
      </c>
      <c r="W92" s="203">
        <f t="shared" ref="W92:W102" si="1603">W19/27.7</f>
        <v>1.0028692173433815</v>
      </c>
      <c r="X92" s="203">
        <f t="shared" ref="X92:X102" si="1604">X19/0.18</f>
        <v>0.9841358090589073</v>
      </c>
      <c r="Y92" s="203">
        <f t="shared" ref="Y92:Y102" si="1605">Y19/7.83</f>
        <v>0.94942507888273431</v>
      </c>
      <c r="Z92" s="203">
        <f t="shared" ref="Z92:Z102" si="1606">Z19/0.41</f>
        <v>0.78882621769944417</v>
      </c>
      <c r="AA92" s="203">
        <f t="shared" ref="AA92:AA102" si="1607">AA19/6.54</f>
        <v>0.84419885014113594</v>
      </c>
      <c r="AB92" s="203">
        <f t="shared" ref="AB92:AB102" si="1608">AB19/118.7</f>
        <v>0.85308541333612176</v>
      </c>
    </row>
    <row r="93" spans="2:28" x14ac:dyDescent="0.3">
      <c r="B93" s="246"/>
      <c r="C93" s="106">
        <v>357.3</v>
      </c>
      <c r="D93" s="106">
        <v>1.8</v>
      </c>
      <c r="E93" s="12" t="s">
        <v>19</v>
      </c>
      <c r="F93" s="203">
        <f t="shared" si="1586"/>
        <v>1.3974236976730152</v>
      </c>
      <c r="G93" s="203">
        <f t="shared" si="1587"/>
        <v>1.146616591291308</v>
      </c>
      <c r="H93" s="203">
        <f t="shared" si="1588"/>
        <v>1.4901978306369235</v>
      </c>
      <c r="I93" s="203">
        <f t="shared" si="1589"/>
        <v>1.4388151726094618</v>
      </c>
      <c r="J93" s="203">
        <f t="shared" si="1590"/>
        <v>1.2704024247725398</v>
      </c>
      <c r="K93" s="203">
        <f t="shared" si="1591"/>
        <v>1.2348852249603972</v>
      </c>
      <c r="L93" s="203">
        <f t="shared" si="1592"/>
        <v>1.1659122122729122</v>
      </c>
      <c r="M93" s="203">
        <f t="shared" si="1593"/>
        <v>1.2931920158007957</v>
      </c>
      <c r="N93" s="203">
        <f t="shared" si="1594"/>
        <v>1.3497673154313528</v>
      </c>
      <c r="O93" s="203">
        <f t="shared" si="1595"/>
        <v>1.0053706410013334</v>
      </c>
      <c r="P93" s="203">
        <f t="shared" si="1596"/>
        <v>1.1245213832088305</v>
      </c>
      <c r="Q93" s="203">
        <f t="shared" si="1597"/>
        <v>1.1891626093618368</v>
      </c>
      <c r="R93" s="203">
        <f t="shared" si="1598"/>
        <v>1.2548997409864273</v>
      </c>
      <c r="S93" s="203">
        <f t="shared" si="1599"/>
        <v>1.2522716899089525</v>
      </c>
      <c r="T93" s="203">
        <f t="shared" si="1600"/>
        <v>1.3018243209053144</v>
      </c>
      <c r="U93" s="203">
        <f t="shared" si="1601"/>
        <v>1.0077266566889032</v>
      </c>
      <c r="V93" s="203">
        <f t="shared" si="1602"/>
        <v>1.4093415474107533</v>
      </c>
      <c r="W93" s="203">
        <f t="shared" si="1603"/>
        <v>1.2295895204601377</v>
      </c>
      <c r="X93" s="203">
        <f t="shared" si="1604"/>
        <v>1.2143040527050013</v>
      </c>
      <c r="Y93" s="203">
        <f t="shared" si="1605"/>
        <v>1.1390852162057796</v>
      </c>
      <c r="Z93" s="203">
        <f t="shared" si="1606"/>
        <v>1.0857429962388698</v>
      </c>
      <c r="AA93" s="203">
        <f t="shared" si="1607"/>
        <v>1.081623232279024</v>
      </c>
      <c r="AB93" s="203">
        <f t="shared" si="1608"/>
        <v>1.1108803442063784</v>
      </c>
    </row>
    <row r="94" spans="2:28" x14ac:dyDescent="0.3">
      <c r="B94" s="247" t="s">
        <v>20</v>
      </c>
      <c r="C94" s="108">
        <v>317.8</v>
      </c>
      <c r="D94" s="108">
        <v>1.74</v>
      </c>
      <c r="E94" s="16" t="s">
        <v>21</v>
      </c>
      <c r="F94" s="203">
        <f t="shared" si="1586"/>
        <v>0.86243869325853229</v>
      </c>
      <c r="G94" s="203">
        <f t="shared" si="1587"/>
        <v>3.0191892543882961</v>
      </c>
      <c r="H94" s="203">
        <f t="shared" si="1588"/>
        <v>5.7168545162425488</v>
      </c>
      <c r="I94" s="203">
        <f t="shared" si="1589"/>
        <v>1.4780481632027265</v>
      </c>
      <c r="J94" s="203">
        <f t="shared" si="1590"/>
        <v>1.3813840203663408</v>
      </c>
      <c r="K94" s="203">
        <f t="shared" si="1591"/>
        <v>1.2172277068247945</v>
      </c>
      <c r="L94" s="203">
        <f t="shared" si="1592"/>
        <v>1.3965802518478962</v>
      </c>
      <c r="M94" s="203">
        <f t="shared" si="1593"/>
        <v>1.069159370729841</v>
      </c>
      <c r="N94" s="203">
        <f t="shared" si="1594"/>
        <v>0.81692529397987079</v>
      </c>
      <c r="O94" s="203">
        <f t="shared" si="1595"/>
        <v>0.87502538418555131</v>
      </c>
      <c r="P94" s="203">
        <f t="shared" si="1596"/>
        <v>0.89727872600469072</v>
      </c>
      <c r="Q94" s="203">
        <f t="shared" si="1597"/>
        <v>1.1006502617626339</v>
      </c>
      <c r="R94" s="203">
        <f t="shared" si="1598"/>
        <v>0.76780668957528075</v>
      </c>
      <c r="S94" s="203">
        <f t="shared" si="1599"/>
        <v>0.92018982729741516</v>
      </c>
      <c r="T94" s="203">
        <f t="shared" si="1600"/>
        <v>0.70664722362068189</v>
      </c>
      <c r="U94" s="203">
        <f t="shared" si="1601"/>
        <v>3.8575895643312208</v>
      </c>
      <c r="V94" s="203">
        <f t="shared" si="1602"/>
        <v>0.12698751059795027</v>
      </c>
      <c r="W94" s="203">
        <f t="shared" si="1603"/>
        <v>0.57965179042127235</v>
      </c>
      <c r="X94" s="203"/>
      <c r="Y94" s="203"/>
      <c r="Z94" s="203"/>
      <c r="AA94" s="203"/>
      <c r="AB94" s="203"/>
    </row>
    <row r="95" spans="2:28" x14ac:dyDescent="0.3">
      <c r="B95" s="247"/>
      <c r="C95" s="108">
        <v>376.3</v>
      </c>
      <c r="D95" s="108">
        <v>1.81</v>
      </c>
      <c r="E95" s="16" t="s">
        <v>22</v>
      </c>
      <c r="F95" s="203">
        <f t="shared" si="1586"/>
        <v>1.30302068760596</v>
      </c>
      <c r="G95" s="203">
        <f t="shared" si="1587"/>
        <v>4.5059804016738676</v>
      </c>
      <c r="H95" s="203">
        <f t="shared" si="1588"/>
        <v>9.3948234503766539</v>
      </c>
      <c r="I95" s="203">
        <f t="shared" si="1589"/>
        <v>2.2579011591827247</v>
      </c>
      <c r="J95" s="203">
        <f t="shared" si="1590"/>
        <v>1.9719693554014068</v>
      </c>
      <c r="K95" s="203">
        <f t="shared" si="1591"/>
        <v>1.6590110542688055</v>
      </c>
      <c r="L95" s="203">
        <f t="shared" si="1592"/>
        <v>2.1852343022471441</v>
      </c>
      <c r="M95" s="203">
        <f t="shared" si="1593"/>
        <v>1.9356133933824577</v>
      </c>
      <c r="N95" s="203">
        <f t="shared" si="1594"/>
        <v>1.7229328383789542</v>
      </c>
      <c r="O95" s="203">
        <f t="shared" si="1595"/>
        <v>1.1249804484725552</v>
      </c>
      <c r="P95" s="203">
        <f t="shared" si="1596"/>
        <v>1.3815208585989665</v>
      </c>
      <c r="Q95" s="203">
        <f t="shared" si="1597"/>
        <v>1.545030014586567</v>
      </c>
      <c r="R95" s="203">
        <f t="shared" si="1598"/>
        <v>1.0927188309712488</v>
      </c>
      <c r="S95" s="203">
        <f t="shared" si="1599"/>
        <v>0</v>
      </c>
      <c r="T95" s="203">
        <f t="shared" si="1600"/>
        <v>2.7019521931715418</v>
      </c>
      <c r="U95" s="203">
        <f t="shared" si="1601"/>
        <v>5.75060048076221</v>
      </c>
      <c r="V95" s="203">
        <f t="shared" si="1602"/>
        <v>1.4399549040648669</v>
      </c>
      <c r="W95" s="203">
        <f t="shared" si="1603"/>
        <v>0.75179805848192482</v>
      </c>
      <c r="X95" s="203">
        <f t="shared" si="1604"/>
        <v>1.1043523162615032</v>
      </c>
      <c r="Y95" s="203">
        <f t="shared" si="1605"/>
        <v>0.51044629069422365</v>
      </c>
      <c r="Z95" s="203">
        <f t="shared" si="1606"/>
        <v>0.84087313322315937</v>
      </c>
      <c r="AA95" s="203">
        <f t="shared" si="1607"/>
        <v>1.0895361188327033</v>
      </c>
      <c r="AB95" s="203">
        <f t="shared" si="1608"/>
        <v>1.2676654843770332</v>
      </c>
    </row>
    <row r="96" spans="2:28" x14ac:dyDescent="0.3">
      <c r="B96" s="247"/>
      <c r="C96" s="108">
        <v>383</v>
      </c>
      <c r="D96" s="108">
        <v>1.75</v>
      </c>
      <c r="E96" s="16" t="s">
        <v>23</v>
      </c>
      <c r="F96" s="203">
        <f t="shared" si="1586"/>
        <v>0.92492182143625223</v>
      </c>
      <c r="G96" s="203">
        <f t="shared" si="1587"/>
        <v>4.783484459004514</v>
      </c>
      <c r="H96" s="203">
        <f t="shared" si="1588"/>
        <v>6.2723028153321216</v>
      </c>
      <c r="I96" s="203">
        <f t="shared" si="1589"/>
        <v>1.2662166423912264</v>
      </c>
      <c r="J96" s="203">
        <f t="shared" si="1590"/>
        <v>1.4607072015140057</v>
      </c>
      <c r="K96" s="203">
        <f t="shared" si="1591"/>
        <v>1.5216707374307903</v>
      </c>
      <c r="L96" s="203">
        <f t="shared" si="1592"/>
        <v>1.567624078964533</v>
      </c>
      <c r="M96" s="203">
        <f t="shared" si="1593"/>
        <v>1.3230537337971329</v>
      </c>
      <c r="N96" s="203">
        <f t="shared" si="1594"/>
        <v>0.88823613518310396</v>
      </c>
      <c r="O96" s="203">
        <f t="shared" si="1595"/>
        <v>1.0599850508441546</v>
      </c>
      <c r="P96" s="203">
        <f t="shared" si="1596"/>
        <v>1.1395537047355664</v>
      </c>
      <c r="Q96" s="203">
        <f t="shared" si="1597"/>
        <v>1.1474592983207474</v>
      </c>
      <c r="R96" s="203">
        <f t="shared" si="1598"/>
        <v>0.85177981328932084</v>
      </c>
      <c r="S96" s="203">
        <f t="shared" si="1599"/>
        <v>1.2733040998836007</v>
      </c>
      <c r="T96" s="203">
        <f t="shared" si="1600"/>
        <v>2.3628173991741965</v>
      </c>
      <c r="U96" s="203">
        <f t="shared" si="1601"/>
        <v>6.1604049551577411</v>
      </c>
      <c r="V96" s="203">
        <f t="shared" si="1602"/>
        <v>0.82356968485665027</v>
      </c>
      <c r="W96" s="203">
        <f t="shared" si="1603"/>
        <v>0.66246101566434168</v>
      </c>
      <c r="X96" s="203">
        <f t="shared" si="1604"/>
        <v>0.87700571313211728</v>
      </c>
      <c r="Y96" s="203">
        <f t="shared" si="1605"/>
        <v>0.56479651145149357</v>
      </c>
      <c r="Z96" s="203">
        <f t="shared" si="1606"/>
        <v>0.7347658424251684</v>
      </c>
      <c r="AA96" s="203">
        <f t="shared" si="1607"/>
        <v>0.93489644112679926</v>
      </c>
      <c r="AB96" s="203">
        <f t="shared" si="1608"/>
        <v>0.89708858137543368</v>
      </c>
    </row>
    <row r="97" spans="2:28" x14ac:dyDescent="0.3">
      <c r="B97" s="246" t="s">
        <v>24</v>
      </c>
      <c r="C97" s="106">
        <v>228.8</v>
      </c>
      <c r="D97" s="106">
        <v>1.7</v>
      </c>
      <c r="E97" s="12" t="s">
        <v>25</v>
      </c>
      <c r="F97" s="203">
        <f t="shared" si="1586"/>
        <v>0.44687532987617695</v>
      </c>
      <c r="G97" s="203">
        <f t="shared" si="1587"/>
        <v>4.6426594990356378</v>
      </c>
      <c r="H97" s="203">
        <f t="shared" si="1588"/>
        <v>6.5265780460251763</v>
      </c>
      <c r="I97" s="203">
        <f t="shared" si="1589"/>
        <v>1.2747614209419669</v>
      </c>
      <c r="J97" s="203">
        <f t="shared" si="1590"/>
        <v>1.0376230775213899</v>
      </c>
      <c r="K97" s="203">
        <f t="shared" si="1591"/>
        <v>1.1164601812021224</v>
      </c>
      <c r="L97" s="203">
        <f t="shared" si="1592"/>
        <v>1.4903556316311328</v>
      </c>
      <c r="M97" s="203">
        <f t="shared" si="1593"/>
        <v>1.4276630184915082</v>
      </c>
      <c r="N97" s="203">
        <f t="shared" si="1594"/>
        <v>0.71554073179352851</v>
      </c>
      <c r="O97" s="203">
        <f t="shared" si="1595"/>
        <v>0.40635377454414057</v>
      </c>
      <c r="P97" s="203">
        <f t="shared" si="1596"/>
        <v>0.7909337689715823</v>
      </c>
      <c r="Q97" s="203">
        <f t="shared" si="1597"/>
        <v>0.82721365601701524</v>
      </c>
      <c r="R97" s="203">
        <f t="shared" si="1598"/>
        <v>0.69691766046405468</v>
      </c>
      <c r="S97" s="203">
        <f t="shared" si="1599"/>
        <v>0.66500164284325514</v>
      </c>
      <c r="T97" s="203">
        <f t="shared" si="1600"/>
        <v>1.3817839974686685</v>
      </c>
      <c r="U97" s="203">
        <f t="shared" si="1601"/>
        <v>6.8305135832146453</v>
      </c>
      <c r="V97" s="203">
        <f t="shared" si="1602"/>
        <v>0.75573547272331876</v>
      </c>
      <c r="W97" s="203">
        <f t="shared" si="1603"/>
        <v>0.4794638530119234</v>
      </c>
      <c r="X97" s="203">
        <f t="shared" si="1604"/>
        <v>0.97088209494673117</v>
      </c>
      <c r="Y97" s="203">
        <f t="shared" si="1605"/>
        <v>0.40039566262318271</v>
      </c>
      <c r="Z97" s="203">
        <f t="shared" si="1606"/>
        <v>0.64662230109707763</v>
      </c>
      <c r="AA97" s="203">
        <f t="shared" si="1607"/>
        <v>0.9486254166720216</v>
      </c>
      <c r="AB97" s="203">
        <f t="shared" si="1608"/>
        <v>0.78120964046403896</v>
      </c>
    </row>
    <row r="98" spans="2:28" x14ac:dyDescent="0.3">
      <c r="B98" s="246"/>
      <c r="C98" s="106">
        <v>409.4</v>
      </c>
      <c r="D98" s="106">
        <v>1.73</v>
      </c>
      <c r="E98" s="12" t="s">
        <v>26</v>
      </c>
      <c r="F98" s="203">
        <f t="shared" si="1586"/>
        <v>0.52487151417027555</v>
      </c>
      <c r="G98" s="203">
        <f t="shared" si="1587"/>
        <v>4.587497273315889</v>
      </c>
      <c r="H98" s="203">
        <f t="shared" si="1588"/>
        <v>9.0288014885892096</v>
      </c>
      <c r="I98" s="203">
        <f t="shared" si="1589"/>
        <v>1.4880224391828971</v>
      </c>
      <c r="J98" s="203">
        <f t="shared" si="1590"/>
        <v>1.3247315233719765</v>
      </c>
      <c r="K98" s="203">
        <f t="shared" si="1591"/>
        <v>1.3658718371698169</v>
      </c>
      <c r="L98" s="203">
        <f t="shared" si="1592"/>
        <v>1.7219080218168696</v>
      </c>
      <c r="M98" s="203">
        <f t="shared" si="1593"/>
        <v>0.96111405594524979</v>
      </c>
      <c r="N98" s="203">
        <f t="shared" si="1594"/>
        <v>0.88823613518310396</v>
      </c>
      <c r="O98" s="203">
        <f t="shared" si="1595"/>
        <v>0.95357017061936256</v>
      </c>
      <c r="P98" s="203">
        <f t="shared" si="1596"/>
        <v>0.76004425467115333</v>
      </c>
      <c r="Q98" s="203">
        <f t="shared" si="1597"/>
        <v>0.85219240330102342</v>
      </c>
      <c r="R98" s="203">
        <f t="shared" si="1598"/>
        <v>0.69691766046405468</v>
      </c>
      <c r="S98" s="203">
        <f t="shared" si="1599"/>
        <v>0.81213011753338715</v>
      </c>
      <c r="T98" s="203">
        <f t="shared" si="1600"/>
        <v>0.60881201137633068</v>
      </c>
      <c r="U98" s="203">
        <f t="shared" si="1601"/>
        <v>6.1604049551577411</v>
      </c>
      <c r="V98" s="203">
        <f t="shared" si="1602"/>
        <v>0.77770219093189263</v>
      </c>
      <c r="W98" s="203">
        <f t="shared" si="1603"/>
        <v>0.60461762948119313</v>
      </c>
      <c r="X98" s="203">
        <f t="shared" si="1604"/>
        <v>0.59996129002456122</v>
      </c>
      <c r="Y98" s="203">
        <f t="shared" si="1605"/>
        <v>0.35223260662082578</v>
      </c>
      <c r="Z98" s="203">
        <f t="shared" si="1606"/>
        <v>0.71419368805284189</v>
      </c>
      <c r="AA98" s="203">
        <f t="shared" si="1607"/>
        <v>0.77915324018312015</v>
      </c>
      <c r="AB98" s="203">
        <f t="shared" si="1608"/>
        <v>0.77144841461804736</v>
      </c>
    </row>
    <row r="99" spans="2:28" x14ac:dyDescent="0.3">
      <c r="B99" s="246"/>
      <c r="C99" s="106">
        <v>489.5</v>
      </c>
      <c r="D99" s="106">
        <v>1.86</v>
      </c>
      <c r="E99" s="12" t="s">
        <v>27</v>
      </c>
      <c r="F99" s="203">
        <f t="shared" si="1586"/>
        <v>0.73427984781596645</v>
      </c>
      <c r="G99" s="203">
        <f t="shared" si="1587"/>
        <v>5.4231299590820861</v>
      </c>
      <c r="H99" s="203">
        <f>H26/3.4</f>
        <v>20.526086564724704</v>
      </c>
      <c r="I99" s="203">
        <f t="shared" si="1589"/>
        <v>1.9473555474602691</v>
      </c>
      <c r="J99" s="203">
        <f t="shared" si="1590"/>
        <v>1.7884008277059988</v>
      </c>
      <c r="K99" s="203">
        <f t="shared" si="1591"/>
        <v>1.5661386925862379</v>
      </c>
      <c r="L99" s="203">
        <f t="shared" si="1592"/>
        <v>2.1539023272679563</v>
      </c>
      <c r="M99" s="203">
        <f t="shared" si="1593"/>
        <v>1.3536050030672113</v>
      </c>
      <c r="N99" s="203">
        <f t="shared" si="1594"/>
        <v>1.3976650758446405</v>
      </c>
      <c r="O99" s="203">
        <f t="shared" si="1595"/>
        <v>0.93484062907267518</v>
      </c>
      <c r="P99" s="203">
        <f t="shared" si="1596"/>
        <v>0.80684616114844487</v>
      </c>
      <c r="Q99" s="203">
        <f t="shared" si="1597"/>
        <v>0.87271738802796317</v>
      </c>
      <c r="R99" s="203">
        <f t="shared" si="1598"/>
        <v>0.8003539124770721</v>
      </c>
      <c r="S99" s="203">
        <f t="shared" si="1599"/>
        <v>1.201198069272277</v>
      </c>
      <c r="T99" s="203">
        <f t="shared" si="1600"/>
        <v>0.75005037912925954</v>
      </c>
      <c r="U99" s="203">
        <f t="shared" si="1601"/>
        <v>7.6258290195517349</v>
      </c>
      <c r="V99" s="203">
        <f t="shared" si="1602"/>
        <v>0.91698774729438259</v>
      </c>
      <c r="W99" s="203">
        <f t="shared" si="1603"/>
        <v>0.4661726476877639</v>
      </c>
      <c r="X99" s="203">
        <f t="shared" si="1604"/>
        <v>0.87700571313211728</v>
      </c>
      <c r="Y99" s="203">
        <f t="shared" si="1605"/>
        <v>0.45822484749408809</v>
      </c>
      <c r="Z99" s="203">
        <f t="shared" si="1606"/>
        <v>0.75058291057786442</v>
      </c>
      <c r="AA99" s="203">
        <f t="shared" si="1607"/>
        <v>0.9146746260236569</v>
      </c>
      <c r="AB99" s="203">
        <f t="shared" si="1608"/>
        <v>1.3163966703191032</v>
      </c>
    </row>
    <row r="100" spans="2:28" x14ac:dyDescent="0.3">
      <c r="B100" s="247" t="s">
        <v>82</v>
      </c>
      <c r="C100" s="108">
        <v>389.6</v>
      </c>
      <c r="D100" s="108">
        <v>1.76</v>
      </c>
      <c r="E100" s="16" t="s">
        <v>29</v>
      </c>
      <c r="F100" s="203">
        <f t="shared" si="1586"/>
        <v>0.45001196292103163</v>
      </c>
      <c r="G100" s="203">
        <f t="shared" si="1587"/>
        <v>0.54975713517625613</v>
      </c>
      <c r="H100" s="203">
        <f t="shared" si="1588"/>
        <v>0.39887460986275447</v>
      </c>
      <c r="I100" s="203">
        <f t="shared" si="1589"/>
        <v>0.51072520069601846</v>
      </c>
      <c r="J100" s="203">
        <f t="shared" si="1590"/>
        <v>0.63659485573868047</v>
      </c>
      <c r="K100" s="203">
        <f t="shared" si="1591"/>
        <v>0.86773047148314864</v>
      </c>
      <c r="L100" s="203">
        <f t="shared" si="1592"/>
        <v>0.67836856556980518</v>
      </c>
      <c r="M100" s="203">
        <f t="shared" si="1593"/>
        <v>0.63242594641869054</v>
      </c>
      <c r="N100" s="203">
        <f t="shared" si="1594"/>
        <v>0.54895708708088375</v>
      </c>
      <c r="O100" s="203">
        <f t="shared" si="1595"/>
        <v>0.73195595579125305</v>
      </c>
      <c r="P100" s="203">
        <f t="shared" si="1596"/>
        <v>0.77020433680152878</v>
      </c>
      <c r="Q100" s="203">
        <f t="shared" si="1597"/>
        <v>0.73879140711079094</v>
      </c>
      <c r="R100" s="203">
        <f t="shared" si="1598"/>
        <v>0.69211209676356855</v>
      </c>
      <c r="S100" s="203">
        <f t="shared" si="1599"/>
        <v>0.75978605273694411</v>
      </c>
      <c r="T100" s="203">
        <f t="shared" si="1600"/>
        <v>1.7538452486189247</v>
      </c>
      <c r="U100" s="203">
        <f t="shared" si="1601"/>
        <v>0.90262850098436265</v>
      </c>
      <c r="V100" s="203">
        <f t="shared" si="1602"/>
        <v>0.65957336896247309</v>
      </c>
      <c r="W100" s="203">
        <f t="shared" si="1603"/>
        <v>0.69586696785921343</v>
      </c>
      <c r="X100" s="203">
        <f t="shared" si="1604"/>
        <v>0.91962828746571168</v>
      </c>
      <c r="Y100" s="203">
        <f t="shared" si="1605"/>
        <v>0.74977244386301867</v>
      </c>
      <c r="Z100" s="203">
        <f t="shared" si="1606"/>
        <v>0.91564964186425324</v>
      </c>
      <c r="AA100" s="203">
        <f t="shared" si="1607"/>
        <v>0.96255600253602347</v>
      </c>
      <c r="AB100" s="203">
        <f t="shared" si="1608"/>
        <v>0.76180915543130012</v>
      </c>
    </row>
    <row r="101" spans="2:28" x14ac:dyDescent="0.3">
      <c r="B101" s="247"/>
      <c r="C101" s="108">
        <v>362.7</v>
      </c>
      <c r="D101" s="108">
        <v>1.82</v>
      </c>
      <c r="E101" s="16" t="s">
        <v>30</v>
      </c>
      <c r="F101" s="203">
        <f t="shared" si="1586"/>
        <v>0.73943378288655659</v>
      </c>
      <c r="G101" s="203">
        <f t="shared" si="1587"/>
        <v>0.76370169306311364</v>
      </c>
      <c r="H101" s="203">
        <f t="shared" si="1588"/>
        <v>0.79429906001123507</v>
      </c>
      <c r="I101" s="203">
        <f t="shared" si="1589"/>
        <v>0.88654466320376424</v>
      </c>
      <c r="J101" s="203">
        <f t="shared" si="1590"/>
        <v>0.9950686991487675</v>
      </c>
      <c r="K101" s="203">
        <f t="shared" si="1591"/>
        <v>1.2438098077797415</v>
      </c>
      <c r="L101" s="203">
        <f t="shared" si="1592"/>
        <v>0.8990208956314506</v>
      </c>
      <c r="M101" s="203">
        <f t="shared" si="1593"/>
        <v>0.87723723248549756</v>
      </c>
      <c r="N101" s="203">
        <f t="shared" si="1594"/>
        <v>0.81124774366578378</v>
      </c>
      <c r="O101" s="203">
        <f t="shared" si="1595"/>
        <v>0.82447106312396956</v>
      </c>
      <c r="P101" s="203">
        <f t="shared" si="1596"/>
        <v>0.95253123894777514</v>
      </c>
      <c r="Q101" s="203">
        <f t="shared" si="1597"/>
        <v>1.1006502617626339</v>
      </c>
      <c r="R101" s="203">
        <f t="shared" si="1598"/>
        <v>0.84007349599108772</v>
      </c>
      <c r="S101" s="203">
        <f t="shared" si="1599"/>
        <v>1.0254055515202836</v>
      </c>
      <c r="T101" s="203">
        <f t="shared" si="1600"/>
        <v>0.72802542399790993</v>
      </c>
      <c r="U101" s="203">
        <f t="shared" si="1601"/>
        <v>1.3090245589991516</v>
      </c>
      <c r="V101" s="203">
        <f t="shared" si="1602"/>
        <v>1.0210022832911685</v>
      </c>
      <c r="W101" s="203">
        <f t="shared" si="1603"/>
        <v>0.71570706528661965</v>
      </c>
      <c r="X101" s="203">
        <f t="shared" si="1604"/>
        <v>0.49287791980289419</v>
      </c>
      <c r="Y101" s="203">
        <f t="shared" si="1605"/>
        <v>0.6914740912566737</v>
      </c>
      <c r="Z101" s="203">
        <f t="shared" si="1606"/>
        <v>1.1410632044065423</v>
      </c>
      <c r="AA101" s="203">
        <f t="shared" si="1607"/>
        <v>1.0895361188327033</v>
      </c>
      <c r="AB101" s="203">
        <f t="shared" si="1608"/>
        <v>0.99827755261848705</v>
      </c>
    </row>
    <row r="102" spans="2:28" ht="15" thickBot="1" x14ac:dyDescent="0.35">
      <c r="B102" s="248"/>
      <c r="C102" s="109">
        <v>350.8</v>
      </c>
      <c r="D102" s="109">
        <v>1.77</v>
      </c>
      <c r="E102" s="18" t="s">
        <v>31</v>
      </c>
      <c r="F102" s="203">
        <f t="shared" si="1586"/>
        <v>0.66114454638832432</v>
      </c>
      <c r="G102" s="203">
        <f t="shared" si="1587"/>
        <v>0.88148701393443452</v>
      </c>
      <c r="H102" s="203">
        <f t="shared" si="1588"/>
        <v>0.46144253798863294</v>
      </c>
      <c r="I102" s="203">
        <f t="shared" si="1589"/>
        <v>0.6638992303764204</v>
      </c>
      <c r="J102" s="203">
        <f t="shared" si="1590"/>
        <v>0.88373994872625072</v>
      </c>
      <c r="K102" s="203">
        <f t="shared" si="1591"/>
        <v>1.1741806428412578</v>
      </c>
      <c r="L102" s="203">
        <f t="shared" si="1592"/>
        <v>0.92536654280262742</v>
      </c>
      <c r="M102" s="203">
        <f t="shared" si="1593"/>
        <v>0.7363870350726387</v>
      </c>
      <c r="N102" s="203">
        <f t="shared" si="1594"/>
        <v>0.75659782793857244</v>
      </c>
      <c r="O102" s="203">
        <f t="shared" si="1595"/>
        <v>0.74170009445674812</v>
      </c>
      <c r="P102" s="203">
        <f t="shared" si="1596"/>
        <v>0.89727872600469072</v>
      </c>
      <c r="Q102" s="203">
        <f t="shared" si="1597"/>
        <v>1.1891626093618368</v>
      </c>
      <c r="R102" s="203">
        <f t="shared" si="1598"/>
        <v>0.85769400287030206</v>
      </c>
      <c r="S102" s="203">
        <f t="shared" si="1599"/>
        <v>1.0513468713577101</v>
      </c>
      <c r="T102" s="203">
        <f t="shared" si="1600"/>
        <v>2.4342997203747578</v>
      </c>
      <c r="U102" s="203">
        <f t="shared" si="1601"/>
        <v>0.94069033425801962</v>
      </c>
      <c r="V102" s="203">
        <f t="shared" si="1602"/>
        <v>0.75034143395196595</v>
      </c>
      <c r="W102" s="203">
        <f t="shared" si="1603"/>
        <v>0.66713326596303357</v>
      </c>
      <c r="X102" s="203">
        <f t="shared" si="1604"/>
        <v>0.70119929366061107</v>
      </c>
      <c r="Y102" s="203">
        <f t="shared" si="1605"/>
        <v>0.87560278990018114</v>
      </c>
      <c r="Z102" s="203">
        <f t="shared" si="1606"/>
        <v>0.72956790604979194</v>
      </c>
      <c r="AA102" s="203">
        <f t="shared" si="1607"/>
        <v>0.96959782285046159</v>
      </c>
      <c r="AB102" s="203">
        <f t="shared" si="1608"/>
        <v>0.81124064842186649</v>
      </c>
    </row>
    <row r="104" spans="2:28" x14ac:dyDescent="0.3">
      <c r="D104" s="7" t="s">
        <v>47</v>
      </c>
      <c r="E104" s="7" t="s">
        <v>47</v>
      </c>
      <c r="F104" s="1" t="s">
        <v>32</v>
      </c>
      <c r="G104" s="1" t="s">
        <v>33</v>
      </c>
      <c r="H104" s="1" t="s">
        <v>34</v>
      </c>
      <c r="I104" s="1" t="s">
        <v>35</v>
      </c>
      <c r="J104" s="1" t="s">
        <v>36</v>
      </c>
      <c r="K104" s="1" t="s">
        <v>37</v>
      </c>
      <c r="L104" s="1" t="s">
        <v>38</v>
      </c>
      <c r="M104" s="1" t="s">
        <v>39</v>
      </c>
      <c r="N104" s="1" t="s">
        <v>40</v>
      </c>
      <c r="O104" s="1" t="s">
        <v>113</v>
      </c>
      <c r="P104" s="1" t="s">
        <v>42</v>
      </c>
      <c r="Q104" s="1" t="s">
        <v>43</v>
      </c>
      <c r="R104" s="1" t="s">
        <v>44</v>
      </c>
      <c r="S104" s="1" t="s">
        <v>45</v>
      </c>
      <c r="T104" s="1" t="s">
        <v>46</v>
      </c>
      <c r="U104" s="1" t="s">
        <v>165</v>
      </c>
      <c r="V104" s="1" t="s">
        <v>166</v>
      </c>
      <c r="W104" s="1" t="s">
        <v>167</v>
      </c>
      <c r="X104" s="1" t="s">
        <v>168</v>
      </c>
      <c r="Y104" s="1" t="s">
        <v>169</v>
      </c>
      <c r="Z104" s="1" t="s">
        <v>170</v>
      </c>
      <c r="AA104" s="1" t="s">
        <v>171</v>
      </c>
      <c r="AB104" s="1" t="s">
        <v>172</v>
      </c>
    </row>
    <row r="105" spans="2:28" ht="15" thickBot="1" x14ac:dyDescent="0.35">
      <c r="D105" s="3"/>
      <c r="E105" s="29" t="s">
        <v>0</v>
      </c>
      <c r="F105" s="30">
        <f>AVERAGE(F78:F80)</f>
        <v>1.0014281098582911</v>
      </c>
      <c r="G105" s="30">
        <f t="shared" ref="G105:V105" si="1609">AVERAGE(G78:G80)</f>
        <v>0.99582028769993747</v>
      </c>
      <c r="H105" s="30">
        <f t="shared" si="1609"/>
        <v>0.9860312724465109</v>
      </c>
      <c r="I105" s="30">
        <f t="shared" si="1609"/>
        <v>1.0053360093574124</v>
      </c>
      <c r="J105" s="30">
        <f t="shared" si="1609"/>
        <v>1.002422522650195</v>
      </c>
      <c r="K105" s="30">
        <f t="shared" si="1609"/>
        <v>1.0018687088536546</v>
      </c>
      <c r="L105" s="30">
        <f t="shared" si="1609"/>
        <v>0.99838055769317713</v>
      </c>
      <c r="M105" s="30">
        <f t="shared" si="1609"/>
        <v>0.99855156634637543</v>
      </c>
      <c r="N105" s="30">
        <f t="shared" si="1609"/>
        <v>0.9990086509030961</v>
      </c>
      <c r="O105" s="30">
        <f t="shared" si="1609"/>
        <v>0.99928302460189433</v>
      </c>
      <c r="P105" s="30">
        <f t="shared" si="1609"/>
        <v>1.0009884303429331</v>
      </c>
      <c r="Q105" s="30">
        <f t="shared" si="1609"/>
        <v>0.99975025670646778</v>
      </c>
      <c r="R105" s="30">
        <f t="shared" si="1609"/>
        <v>0.99889131119097796</v>
      </c>
      <c r="S105" s="30">
        <f t="shared" si="1609"/>
        <v>1.0004185361194753</v>
      </c>
      <c r="T105" s="30">
        <f t="shared" si="1609"/>
        <v>0.99960415432393157</v>
      </c>
      <c r="U105" s="30">
        <f t="shared" si="1609"/>
        <v>0.99629384903108631</v>
      </c>
      <c r="V105" s="30">
        <f t="shared" si="1609"/>
        <v>0.99944132302551647</v>
      </c>
      <c r="W105" s="30">
        <f t="shared" ref="W105:AB105" si="1610">AVERAGE(W78:W80)</f>
        <v>0.99905751534202503</v>
      </c>
      <c r="X105" s="30">
        <f t="shared" si="1610"/>
        <v>0.69322488853931985</v>
      </c>
      <c r="Y105" s="30">
        <f t="shared" si="1610"/>
        <v>0.9992895123280503</v>
      </c>
      <c r="Z105" s="30">
        <f t="shared" si="1610"/>
        <v>1.0076288583624453</v>
      </c>
      <c r="AA105" s="30">
        <f t="shared" si="1610"/>
        <v>1.0008231303328385</v>
      </c>
      <c r="AB105" s="30">
        <f t="shared" si="1610"/>
        <v>0.99986237709634385</v>
      </c>
    </row>
    <row r="106" spans="2:28" x14ac:dyDescent="0.3">
      <c r="D106" s="3"/>
      <c r="E106" s="29" t="s">
        <v>4</v>
      </c>
      <c r="F106" s="30">
        <f>AVERAGE(F81:F83)</f>
        <v>1.0087862482694117</v>
      </c>
      <c r="G106" s="204">
        <f t="shared" ref="G106:V106" si="1611">AVERAGE(G81:G83)</f>
        <v>5.515293856050242</v>
      </c>
      <c r="H106" s="205">
        <f t="shared" si="1611"/>
        <v>5.4741309619711247</v>
      </c>
      <c r="I106" s="206">
        <f t="shared" si="1611"/>
        <v>1.7263399836376323</v>
      </c>
      <c r="J106" s="30">
        <f t="shared" si="1611"/>
        <v>1.2347072543495081</v>
      </c>
      <c r="K106" s="30">
        <f t="shared" si="1611"/>
        <v>0.96065967234361949</v>
      </c>
      <c r="L106" s="30">
        <f t="shared" si="1611"/>
        <v>1.1960910905078197</v>
      </c>
      <c r="M106" s="30">
        <f t="shared" si="1611"/>
        <v>1.1814665750517779</v>
      </c>
      <c r="N106" s="30">
        <f t="shared" si="1611"/>
        <v>1.1429724619282908</v>
      </c>
      <c r="O106" s="30">
        <f t="shared" si="1611"/>
        <v>0.81816692682158676</v>
      </c>
      <c r="P106" s="30">
        <f t="shared" si="1611"/>
        <v>0.99176088534900531</v>
      </c>
      <c r="Q106" s="30">
        <f t="shared" si="1611"/>
        <v>1.2066294383722325</v>
      </c>
      <c r="R106" s="30">
        <f t="shared" si="1611"/>
        <v>0.99744975254861423</v>
      </c>
      <c r="S106" s="30">
        <f t="shared" si="1611"/>
        <v>1.0482097531448964</v>
      </c>
      <c r="T106" s="30">
        <f t="shared" si="1611"/>
        <v>0.27111227864658743</v>
      </c>
      <c r="U106" s="216">
        <f t="shared" si="1611"/>
        <v>5.6020500735217533</v>
      </c>
      <c r="V106" s="30">
        <f t="shared" si="1611"/>
        <v>1.0708960258449416</v>
      </c>
      <c r="W106" s="30">
        <f t="shared" ref="W106:AB106" si="1612">AVERAGE(W81:W83)</f>
        <v>0.86657096859946814</v>
      </c>
      <c r="X106" s="30">
        <f t="shared" si="1612"/>
        <v>1.5721425671235145</v>
      </c>
      <c r="Y106" s="30">
        <f t="shared" si="1612"/>
        <v>0.69119388165322182</v>
      </c>
      <c r="Z106" s="30">
        <f t="shared" si="1612"/>
        <v>1.203603490904178</v>
      </c>
      <c r="AA106" s="30">
        <f t="shared" si="1612"/>
        <v>1.2355814084593482</v>
      </c>
      <c r="AB106" s="30">
        <f t="shared" si="1612"/>
        <v>1.0296209077972218</v>
      </c>
    </row>
    <row r="107" spans="2:28" ht="15" thickBot="1" x14ac:dyDescent="0.35">
      <c r="D107" s="3"/>
      <c r="E107" s="29" t="s">
        <v>8</v>
      </c>
      <c r="F107" s="30">
        <f>AVERAGE(F84:F86)</f>
        <v>0.82170725302852998</v>
      </c>
      <c r="G107" s="207">
        <f t="shared" ref="G107:V107" si="1613">AVERAGE(G84:G86)</f>
        <v>9.1959590878684043</v>
      </c>
      <c r="H107" s="208">
        <f t="shared" si="1613"/>
        <v>8.3185217106269125</v>
      </c>
      <c r="I107" s="209">
        <f t="shared" si="1613"/>
        <v>2.3996605503716513</v>
      </c>
      <c r="J107" s="30">
        <f t="shared" si="1613"/>
        <v>1.5557456972529893</v>
      </c>
      <c r="K107" s="30">
        <f t="shared" si="1613"/>
        <v>1.2337085104465271</v>
      </c>
      <c r="L107" s="30">
        <f t="shared" si="1613"/>
        <v>1.7636227186158884</v>
      </c>
      <c r="M107" s="30">
        <f t="shared" si="1613"/>
        <v>1.384240572092523</v>
      </c>
      <c r="N107" s="30">
        <f t="shared" si="1613"/>
        <v>1.599428946232317</v>
      </c>
      <c r="O107" s="30">
        <f t="shared" si="1613"/>
        <v>0.92046587504042598</v>
      </c>
      <c r="P107" s="30">
        <f t="shared" si="1613"/>
        <v>0.909312733528714</v>
      </c>
      <c r="Q107" s="30">
        <f t="shared" si="1613"/>
        <v>1.1180735395139194</v>
      </c>
      <c r="R107" s="30">
        <f t="shared" si="1613"/>
        <v>1.0885671099388572</v>
      </c>
      <c r="S107" s="30">
        <f t="shared" si="1613"/>
        <v>1.3598860960383632</v>
      </c>
      <c r="T107" s="30">
        <f t="shared" si="1613"/>
        <v>0.23740281126629229</v>
      </c>
      <c r="U107" s="217">
        <f t="shared" si="1613"/>
        <v>10.345417675904523</v>
      </c>
      <c r="V107" s="30">
        <f t="shared" si="1613"/>
        <v>1.0810927161230517</v>
      </c>
      <c r="W107" s="30">
        <f t="shared" ref="W107:AB107" si="1614">AVERAGE(W84:W86)</f>
        <v>0.78489019615202771</v>
      </c>
      <c r="X107" s="30">
        <f t="shared" si="1614"/>
        <v>1.7348631915071924</v>
      </c>
      <c r="Y107" s="30">
        <f t="shared" si="1614"/>
        <v>0.72029241087889895</v>
      </c>
      <c r="Z107" s="30">
        <f t="shared" si="1614"/>
        <v>1.3922814810865229</v>
      </c>
      <c r="AA107" s="30">
        <f t="shared" si="1614"/>
        <v>1.5165539646391526</v>
      </c>
      <c r="AB107" s="30">
        <f t="shared" si="1614"/>
        <v>1.228147880719727</v>
      </c>
    </row>
    <row r="108" spans="2:28" x14ac:dyDescent="0.3">
      <c r="D108" s="3"/>
      <c r="E108" s="29" t="s">
        <v>12</v>
      </c>
      <c r="F108" s="30">
        <f>AVERAGE(F87:F89)</f>
        <v>0.87519233916438166</v>
      </c>
      <c r="G108" s="30">
        <f t="shared" ref="G108:V108" si="1615">AVERAGE(G87:G89)</f>
        <v>0.85768215577328943</v>
      </c>
      <c r="H108" s="30">
        <f t="shared" si="1615"/>
        <v>0.90856330903736726</v>
      </c>
      <c r="I108" s="30">
        <f t="shared" si="1615"/>
        <v>1.0898984989145335</v>
      </c>
      <c r="J108" s="30">
        <f t="shared" si="1615"/>
        <v>0.83129484428746225</v>
      </c>
      <c r="K108" s="30">
        <f t="shared" si="1615"/>
        <v>0.92268624372725672</v>
      </c>
      <c r="L108" s="30">
        <f t="shared" si="1615"/>
        <v>0.92163638940902937</v>
      </c>
      <c r="M108" s="30">
        <f t="shared" si="1615"/>
        <v>0.72974268657097563</v>
      </c>
      <c r="N108" s="30">
        <f t="shared" si="1615"/>
        <v>0.99704788836074032</v>
      </c>
      <c r="O108" s="30">
        <f t="shared" si="1615"/>
        <v>0.79186186902777556</v>
      </c>
      <c r="P108" s="30">
        <f t="shared" si="1615"/>
        <v>0.9077420763453613</v>
      </c>
      <c r="Q108" s="30">
        <f t="shared" si="1615"/>
        <v>0.93879412616077873</v>
      </c>
      <c r="R108" s="30">
        <f t="shared" si="1615"/>
        <v>1.020433908497701</v>
      </c>
      <c r="S108" s="30">
        <f t="shared" si="1615"/>
        <v>1.1750469152297951</v>
      </c>
      <c r="T108" s="30">
        <f t="shared" si="1615"/>
        <v>0.30634601885470908</v>
      </c>
      <c r="U108" s="30">
        <f t="shared" si="1615"/>
        <v>1.0925589680934136</v>
      </c>
      <c r="V108" s="30">
        <f t="shared" si="1615"/>
        <v>0.9289225360461737</v>
      </c>
      <c r="W108" s="30">
        <f t="shared" ref="W108:AB108" si="1616">AVERAGE(W87:W89)</f>
        <v>0.74333498158594047</v>
      </c>
      <c r="X108" s="30">
        <f t="shared" si="1616"/>
        <v>1.4941514636687838</v>
      </c>
      <c r="Y108" s="30">
        <f t="shared" si="1616"/>
        <v>0.82724135623950179</v>
      </c>
      <c r="Z108" s="30">
        <f t="shared" si="1616"/>
        <v>1.3173441329946893</v>
      </c>
      <c r="AA108" s="30">
        <f t="shared" si="1616"/>
        <v>1.2310416141924525</v>
      </c>
      <c r="AB108" s="30">
        <f t="shared" si="1616"/>
        <v>1.0426751743105289</v>
      </c>
    </row>
    <row r="109" spans="2:28" ht="15" thickBot="1" x14ac:dyDescent="0.35">
      <c r="D109" s="3"/>
      <c r="E109" s="20" t="s">
        <v>16</v>
      </c>
      <c r="F109" s="21">
        <f>AVERAGE(F91:F93)</f>
        <v>0.99976529578670836</v>
      </c>
      <c r="G109" s="21">
        <f t="shared" ref="G109:V109" si="1617">AVERAGE(G91:G93)</f>
        <v>1.0045095413660767</v>
      </c>
      <c r="H109" s="21">
        <f t="shared" si="1617"/>
        <v>0.99132459654063376</v>
      </c>
      <c r="I109" s="21">
        <f t="shared" si="1617"/>
        <v>0.9960261570535982</v>
      </c>
      <c r="J109" s="21">
        <f t="shared" si="1617"/>
        <v>1.0024445080183415</v>
      </c>
      <c r="K109" s="21">
        <f t="shared" si="1617"/>
        <v>0.99793528792723085</v>
      </c>
      <c r="L109" s="21">
        <f t="shared" si="1617"/>
        <v>0.99587283242559899</v>
      </c>
      <c r="M109" s="21">
        <f t="shared" si="1617"/>
        <v>1.0001371342818235</v>
      </c>
      <c r="N109" s="21">
        <f t="shared" si="1617"/>
        <v>0.99900449150491999</v>
      </c>
      <c r="O109" s="21">
        <f t="shared" si="1617"/>
        <v>1.001186283926826</v>
      </c>
      <c r="P109" s="21">
        <f t="shared" si="1617"/>
        <v>0.99968698825995084</v>
      </c>
      <c r="Q109" s="21">
        <f t="shared" si="1617"/>
        <v>1.000898416604171</v>
      </c>
      <c r="R109" s="21">
        <f t="shared" si="1617"/>
        <v>1.000860921050037</v>
      </c>
      <c r="S109" s="21">
        <f t="shared" si="1617"/>
        <v>0.99918887381530974</v>
      </c>
      <c r="T109" s="21">
        <f t="shared" si="1617"/>
        <v>0.99796314884156967</v>
      </c>
      <c r="U109" s="21">
        <f t="shared" si="1617"/>
        <v>0.99905330506365653</v>
      </c>
      <c r="V109" s="21">
        <f t="shared" si="1617"/>
        <v>1.0013077905658891</v>
      </c>
      <c r="W109" s="21">
        <f t="shared" ref="W109:AB109" si="1618">AVERAGE(W91:W93)</f>
        <v>1.0000920826967474</v>
      </c>
      <c r="X109" s="21">
        <f t="shared" si="1618"/>
        <v>0.97460508911217902</v>
      </c>
      <c r="Y109" s="21">
        <f t="shared" si="1618"/>
        <v>1.0000924656196613</v>
      </c>
      <c r="Z109" s="21">
        <f t="shared" si="1618"/>
        <v>0.99194615399735475</v>
      </c>
      <c r="AA109" s="21">
        <f t="shared" si="1618"/>
        <v>0.99986329881060065</v>
      </c>
      <c r="AB109" s="21">
        <f t="shared" si="1618"/>
        <v>1.0002062574958632</v>
      </c>
    </row>
    <row r="110" spans="2:28" x14ac:dyDescent="0.3">
      <c r="D110" s="3"/>
      <c r="E110" s="20" t="s">
        <v>20</v>
      </c>
      <c r="F110" s="21">
        <f>AVERAGE(F94:F96)</f>
        <v>1.0301270674335814</v>
      </c>
      <c r="G110" s="210">
        <f t="shared" ref="G110:V110" si="1619">AVERAGE(G94:G96)</f>
        <v>4.1028847050222259</v>
      </c>
      <c r="H110" s="211">
        <f t="shared" si="1619"/>
        <v>7.1279935939837742</v>
      </c>
      <c r="I110" s="212">
        <f t="shared" si="1619"/>
        <v>1.6673886549255592</v>
      </c>
      <c r="J110" s="21">
        <f t="shared" si="1619"/>
        <v>1.6046868590939178</v>
      </c>
      <c r="K110" s="21">
        <f t="shared" si="1619"/>
        <v>1.4659698328414634</v>
      </c>
      <c r="L110" s="21">
        <f t="shared" si="1619"/>
        <v>1.7164795443531913</v>
      </c>
      <c r="M110" s="21">
        <f t="shared" si="1619"/>
        <v>1.4426088326364772</v>
      </c>
      <c r="N110" s="21">
        <f t="shared" si="1619"/>
        <v>1.1426980891806429</v>
      </c>
      <c r="O110" s="21">
        <f t="shared" si="1619"/>
        <v>1.0199969611674204</v>
      </c>
      <c r="P110" s="21">
        <f t="shared" si="1619"/>
        <v>1.1394510964464077</v>
      </c>
      <c r="Q110" s="21">
        <f t="shared" si="1619"/>
        <v>1.2643798582233161</v>
      </c>
      <c r="R110" s="21">
        <f t="shared" si="1619"/>
        <v>0.90410177794528346</v>
      </c>
      <c r="S110" s="21">
        <f t="shared" si="1619"/>
        <v>0.73116464239367185</v>
      </c>
      <c r="T110" s="21">
        <f t="shared" si="1619"/>
        <v>1.92380560532214</v>
      </c>
      <c r="U110" s="218">
        <f t="shared" si="1619"/>
        <v>5.256198333417057</v>
      </c>
      <c r="V110" s="21">
        <f t="shared" si="1619"/>
        <v>0.79683736650648918</v>
      </c>
      <c r="W110" s="21">
        <f t="shared" ref="W110:AB110" si="1620">AVERAGE(W94:W96)</f>
        <v>0.66463695485584628</v>
      </c>
      <c r="X110" s="21">
        <f t="shared" si="1620"/>
        <v>0.9906790146968103</v>
      </c>
      <c r="Y110" s="21">
        <f t="shared" si="1620"/>
        <v>0.53762140107285861</v>
      </c>
      <c r="Z110" s="21">
        <f t="shared" si="1620"/>
        <v>0.78781948782416389</v>
      </c>
      <c r="AA110" s="21">
        <f t="shared" si="1620"/>
        <v>1.0122162799797514</v>
      </c>
      <c r="AB110" s="21">
        <f t="shared" si="1620"/>
        <v>1.0823770328762334</v>
      </c>
    </row>
    <row r="111" spans="2:28" ht="15" thickBot="1" x14ac:dyDescent="0.35">
      <c r="D111" s="3"/>
      <c r="E111" s="20" t="s">
        <v>24</v>
      </c>
      <c r="F111" s="21">
        <f>AVERAGE(F97:F99)</f>
        <v>0.56867556395413965</v>
      </c>
      <c r="G111" s="213">
        <f t="shared" ref="G111:V111" si="1621">AVERAGE(G97:G99)</f>
        <v>4.8844289104778715</v>
      </c>
      <c r="H111" s="214">
        <f t="shared" si="1621"/>
        <v>12.027155366446364</v>
      </c>
      <c r="I111" s="215">
        <f t="shared" si="1621"/>
        <v>1.5700464691950444</v>
      </c>
      <c r="J111" s="21">
        <f t="shared" si="1621"/>
        <v>1.383585142866455</v>
      </c>
      <c r="K111" s="21">
        <f t="shared" si="1621"/>
        <v>1.3494902369860589</v>
      </c>
      <c r="L111" s="21">
        <f t="shared" si="1621"/>
        <v>1.7887219935719862</v>
      </c>
      <c r="M111" s="21">
        <f t="shared" si="1621"/>
        <v>1.2474606925013232</v>
      </c>
      <c r="N111" s="21">
        <f t="shared" si="1621"/>
        <v>1.0004806476070911</v>
      </c>
      <c r="O111" s="21">
        <f t="shared" si="1621"/>
        <v>0.76492152474539277</v>
      </c>
      <c r="P111" s="21">
        <f t="shared" si="1621"/>
        <v>0.7859413949303935</v>
      </c>
      <c r="Q111" s="21">
        <f t="shared" si="1621"/>
        <v>0.85070781578200061</v>
      </c>
      <c r="R111" s="21">
        <f t="shared" si="1621"/>
        <v>0.73139641113506049</v>
      </c>
      <c r="S111" s="21">
        <f t="shared" si="1621"/>
        <v>0.89277660988297303</v>
      </c>
      <c r="T111" s="21">
        <f t="shared" si="1621"/>
        <v>0.91354879599141958</v>
      </c>
      <c r="U111" s="219">
        <f t="shared" si="1621"/>
        <v>6.8722491859747068</v>
      </c>
      <c r="V111" s="21">
        <f t="shared" si="1621"/>
        <v>0.81680847031653137</v>
      </c>
      <c r="W111" s="21">
        <f t="shared" ref="W111:AB111" si="1622">AVERAGE(W97:W99)</f>
        <v>0.51675137672696014</v>
      </c>
      <c r="X111" s="21">
        <f t="shared" si="1622"/>
        <v>0.81594969936780315</v>
      </c>
      <c r="Y111" s="21">
        <f t="shared" si="1622"/>
        <v>0.40361770557936555</v>
      </c>
      <c r="Z111" s="21">
        <f t="shared" si="1622"/>
        <v>0.70379963324259454</v>
      </c>
      <c r="AA111" s="21">
        <f t="shared" si="1622"/>
        <v>0.88081776095959941</v>
      </c>
      <c r="AB111" s="21">
        <f t="shared" si="1622"/>
        <v>0.95635157513372981</v>
      </c>
    </row>
    <row r="112" spans="2:28" x14ac:dyDescent="0.3">
      <c r="D112" s="3"/>
      <c r="E112" s="20" t="s">
        <v>28</v>
      </c>
      <c r="F112" s="21">
        <f>AVERAGE(F100:F102)</f>
        <v>0.61686343073197081</v>
      </c>
      <c r="G112" s="21">
        <f t="shared" ref="G112:V112" si="1623">AVERAGE(G100:G102)</f>
        <v>0.73164861405793469</v>
      </c>
      <c r="H112" s="21">
        <f t="shared" si="1623"/>
        <v>0.55153873595420744</v>
      </c>
      <c r="I112" s="21">
        <f t="shared" si="1623"/>
        <v>0.68705636475873444</v>
      </c>
      <c r="J112" s="21">
        <f t="shared" si="1623"/>
        <v>0.83846783453789964</v>
      </c>
      <c r="K112" s="21">
        <f t="shared" si="1623"/>
        <v>1.0952403073680492</v>
      </c>
      <c r="L112" s="21">
        <f t="shared" si="1623"/>
        <v>0.83425200133462774</v>
      </c>
      <c r="M112" s="21">
        <f t="shared" si="1623"/>
        <v>0.74868340465894223</v>
      </c>
      <c r="N112" s="21">
        <f t="shared" si="1623"/>
        <v>0.70560088622841333</v>
      </c>
      <c r="O112" s="21">
        <f t="shared" si="1623"/>
        <v>0.76604237112399021</v>
      </c>
      <c r="P112" s="21">
        <f t="shared" si="1623"/>
        <v>0.87333810058466488</v>
      </c>
      <c r="Q112" s="21">
        <f t="shared" si="1623"/>
        <v>1.0095347594117541</v>
      </c>
      <c r="R112" s="21">
        <f t="shared" si="1623"/>
        <v>0.79662653187498611</v>
      </c>
      <c r="S112" s="21">
        <f t="shared" si="1623"/>
        <v>0.94551282520497926</v>
      </c>
      <c r="T112" s="21">
        <f t="shared" si="1623"/>
        <v>1.6387234643305308</v>
      </c>
      <c r="U112" s="21">
        <f t="shared" si="1623"/>
        <v>1.0507811314138447</v>
      </c>
      <c r="V112" s="21">
        <f t="shared" si="1623"/>
        <v>0.81030569540186914</v>
      </c>
      <c r="W112" s="21">
        <f t="shared" ref="W112:AB112" si="1624">AVERAGE(W100:W102)</f>
        <v>0.69290243303628885</v>
      </c>
      <c r="X112" s="21">
        <f t="shared" si="1624"/>
        <v>0.70456850030973894</v>
      </c>
      <c r="Y112" s="21">
        <f t="shared" si="1624"/>
        <v>0.77228310833995784</v>
      </c>
      <c r="Z112" s="21">
        <f t="shared" si="1624"/>
        <v>0.92876025077352919</v>
      </c>
      <c r="AA112" s="21">
        <f t="shared" si="1624"/>
        <v>1.0072299814063961</v>
      </c>
      <c r="AB112" s="21">
        <f t="shared" si="1624"/>
        <v>0.85710911882388452</v>
      </c>
    </row>
    <row r="114" spans="4:28" x14ac:dyDescent="0.3">
      <c r="D114" s="6" t="s">
        <v>48</v>
      </c>
      <c r="E114" s="6" t="s">
        <v>48</v>
      </c>
      <c r="F114" s="5" t="s">
        <v>32</v>
      </c>
    </row>
    <row r="115" spans="4:28" x14ac:dyDescent="0.3">
      <c r="D115" s="5"/>
      <c r="E115" s="31" t="s">
        <v>0</v>
      </c>
      <c r="F115" s="32">
        <f>_xlfn.STDEV.P(F78:F80)</f>
        <v>5.4421690057045578E-2</v>
      </c>
      <c r="G115" s="32">
        <f t="shared" ref="G115:V115" si="1625">_xlfn.STDEV.P(G78:G80)</f>
        <v>7.9791414121338625E-2</v>
      </c>
      <c r="H115" s="32">
        <f t="shared" si="1625"/>
        <v>0.14180375845257009</v>
      </c>
      <c r="I115" s="32">
        <f t="shared" si="1625"/>
        <v>3.5087909095931763E-2</v>
      </c>
      <c r="J115" s="32">
        <f t="shared" si="1625"/>
        <v>0.15712156189688145</v>
      </c>
      <c r="K115" s="32">
        <f t="shared" si="1625"/>
        <v>8.505963905451619E-2</v>
      </c>
      <c r="L115" s="32">
        <f t="shared" si="1625"/>
        <v>3.3943577618354118E-3</v>
      </c>
      <c r="M115" s="32">
        <f t="shared" si="1625"/>
        <v>3.0913957487837415E-2</v>
      </c>
      <c r="N115" s="32">
        <f t="shared" si="1625"/>
        <v>9.3414688887279121E-2</v>
      </c>
      <c r="O115" s="32">
        <f t="shared" si="1625"/>
        <v>0.1161960666645851</v>
      </c>
      <c r="P115" s="32">
        <f t="shared" si="1625"/>
        <v>8.5049931266817744E-2</v>
      </c>
      <c r="Q115" s="32">
        <f t="shared" si="1625"/>
        <v>8.7597700732966174E-2</v>
      </c>
      <c r="R115" s="32">
        <f t="shared" si="1625"/>
        <v>0.18693945602677672</v>
      </c>
      <c r="S115" s="32">
        <f t="shared" si="1625"/>
        <v>8.3122387524253383E-2</v>
      </c>
      <c r="T115" s="32">
        <f t="shared" si="1625"/>
        <v>1.0416528913255636</v>
      </c>
      <c r="U115" s="32">
        <f t="shared" si="1625"/>
        <v>0.19573574146640768</v>
      </c>
      <c r="V115" s="32">
        <f t="shared" si="1625"/>
        <v>0.18561887252746423</v>
      </c>
      <c r="W115" s="32">
        <f t="shared" ref="W115:AB115" si="1626">_xlfn.STDEV.P(W78:W80)</f>
        <v>0.24113933306984361</v>
      </c>
      <c r="X115" s="32">
        <f t="shared" si="1626"/>
        <v>0.49817840264292768</v>
      </c>
      <c r="Y115" s="32">
        <f t="shared" si="1626"/>
        <v>0.18712340446702494</v>
      </c>
      <c r="Z115" s="32">
        <f t="shared" si="1626"/>
        <v>0.28377712806386302</v>
      </c>
      <c r="AA115" s="32">
        <f t="shared" si="1626"/>
        <v>0.24016431108572428</v>
      </c>
      <c r="AB115" s="32">
        <f t="shared" si="1626"/>
        <v>4.9151094296914458E-2</v>
      </c>
    </row>
    <row r="116" spans="4:28" x14ac:dyDescent="0.3">
      <c r="D116" s="5"/>
      <c r="E116" s="31" t="s">
        <v>4</v>
      </c>
      <c r="F116" s="32">
        <f>_xlfn.STDEV.P(F81:F83)</f>
        <v>6.0579768910660699E-2</v>
      </c>
      <c r="G116" s="32">
        <f t="shared" ref="G116:V116" si="1627">_xlfn.STDEV.P(G81:G83)</f>
        <v>0.88601227722317621</v>
      </c>
      <c r="H116" s="32">
        <f t="shared" si="1627"/>
        <v>0.63177145411339197</v>
      </c>
      <c r="I116" s="32">
        <f t="shared" si="1627"/>
        <v>7.8310644491695253E-2</v>
      </c>
      <c r="J116" s="32">
        <f t="shared" si="1627"/>
        <v>3.2078365078455566E-2</v>
      </c>
      <c r="K116" s="32">
        <f t="shared" si="1627"/>
        <v>1.1719571134302711E-2</v>
      </c>
      <c r="L116" s="32">
        <f t="shared" si="1627"/>
        <v>2.1616758558567255E-2</v>
      </c>
      <c r="M116" s="32">
        <f t="shared" si="1627"/>
        <v>5.9743283028834963E-2</v>
      </c>
      <c r="N116" s="32">
        <f t="shared" si="1627"/>
        <v>7.0095761422575453E-2</v>
      </c>
      <c r="O116" s="32">
        <f t="shared" si="1627"/>
        <v>2.4284091873830127E-2</v>
      </c>
      <c r="P116" s="32">
        <f t="shared" si="1627"/>
        <v>4.3161190570993761E-2</v>
      </c>
      <c r="Q116" s="32">
        <f t="shared" si="1627"/>
        <v>0.10033922108861439</v>
      </c>
      <c r="R116" s="32">
        <f t="shared" si="1627"/>
        <v>4.0173435029925542E-2</v>
      </c>
      <c r="S116" s="32">
        <f t="shared" si="1627"/>
        <v>1.8755414593363641E-2</v>
      </c>
      <c r="T116" s="32">
        <f t="shared" si="1627"/>
        <v>4.7847327458291511E-2</v>
      </c>
      <c r="U116" s="32">
        <f t="shared" si="1627"/>
        <v>0.26813804151465226</v>
      </c>
      <c r="V116" s="32">
        <f t="shared" si="1627"/>
        <v>0.16898965858151965</v>
      </c>
      <c r="W116" s="32">
        <f t="shared" ref="W116:AB116" si="1628">_xlfn.STDEV.P(W81:W83)</f>
        <v>0.23777802289368405</v>
      </c>
      <c r="X116" s="32">
        <f t="shared" si="1628"/>
        <v>0.35961604439708461</v>
      </c>
      <c r="Y116" s="32">
        <f t="shared" si="1628"/>
        <v>0.10192932480827961</v>
      </c>
      <c r="Z116" s="32">
        <f t="shared" si="1628"/>
        <v>9.7513370701165891E-2</v>
      </c>
      <c r="AA116" s="32">
        <f t="shared" si="1628"/>
        <v>0.13370584139879355</v>
      </c>
      <c r="AB116" s="32">
        <f t="shared" si="1628"/>
        <v>0.23394586749899357</v>
      </c>
    </row>
    <row r="117" spans="4:28" x14ac:dyDescent="0.3">
      <c r="D117" s="5"/>
      <c r="E117" s="31" t="s">
        <v>8</v>
      </c>
      <c r="F117" s="32">
        <f>_xlfn.STDEV.P(F84:F86)</f>
        <v>7.527597891878561E-2</v>
      </c>
      <c r="G117" s="32">
        <f t="shared" ref="G117:V117" si="1629">_xlfn.STDEV.P(G84:G86)</f>
        <v>2.408261694719585</v>
      </c>
      <c r="H117" s="32">
        <f t="shared" si="1629"/>
        <v>1.4397843686918854</v>
      </c>
      <c r="I117" s="32">
        <f t="shared" si="1629"/>
        <v>0.30111436201855679</v>
      </c>
      <c r="J117" s="32">
        <f t="shared" si="1629"/>
        <v>0.12733070797527021</v>
      </c>
      <c r="K117" s="32">
        <f t="shared" si="1629"/>
        <v>0.20195255116149816</v>
      </c>
      <c r="L117" s="32">
        <f t="shared" si="1629"/>
        <v>0.33687150516182818</v>
      </c>
      <c r="M117" s="32">
        <f t="shared" si="1629"/>
        <v>0.17031971548976499</v>
      </c>
      <c r="N117" s="32">
        <f t="shared" si="1629"/>
        <v>0.42955306973549556</v>
      </c>
      <c r="O117" s="32">
        <f t="shared" si="1629"/>
        <v>0.13537330141339951</v>
      </c>
      <c r="P117" s="32">
        <f t="shared" si="1629"/>
        <v>2.8237457683395664E-2</v>
      </c>
      <c r="Q117" s="32">
        <f t="shared" si="1629"/>
        <v>0.10738435633147664</v>
      </c>
      <c r="R117" s="32">
        <f t="shared" si="1629"/>
        <v>8.2810185799242667E-2</v>
      </c>
      <c r="S117" s="32">
        <f t="shared" si="1629"/>
        <v>0.41724837301663564</v>
      </c>
      <c r="T117" s="32">
        <f t="shared" si="1629"/>
        <v>2.7765461653138625E-2</v>
      </c>
      <c r="U117" s="32">
        <f t="shared" si="1629"/>
        <v>1.1438114852126144</v>
      </c>
      <c r="V117" s="32">
        <f t="shared" si="1629"/>
        <v>4.7467091389922784E-2</v>
      </c>
      <c r="W117" s="32">
        <f t="shared" ref="W117:AB117" si="1630">_xlfn.STDEV.P(W84:W86)</f>
        <v>6.8611080602312996E-2</v>
      </c>
      <c r="X117" s="32">
        <f t="shared" si="1630"/>
        <v>0.24940338203345772</v>
      </c>
      <c r="Y117" s="32">
        <f t="shared" si="1630"/>
        <v>1.7427599139530979E-2</v>
      </c>
      <c r="Z117" s="32">
        <f t="shared" si="1630"/>
        <v>0.2553173087762089</v>
      </c>
      <c r="AA117" s="32">
        <f t="shared" si="1630"/>
        <v>0.22707766201633495</v>
      </c>
      <c r="AB117" s="32">
        <f t="shared" si="1630"/>
        <v>0.28916021599563807</v>
      </c>
    </row>
    <row r="118" spans="4:28" x14ac:dyDescent="0.3">
      <c r="D118" s="5"/>
      <c r="E118" s="31" t="s">
        <v>12</v>
      </c>
      <c r="F118" s="32">
        <f>_xlfn.STDEV.P(F87:F89)</f>
        <v>9.8002692910321085E-2</v>
      </c>
      <c r="G118" s="32">
        <f t="shared" ref="G118:V118" si="1631">_xlfn.STDEV.P(G87:G89)</f>
        <v>6.9130476750331488E-2</v>
      </c>
      <c r="H118" s="32">
        <f t="shared" si="1631"/>
        <v>0.22335983760622896</v>
      </c>
      <c r="I118" s="32">
        <f t="shared" si="1631"/>
        <v>4.0339357808109794E-2</v>
      </c>
      <c r="J118" s="32">
        <f t="shared" si="1631"/>
        <v>1.7806744211440829E-2</v>
      </c>
      <c r="K118" s="32">
        <f t="shared" si="1631"/>
        <v>9.3451881167506079E-2</v>
      </c>
      <c r="L118" s="32">
        <f t="shared" si="1631"/>
        <v>0.10357567849672038</v>
      </c>
      <c r="M118" s="32">
        <f t="shared" si="1631"/>
        <v>9.4806828662310702E-2</v>
      </c>
      <c r="N118" s="32">
        <f t="shared" si="1631"/>
        <v>0.11798190552346097</v>
      </c>
      <c r="O118" s="32">
        <f t="shared" si="1631"/>
        <v>0.13586766341890993</v>
      </c>
      <c r="P118" s="32">
        <f t="shared" si="1631"/>
        <v>0.10865764720899805</v>
      </c>
      <c r="Q118" s="32">
        <f t="shared" si="1631"/>
        <v>2.5077781618094312E-2</v>
      </c>
      <c r="R118" s="32">
        <f t="shared" si="1631"/>
        <v>3.3427538079854997E-2</v>
      </c>
      <c r="S118" s="32">
        <f t="shared" si="1631"/>
        <v>9.7702815258657885E-2</v>
      </c>
      <c r="T118" s="32">
        <f t="shared" si="1631"/>
        <v>0.24055000471366653</v>
      </c>
      <c r="U118" s="32">
        <f t="shared" si="1631"/>
        <v>0.10546134164027039</v>
      </c>
      <c r="V118" s="32">
        <f t="shared" si="1631"/>
        <v>6.058211591572011E-2</v>
      </c>
      <c r="W118" s="32">
        <f t="shared" ref="W118:AB118" si="1632">_xlfn.STDEV.P(W87:W89)</f>
        <v>6.0261992246756109E-2</v>
      </c>
      <c r="X118" s="32">
        <f t="shared" si="1632"/>
        <v>0.11803487040206405</v>
      </c>
      <c r="Y118" s="32">
        <f t="shared" si="1632"/>
        <v>0.12373642472257076</v>
      </c>
      <c r="Z118" s="32">
        <f t="shared" si="1632"/>
        <v>0.11438068682052913</v>
      </c>
      <c r="AA118" s="32">
        <f t="shared" si="1632"/>
        <v>1.4652803366109362E-2</v>
      </c>
      <c r="AB118" s="32">
        <f t="shared" si="1632"/>
        <v>5.1271572915901467E-2</v>
      </c>
    </row>
    <row r="119" spans="4:28" x14ac:dyDescent="0.3">
      <c r="D119" s="5"/>
      <c r="E119" s="22" t="s">
        <v>16</v>
      </c>
      <c r="F119" s="23">
        <f>_xlfn.STDEV.P(F91:F93)</f>
        <v>0.30069209677221581</v>
      </c>
      <c r="G119" s="23">
        <f t="shared" ref="G119:V119" si="1633">_xlfn.STDEV.P(G91:G93)</f>
        <v>0.11893222135993169</v>
      </c>
      <c r="H119" s="23">
        <f t="shared" si="1633"/>
        <v>0.42327942444703498</v>
      </c>
      <c r="I119" s="23">
        <f t="shared" si="1633"/>
        <v>0.34814059895907545</v>
      </c>
      <c r="J119" s="23">
        <f t="shared" si="1633"/>
        <v>0.19852279770571973</v>
      </c>
      <c r="K119" s="23">
        <f t="shared" si="1633"/>
        <v>0.19521198987976474</v>
      </c>
      <c r="L119" s="23">
        <f t="shared" si="1633"/>
        <v>0.14455169543537544</v>
      </c>
      <c r="M119" s="23">
        <f t="shared" si="1633"/>
        <v>0.22279227802935112</v>
      </c>
      <c r="N119" s="23">
        <f t="shared" si="1633"/>
        <v>0.25018670839449486</v>
      </c>
      <c r="O119" s="23">
        <f t="shared" si="1633"/>
        <v>2.1773117120749509E-2</v>
      </c>
      <c r="P119" s="23">
        <f t="shared" si="1633"/>
        <v>0.17654249438734551</v>
      </c>
      <c r="Q119" s="23">
        <f t="shared" si="1633"/>
        <v>0.20683896714120242</v>
      </c>
      <c r="R119" s="23">
        <f t="shared" si="1633"/>
        <v>0.22562768071333686</v>
      </c>
      <c r="S119" s="23">
        <f t="shared" si="1633"/>
        <v>0.20369570567802833</v>
      </c>
      <c r="T119" s="23">
        <f t="shared" si="1633"/>
        <v>0.37771050738732409</v>
      </c>
      <c r="U119" s="23">
        <f t="shared" si="1633"/>
        <v>0.10031236745275604</v>
      </c>
      <c r="V119" s="23">
        <f t="shared" si="1633"/>
        <v>0.29851446812516236</v>
      </c>
      <c r="W119" s="23">
        <f t="shared" ref="W119:AB119" si="1634">_xlfn.STDEV.P(W91:W93)</f>
        <v>0.18852786125227103</v>
      </c>
      <c r="X119" s="23">
        <f t="shared" si="1634"/>
        <v>0.19971802032482425</v>
      </c>
      <c r="Y119" s="23">
        <f t="shared" si="1634"/>
        <v>9.9477868046677131E-2</v>
      </c>
      <c r="Z119" s="23">
        <f t="shared" si="1634"/>
        <v>0.14376728305402631</v>
      </c>
      <c r="AA119" s="23">
        <f t="shared" si="1634"/>
        <v>0.11011809519394705</v>
      </c>
      <c r="AB119" s="23">
        <f t="shared" si="1634"/>
        <v>0.10835383762476813</v>
      </c>
    </row>
    <row r="120" spans="4:28" x14ac:dyDescent="0.3">
      <c r="D120" s="5"/>
      <c r="E120" s="22" t="s">
        <v>20</v>
      </c>
      <c r="F120" s="23">
        <f>_xlfn.STDEV.P(F83:F85)</f>
        <v>0.11148529014294224</v>
      </c>
      <c r="G120" s="23">
        <f t="shared" ref="G120:V120" si="1635">_xlfn.STDEV.P(G83:G85)</f>
        <v>1.6396240738540231</v>
      </c>
      <c r="H120" s="23">
        <f t="shared" si="1635"/>
        <v>1.9777722139491016</v>
      </c>
      <c r="I120" s="23">
        <f t="shared" si="1635"/>
        <v>0.16724183576693402</v>
      </c>
      <c r="J120" s="23">
        <f t="shared" si="1635"/>
        <v>0.19093732462972754</v>
      </c>
      <c r="K120" s="23">
        <f t="shared" si="1635"/>
        <v>5.5965331868830473E-2</v>
      </c>
      <c r="L120" s="23">
        <f t="shared" si="1635"/>
        <v>0.18321362806784069</v>
      </c>
      <c r="M120" s="23">
        <f t="shared" si="1635"/>
        <v>8.0057937779867971E-2</v>
      </c>
      <c r="N120" s="23">
        <f t="shared" si="1635"/>
        <v>6.9102119763209235E-2</v>
      </c>
      <c r="O120" s="23">
        <f t="shared" si="1635"/>
        <v>1.6901806361007101E-2</v>
      </c>
      <c r="P120" s="23">
        <f t="shared" si="1635"/>
        <v>6.5231938591384722E-2</v>
      </c>
      <c r="Q120" s="23">
        <f t="shared" si="1635"/>
        <v>7.7463207525167041E-2</v>
      </c>
      <c r="R120" s="23">
        <f t="shared" si="1635"/>
        <v>4.1648621895061126E-2</v>
      </c>
      <c r="S120" s="23">
        <f t="shared" si="1635"/>
        <v>7.2565802037407062E-2</v>
      </c>
      <c r="T120" s="23">
        <f t="shared" si="1635"/>
        <v>4.9394661231249443E-2</v>
      </c>
      <c r="U120" s="23">
        <f t="shared" si="1635"/>
        <v>2.3640073016557408</v>
      </c>
      <c r="V120" s="23">
        <f t="shared" si="1635"/>
        <v>3.4009090231182731E-2</v>
      </c>
      <c r="W120" s="23">
        <f t="shared" ref="W120:AB120" si="1636">_xlfn.STDEV.P(W83:W85)</f>
        <v>8.5640215339859022E-2</v>
      </c>
      <c r="X120" s="23">
        <f t="shared" si="1636"/>
        <v>0.40325097773935403</v>
      </c>
      <c r="Y120" s="23">
        <f t="shared" si="1636"/>
        <v>7.1958492932384932E-2</v>
      </c>
      <c r="Z120" s="23">
        <f t="shared" si="1636"/>
        <v>0.27252557070785233</v>
      </c>
      <c r="AA120" s="23">
        <f t="shared" si="1636"/>
        <v>0.30380703526937058</v>
      </c>
      <c r="AB120" s="23">
        <f t="shared" si="1636"/>
        <v>0.17568348514570536</v>
      </c>
    </row>
    <row r="121" spans="4:28" x14ac:dyDescent="0.3">
      <c r="D121" s="5"/>
      <c r="E121" s="22" t="s">
        <v>24</v>
      </c>
      <c r="F121" s="23">
        <f>_xlfn.STDEV.P(F97:F99)</f>
        <v>0.1213519270995211</v>
      </c>
      <c r="G121" s="23">
        <f t="shared" ref="G121:V121" si="1637">_xlfn.STDEV.P(G97:G99)</f>
        <v>0.38158426995186773</v>
      </c>
      <c r="H121" s="23">
        <f t="shared" si="1637"/>
        <v>6.0958540103872192</v>
      </c>
      <c r="I121" s="23">
        <f t="shared" si="1637"/>
        <v>0.28064410544472385</v>
      </c>
      <c r="J121" s="23">
        <f t="shared" si="1637"/>
        <v>0.30931604003970564</v>
      </c>
      <c r="K121" s="23">
        <f t="shared" si="1637"/>
        <v>0.18394556897552627</v>
      </c>
      <c r="L121" s="23">
        <f t="shared" si="1637"/>
        <v>0.27498076834439023</v>
      </c>
      <c r="M121" s="23">
        <f t="shared" si="1637"/>
        <v>0.20472248632783827</v>
      </c>
      <c r="N121" s="23">
        <f t="shared" si="1637"/>
        <v>0.2895657992164174</v>
      </c>
      <c r="O121" s="23">
        <f t="shared" si="1637"/>
        <v>0.25366095816388179</v>
      </c>
      <c r="P121" s="23">
        <f t="shared" si="1637"/>
        <v>1.9430173466417944E-2</v>
      </c>
      <c r="Q121" s="23">
        <f t="shared" si="1637"/>
        <v>1.8606457782308995E-2</v>
      </c>
      <c r="R121" s="23">
        <f t="shared" si="1637"/>
        <v>4.8760316812616868E-2</v>
      </c>
      <c r="S121" s="23">
        <f t="shared" si="1637"/>
        <v>0.22620719775614667</v>
      </c>
      <c r="T121" s="23">
        <f t="shared" si="1637"/>
        <v>0.33607560861429958</v>
      </c>
      <c r="U121" s="23">
        <f t="shared" si="1637"/>
        <v>0.59898431672822183</v>
      </c>
      <c r="V121" s="23">
        <f t="shared" si="1637"/>
        <v>7.140284695102618E-2</v>
      </c>
      <c r="W121" s="23">
        <f t="shared" ref="W121:AB121" si="1638">_xlfn.STDEV.P(W97:W99)</f>
        <v>6.236731416666548E-2</v>
      </c>
      <c r="X121" s="23">
        <f t="shared" si="1638"/>
        <v>0.15746203456414232</v>
      </c>
      <c r="Y121" s="23">
        <f t="shared" si="1638"/>
        <v>4.3331089315813122E-2</v>
      </c>
      <c r="Z121" s="23">
        <f t="shared" si="1638"/>
        <v>4.3073420748399517E-2</v>
      </c>
      <c r="AA121" s="23">
        <f t="shared" si="1638"/>
        <v>7.3211657245485534E-2</v>
      </c>
      <c r="AB121" s="23">
        <f t="shared" si="1638"/>
        <v>0.25462151428841401</v>
      </c>
    </row>
    <row r="122" spans="4:28" x14ac:dyDescent="0.3">
      <c r="D122" s="5"/>
      <c r="E122" s="22" t="s">
        <v>28</v>
      </c>
      <c r="F122" s="23">
        <f>_xlfn.STDEV.P(F100:F102)</f>
        <v>0.12223436606472493</v>
      </c>
      <c r="G122" s="23">
        <f t="shared" ref="G122:V122" si="1639">_xlfn.STDEV.P(G100:G102)</f>
        <v>0.13731163587623904</v>
      </c>
      <c r="H122" s="23">
        <f t="shared" si="1639"/>
        <v>0.17354752972350476</v>
      </c>
      <c r="I122" s="23">
        <f t="shared" si="1639"/>
        <v>0.15429896684575917</v>
      </c>
      <c r="J122" s="23">
        <f t="shared" si="1639"/>
        <v>0.14980664725930812</v>
      </c>
      <c r="K122" s="23">
        <f t="shared" si="1639"/>
        <v>0.16336584551406558</v>
      </c>
      <c r="L122" s="23">
        <f t="shared" si="1639"/>
        <v>0.11074974022723799</v>
      </c>
      <c r="M122" s="23">
        <f t="shared" si="1639"/>
        <v>0.1003212904461569</v>
      </c>
      <c r="N122" s="23">
        <f t="shared" si="1639"/>
        <v>0.11298853387483353</v>
      </c>
      <c r="O122" s="23">
        <f t="shared" si="1639"/>
        <v>4.1506393854476881E-2</v>
      </c>
      <c r="P122" s="23">
        <f t="shared" si="1639"/>
        <v>7.6335400135141382E-2</v>
      </c>
      <c r="Q122" s="23">
        <f t="shared" si="1639"/>
        <v>0.19482484617514378</v>
      </c>
      <c r="R122" s="23">
        <f t="shared" si="1639"/>
        <v>7.4252142171855412E-2</v>
      </c>
      <c r="S122" s="23">
        <f t="shared" si="1639"/>
        <v>0.13175498352945886</v>
      </c>
      <c r="T122" s="23">
        <f t="shared" si="1639"/>
        <v>0.70132387312966182</v>
      </c>
      <c r="U122" s="23">
        <f t="shared" si="1639"/>
        <v>0.1832656118066418</v>
      </c>
      <c r="V122" s="23">
        <f t="shared" si="1639"/>
        <v>0.15352415557305443</v>
      </c>
      <c r="W122" s="23">
        <f t="shared" ref="W122:AB122" si="1640">_xlfn.STDEV.P(W100:W102)</f>
        <v>1.9940659387613909E-2</v>
      </c>
      <c r="X122" s="23">
        <f t="shared" si="1640"/>
        <v>0.17423639638944755</v>
      </c>
      <c r="Y122" s="23">
        <f t="shared" si="1640"/>
        <v>7.6837022011670447E-2</v>
      </c>
      <c r="Z122" s="23">
        <f t="shared" si="1640"/>
        <v>0.16824785524518387</v>
      </c>
      <c r="AA122" s="23">
        <f t="shared" si="1640"/>
        <v>5.8270186784574671E-2</v>
      </c>
      <c r="AB122" s="23">
        <f t="shared" si="1640"/>
        <v>0.10184060470439343</v>
      </c>
    </row>
  </sheetData>
  <mergeCells count="32">
    <mergeCell ref="B94:B96"/>
    <mergeCell ref="B97:B99"/>
    <mergeCell ref="B100:B102"/>
    <mergeCell ref="B78:B80"/>
    <mergeCell ref="B81:B83"/>
    <mergeCell ref="B84:B86"/>
    <mergeCell ref="B87:B89"/>
    <mergeCell ref="B91:B93"/>
    <mergeCell ref="KG2:KU2"/>
    <mergeCell ref="LG2:LU2"/>
    <mergeCell ref="MG2:MU2"/>
    <mergeCell ref="NG2:NU2"/>
    <mergeCell ref="OG2:OU2"/>
    <mergeCell ref="FG2:FU2"/>
    <mergeCell ref="GG2:GU2"/>
    <mergeCell ref="HG2:HU2"/>
    <mergeCell ref="IG2:IU2"/>
    <mergeCell ref="JG2:JU2"/>
    <mergeCell ref="AG2:AU2"/>
    <mergeCell ref="BG2:BU2"/>
    <mergeCell ref="CG2:CU2"/>
    <mergeCell ref="DG2:DU2"/>
    <mergeCell ref="EG2:EU2"/>
    <mergeCell ref="C2:D2"/>
    <mergeCell ref="B24:B26"/>
    <mergeCell ref="B27:B29"/>
    <mergeCell ref="B5:B7"/>
    <mergeCell ref="B8:B10"/>
    <mergeCell ref="B11:B13"/>
    <mergeCell ref="B14:B16"/>
    <mergeCell ref="B18:B20"/>
    <mergeCell ref="B21:B23"/>
  </mergeCells>
  <conditionalFormatting sqref="F61:AB66 F68:AB73">
    <cfRule type="cellIs" dxfId="25" priority="16" operator="lessThan">
      <formula>0.05</formula>
    </cfRule>
  </conditionalFormatting>
  <conditionalFormatting sqref="AG61:BC66 AG68:BC73">
    <cfRule type="cellIs" dxfId="24" priority="15" operator="lessThan">
      <formula>0.05</formula>
    </cfRule>
  </conditionalFormatting>
  <conditionalFormatting sqref="BG61:CC66 BG68:CC73">
    <cfRule type="cellIs" dxfId="23" priority="14" operator="lessThan">
      <formula>0.05</formula>
    </cfRule>
  </conditionalFormatting>
  <conditionalFormatting sqref="CG61:DC66 CG68:DC73">
    <cfRule type="cellIs" dxfId="22" priority="13" operator="lessThan">
      <formula>0.05</formula>
    </cfRule>
  </conditionalFormatting>
  <conditionalFormatting sqref="DG61:EC66 DG68:EC73">
    <cfRule type="cellIs" dxfId="21" priority="12" operator="lessThan">
      <formula>0.05</formula>
    </cfRule>
  </conditionalFormatting>
  <conditionalFormatting sqref="EG61:FC66 EG68:FC73">
    <cfRule type="cellIs" dxfId="20" priority="11" operator="lessThan">
      <formula>0.05</formula>
    </cfRule>
  </conditionalFormatting>
  <conditionalFormatting sqref="FG61:GC66 FG68:GC73">
    <cfRule type="cellIs" dxfId="19" priority="10" operator="lessThan">
      <formula>0.05</formula>
    </cfRule>
  </conditionalFormatting>
  <conditionalFormatting sqref="GG61:HC66 GG68:HC73">
    <cfRule type="cellIs" dxfId="18" priority="9" operator="lessThan">
      <formula>0.05</formula>
    </cfRule>
  </conditionalFormatting>
  <conditionalFormatting sqref="HG61:IC66 HG68:IC73">
    <cfRule type="cellIs" dxfId="17" priority="8" operator="lessThan">
      <formula>0.05</formula>
    </cfRule>
  </conditionalFormatting>
  <conditionalFormatting sqref="IG61:JC66 IG68:JC73">
    <cfRule type="cellIs" dxfId="16" priority="7" operator="lessThan">
      <formula>0.05</formula>
    </cfRule>
  </conditionalFormatting>
  <conditionalFormatting sqref="JG61:KC66 JG68:KC73">
    <cfRule type="cellIs" dxfId="15" priority="6" operator="lessThan">
      <formula>0.05</formula>
    </cfRule>
  </conditionalFormatting>
  <conditionalFormatting sqref="KG61:LC66 KG68:LC73">
    <cfRule type="cellIs" dxfId="14" priority="5" operator="lessThan">
      <formula>0.05</formula>
    </cfRule>
  </conditionalFormatting>
  <conditionalFormatting sqref="LG61:MC66 LG68:MC73">
    <cfRule type="cellIs" dxfId="13" priority="4" operator="lessThan">
      <formula>0.05</formula>
    </cfRule>
  </conditionalFormatting>
  <conditionalFormatting sqref="MG61:NC66 MG68:NC73">
    <cfRule type="cellIs" dxfId="12" priority="3" operator="lessThan">
      <formula>0.05</formula>
    </cfRule>
  </conditionalFormatting>
  <conditionalFormatting sqref="NG61:OC66 NG68:OC73">
    <cfRule type="cellIs" dxfId="11" priority="2" operator="lessThan">
      <formula>0.05</formula>
    </cfRule>
  </conditionalFormatting>
  <conditionalFormatting sqref="OG61:PC66 OG68:PC73">
    <cfRule type="cellIs" dxfId="10" priority="1" operator="lessThan">
      <formula>0.05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9"/>
  <sheetViews>
    <sheetView tabSelected="1" topLeftCell="AW1" workbookViewId="0">
      <selection activeCell="BS24" sqref="BS24"/>
    </sheetView>
  </sheetViews>
  <sheetFormatPr defaultRowHeight="14.4" x14ac:dyDescent="0.3"/>
  <cols>
    <col min="8" max="8" width="10.109375" customWidth="1"/>
  </cols>
  <sheetData>
    <row r="1" spans="1:70" ht="15" thickBot="1" x14ac:dyDescent="0.35">
      <c r="A1" s="160"/>
      <c r="B1" s="161" t="s">
        <v>79</v>
      </c>
      <c r="C1" s="161" t="s">
        <v>80</v>
      </c>
      <c r="D1" s="162" t="s">
        <v>83</v>
      </c>
      <c r="E1" s="1" t="s">
        <v>32</v>
      </c>
      <c r="F1" s="1"/>
      <c r="G1" s="1"/>
      <c r="H1" s="1" t="s">
        <v>33</v>
      </c>
      <c r="I1" s="1"/>
      <c r="J1" s="1"/>
      <c r="K1" s="195" t="s">
        <v>34</v>
      </c>
      <c r="L1" s="193"/>
      <c r="M1" s="194"/>
      <c r="N1" s="195" t="s">
        <v>35</v>
      </c>
      <c r="O1" s="193"/>
      <c r="P1" s="194"/>
      <c r="Q1" s="195" t="s">
        <v>36</v>
      </c>
      <c r="R1" s="193"/>
      <c r="S1" s="194"/>
      <c r="T1" s="195" t="s">
        <v>37</v>
      </c>
      <c r="U1" s="193"/>
      <c r="V1" s="194"/>
      <c r="W1" s="195" t="s">
        <v>38</v>
      </c>
      <c r="X1" s="193"/>
      <c r="Y1" s="194"/>
      <c r="Z1" s="195" t="s">
        <v>39</v>
      </c>
      <c r="AA1" s="193"/>
      <c r="AB1" s="194"/>
      <c r="AC1" s="1" t="s">
        <v>40</v>
      </c>
      <c r="AD1" s="1"/>
      <c r="AE1" s="1"/>
      <c r="AF1" s="1" t="s">
        <v>113</v>
      </c>
      <c r="AG1" s="1"/>
      <c r="AH1" s="1"/>
      <c r="AI1" s="195" t="s">
        <v>42</v>
      </c>
      <c r="AJ1" s="193"/>
      <c r="AK1" s="194"/>
      <c r="AL1" s="195" t="s">
        <v>43</v>
      </c>
      <c r="AM1" s="193"/>
      <c r="AN1" s="194"/>
      <c r="AO1" s="195" t="s">
        <v>44</v>
      </c>
      <c r="AP1" s="193"/>
      <c r="AQ1" s="194"/>
      <c r="AR1" s="195" t="s">
        <v>45</v>
      </c>
      <c r="AS1" s="193"/>
      <c r="AT1" s="194"/>
      <c r="AU1" s="195" t="s">
        <v>46</v>
      </c>
      <c r="AV1" s="193"/>
      <c r="AW1" s="194"/>
      <c r="AX1" s="195" t="s">
        <v>165</v>
      </c>
      <c r="AY1" s="193"/>
      <c r="AZ1" s="194"/>
      <c r="BA1" s="1" t="s">
        <v>166</v>
      </c>
      <c r="BB1" s="1"/>
      <c r="BC1" s="1"/>
      <c r="BD1" s="1" t="s">
        <v>167</v>
      </c>
      <c r="BE1" s="1"/>
      <c r="BF1" s="1"/>
      <c r="BG1" s="1" t="s">
        <v>168</v>
      </c>
      <c r="BH1" s="1"/>
      <c r="BI1" s="1"/>
      <c r="BJ1" s="1" t="s">
        <v>169</v>
      </c>
      <c r="BK1" s="1"/>
      <c r="BL1" s="1"/>
      <c r="BM1" s="1" t="s">
        <v>170</v>
      </c>
      <c r="BN1" s="1"/>
      <c r="BO1" s="1" t="s">
        <v>171</v>
      </c>
      <c r="BP1" s="1"/>
      <c r="BQ1" s="1" t="s">
        <v>172</v>
      </c>
      <c r="BR1" s="1"/>
    </row>
    <row r="2" spans="1:70" x14ac:dyDescent="0.3">
      <c r="A2" s="196"/>
      <c r="B2" s="197"/>
      <c r="C2" s="197"/>
      <c r="D2" s="198"/>
      <c r="E2" s="127">
        <v>26.838273344202197</v>
      </c>
      <c r="F2" s="127"/>
      <c r="G2" s="127"/>
      <c r="H2" s="235">
        <v>5.3774295535796632</v>
      </c>
      <c r="I2" s="236">
        <v>7.8351744226553981</v>
      </c>
      <c r="J2" s="237"/>
      <c r="K2" s="223">
        <v>3.1553000718288349</v>
      </c>
      <c r="L2" s="135">
        <v>3.3705036282381542</v>
      </c>
      <c r="M2" s="136"/>
      <c r="N2" s="223">
        <v>8.947490483280971</v>
      </c>
      <c r="O2" s="135">
        <v>10.159466801946701</v>
      </c>
      <c r="P2" s="136"/>
      <c r="Q2" s="223">
        <v>15.537549101078019</v>
      </c>
      <c r="R2" s="135">
        <v>12.3300674486256</v>
      </c>
      <c r="S2" s="136"/>
      <c r="T2" s="223">
        <v>20.638495402385292</v>
      </c>
      <c r="U2" s="135">
        <v>15.168616376493908</v>
      </c>
      <c r="V2" s="136"/>
      <c r="W2" s="223">
        <v>15.075546421166976</v>
      </c>
      <c r="X2" s="135">
        <v>11.751299422622068</v>
      </c>
      <c r="Y2" s="136"/>
      <c r="Z2" s="223">
        <v>25.363209785197935</v>
      </c>
      <c r="AA2" s="135">
        <v>21.102893533346478</v>
      </c>
      <c r="AB2" s="136"/>
      <c r="AC2" s="127">
        <v>26.473729248932045</v>
      </c>
      <c r="AD2" s="127">
        <v>27.073021719783338</v>
      </c>
      <c r="AE2" s="127"/>
      <c r="AF2" s="127">
        <v>28.379637898693801</v>
      </c>
      <c r="AG2" s="127">
        <v>23.027284530316994</v>
      </c>
      <c r="AH2" s="127"/>
      <c r="AI2" s="223">
        <v>43.843293249020462</v>
      </c>
      <c r="AJ2" s="135">
        <v>33.189608010230373</v>
      </c>
      <c r="AK2" s="136"/>
      <c r="AL2" s="223">
        <v>27.193206982415926</v>
      </c>
      <c r="AM2" s="229">
        <v>23.120753423556351</v>
      </c>
      <c r="AN2" s="136"/>
      <c r="AO2" s="223">
        <v>21.076606666129635</v>
      </c>
      <c r="AP2" s="135">
        <v>21.318337618365788</v>
      </c>
      <c r="AQ2" s="136"/>
      <c r="AR2" s="223">
        <v>31.81330944859932</v>
      </c>
      <c r="AS2" s="135">
        <v>31.67428729994532</v>
      </c>
      <c r="AT2" s="136"/>
      <c r="AU2" s="223">
        <v>125.45032136765339</v>
      </c>
      <c r="AV2" s="135">
        <v>20.957226125672964</v>
      </c>
      <c r="AW2" s="136"/>
      <c r="AX2" s="223">
        <v>12.055155573276144</v>
      </c>
      <c r="AY2" s="135">
        <v>20.780308745324056</v>
      </c>
      <c r="AZ2" s="136"/>
      <c r="BA2" s="127">
        <v>44.275250610030376</v>
      </c>
      <c r="BB2" s="127">
        <v>37.849434483390603</v>
      </c>
      <c r="BC2" s="127"/>
      <c r="BD2" s="127">
        <v>27.174364417303082</v>
      </c>
      <c r="BE2" s="127">
        <v>27.702550690699905</v>
      </c>
      <c r="BF2" s="127"/>
      <c r="BG2" s="220">
        <v>0.12478047993707758</v>
      </c>
      <c r="BH2" s="220">
        <v>0.1754289160401922</v>
      </c>
      <c r="BI2" s="220"/>
      <c r="BJ2" s="220">
        <v>6.5653320959952906</v>
      </c>
      <c r="BK2" s="220">
        <v>7.8307240058019474</v>
      </c>
      <c r="BL2" s="220"/>
      <c r="BM2" s="220">
        <v>0.38289896617772917</v>
      </c>
      <c r="BN2" s="220">
        <v>0.4066979231389154</v>
      </c>
      <c r="BO2" s="220">
        <v>5.0441485768775065</v>
      </c>
      <c r="BP2" s="220">
        <v>6.5391059742213287</v>
      </c>
      <c r="BQ2" s="127">
        <v>114.48424217753137</v>
      </c>
      <c r="BR2" s="127">
        <v>118.72448276475897</v>
      </c>
    </row>
    <row r="3" spans="1:70" x14ac:dyDescent="0.3">
      <c r="A3" s="246" t="s">
        <v>0</v>
      </c>
      <c r="B3" s="106">
        <v>334.6</v>
      </c>
      <c r="C3" s="106">
        <v>1.72</v>
      </c>
      <c r="D3" s="12" t="s">
        <v>1</v>
      </c>
      <c r="E3" s="203">
        <v>0.93675888763412185</v>
      </c>
      <c r="F3" s="203">
        <v>0.6704583107236971</v>
      </c>
      <c r="G3" s="203"/>
      <c r="H3" s="224">
        <v>0.89491513961030411</v>
      </c>
      <c r="I3" s="225">
        <v>1.0113758449939596</v>
      </c>
      <c r="J3" s="226"/>
      <c r="K3" s="224">
        <v>0.9198276161639487</v>
      </c>
      <c r="L3" s="225">
        <v>0.45537039021208964</v>
      </c>
      <c r="M3" s="226"/>
      <c r="N3" s="224">
        <v>1.0228964684400943</v>
      </c>
      <c r="O3" s="225">
        <v>0.58820141904817025</v>
      </c>
      <c r="P3" s="226"/>
      <c r="Q3" s="224">
        <v>0.79516557765019136</v>
      </c>
      <c r="R3" s="225">
        <v>0.79589924926757327</v>
      </c>
      <c r="S3" s="226"/>
      <c r="T3" s="224">
        <v>1.0151113895187389</v>
      </c>
      <c r="U3" s="225">
        <v>0.75677117158489315</v>
      </c>
      <c r="V3" s="226"/>
      <c r="W3" s="224">
        <v>1.0007807310843442</v>
      </c>
      <c r="X3" s="225">
        <v>0.81257931101197811</v>
      </c>
      <c r="Y3" s="226"/>
      <c r="Z3" s="224">
        <v>0.97308114609596374</v>
      </c>
      <c r="AA3" s="225">
        <v>0.75339130180860447</v>
      </c>
      <c r="AB3" s="226"/>
      <c r="AC3" s="203">
        <v>0.87721822956740092</v>
      </c>
      <c r="AD3" s="203">
        <v>0.78344641219268996</v>
      </c>
      <c r="AE3" s="203"/>
      <c r="AF3" s="203">
        <v>1.1636090779733579</v>
      </c>
      <c r="AG3" s="203">
        <v>1.0255132520570096</v>
      </c>
      <c r="AH3" s="203"/>
      <c r="AI3" s="224">
        <v>0.90486449539281721</v>
      </c>
      <c r="AJ3" s="225">
        <v>0.75001819836219141</v>
      </c>
      <c r="AK3" s="226"/>
      <c r="AL3" s="224">
        <v>0.90734500752617842</v>
      </c>
      <c r="AM3" s="225">
        <v>0.71288237868804227</v>
      </c>
      <c r="AN3" s="226"/>
      <c r="AO3" s="224">
        <v>1.2152790105099192</v>
      </c>
      <c r="AP3" s="225">
        <v>0.70662911940552642</v>
      </c>
      <c r="AQ3" s="226"/>
      <c r="AR3" s="224">
        <v>0.91729614859522202</v>
      </c>
      <c r="AS3" s="225">
        <v>0.7534848587305073</v>
      </c>
      <c r="AT3" s="226"/>
      <c r="AU3" s="224">
        <v>0.30235052595663925</v>
      </c>
      <c r="AV3" s="225">
        <v>0.46557345571641207</v>
      </c>
      <c r="AW3" s="226"/>
      <c r="AX3" s="224">
        <v>0.74284654795579752</v>
      </c>
      <c r="AY3" s="225">
        <v>1.1173438543058869</v>
      </c>
      <c r="AZ3" s="226"/>
      <c r="BA3" s="203">
        <v>0.76580636241447264</v>
      </c>
      <c r="BB3" s="203">
        <v>0.70349500884073923</v>
      </c>
      <c r="BC3" s="203"/>
      <c r="BD3" s="203">
        <v>1.2699176510611043</v>
      </c>
      <c r="BE3" s="203">
        <v>0.76781751028672307</v>
      </c>
      <c r="BF3" s="203"/>
      <c r="BG3" s="203">
        <v>0</v>
      </c>
      <c r="BH3" s="203">
        <v>0.72537540557262847</v>
      </c>
      <c r="BI3" s="203"/>
      <c r="BJ3" s="203">
        <v>0.7348038519709954</v>
      </c>
      <c r="BK3" s="203">
        <v>0.9117671017704696</v>
      </c>
      <c r="BL3" s="203"/>
      <c r="BM3" s="203">
        <v>0.80411042830952917</v>
      </c>
      <c r="BN3" s="203">
        <v>1.10126924805375</v>
      </c>
      <c r="BO3" s="203">
        <v>0.66246637842697687</v>
      </c>
      <c r="BP3" s="203">
        <v>1.0737678140116418</v>
      </c>
      <c r="BQ3" s="203">
        <v>0.95367844617360364</v>
      </c>
      <c r="BR3" s="203">
        <v>1.0366530149450894</v>
      </c>
    </row>
    <row r="4" spans="1:70" x14ac:dyDescent="0.3">
      <c r="A4" s="246"/>
      <c r="B4" s="106">
        <v>338.2</v>
      </c>
      <c r="C4" s="106">
        <v>1.82</v>
      </c>
      <c r="D4" s="12" t="s">
        <v>2</v>
      </c>
      <c r="E4" s="203">
        <v>0.99762410871577378</v>
      </c>
      <c r="F4" s="203">
        <v>0.93141387896341288</v>
      </c>
      <c r="G4" s="203"/>
      <c r="H4" s="224">
        <v>1.0900177810838192</v>
      </c>
      <c r="I4" s="225">
        <v>0.85553618781296226</v>
      </c>
      <c r="J4" s="226"/>
      <c r="K4" s="224">
        <v>1.1830698743392223</v>
      </c>
      <c r="L4" s="225">
        <v>1.0284055687728879</v>
      </c>
      <c r="M4" s="226"/>
      <c r="N4" s="224">
        <v>0.95636293524529425</v>
      </c>
      <c r="O4" s="225">
        <v>0.9610618795031628</v>
      </c>
      <c r="P4" s="226"/>
      <c r="Q4" s="224">
        <v>1.175435408971478</v>
      </c>
      <c r="R4" s="225">
        <v>0.94103185001491141</v>
      </c>
      <c r="S4" s="226"/>
      <c r="T4" s="224">
        <v>1.0987905327123273</v>
      </c>
      <c r="U4" s="225">
        <v>1.0021494672364022</v>
      </c>
      <c r="V4" s="226"/>
      <c r="W4" s="224">
        <v>1.0007807310843442</v>
      </c>
      <c r="X4" s="225">
        <v>1.0091269739919067</v>
      </c>
      <c r="Y4" s="226"/>
      <c r="Z4" s="224">
        <v>0.98051418443678029</v>
      </c>
      <c r="AA4" s="225">
        <v>0.95382808523607043</v>
      </c>
      <c r="AB4" s="226"/>
      <c r="AC4" s="203">
        <v>1.015578066563791</v>
      </c>
      <c r="AD4" s="203">
        <v>0.86379974689071748</v>
      </c>
      <c r="AE4" s="203"/>
      <c r="AF4" s="203">
        <v>0.91711999791616261</v>
      </c>
      <c r="AG4" s="203">
        <v>0.9726749587221345</v>
      </c>
      <c r="AH4" s="203"/>
      <c r="AI4" s="224">
        <v>1.1116633202862407</v>
      </c>
      <c r="AJ4" s="225">
        <v>1.1245213832088305</v>
      </c>
      <c r="AK4" s="226"/>
      <c r="AL4" s="224">
        <v>1.1174090790928843</v>
      </c>
      <c r="AM4" s="225">
        <v>1.1006502617626339</v>
      </c>
      <c r="AN4" s="226"/>
      <c r="AO4" s="224">
        <v>0.7591611052760121</v>
      </c>
      <c r="AP4" s="225">
        <v>1.0410539027581573</v>
      </c>
      <c r="AQ4" s="226"/>
      <c r="AR4" s="224"/>
      <c r="AS4" s="225">
        <v>0.99181007280646971</v>
      </c>
      <c r="AT4" s="226"/>
      <c r="AU4" s="224">
        <v>2.4720366244405079</v>
      </c>
      <c r="AV4" s="225">
        <v>1.2264916699029826</v>
      </c>
      <c r="AW4" s="226"/>
      <c r="AX4" s="224">
        <v>1.0266221163061218</v>
      </c>
      <c r="AY4" s="225">
        <v>0.87208940419617942</v>
      </c>
      <c r="AZ4" s="226"/>
      <c r="BA4" s="203">
        <v>1.0126123965300438</v>
      </c>
      <c r="BB4" s="203">
        <v>0.89108681544617485</v>
      </c>
      <c r="BC4" s="203"/>
      <c r="BD4" s="203">
        <v>0.68418844088488251</v>
      </c>
      <c r="BE4" s="203">
        <v>1.0028692173433815</v>
      </c>
      <c r="BF4" s="203"/>
      <c r="BG4" s="203">
        <v>0.93097034184282801</v>
      </c>
      <c r="BH4" s="203">
        <v>0.9841358090589073</v>
      </c>
      <c r="BI4" s="203"/>
      <c r="BJ4" s="203">
        <v>1.1238998888962111</v>
      </c>
      <c r="BK4" s="203">
        <v>0.94942507888273431</v>
      </c>
      <c r="BL4" s="203"/>
      <c r="BM4" s="203">
        <v>0.80983945614980102</v>
      </c>
      <c r="BN4" s="203">
        <v>0.78882621769944417</v>
      </c>
      <c r="BO4" s="203">
        <v>1.1444207359942622</v>
      </c>
      <c r="BP4" s="203">
        <v>0.84419885014113594</v>
      </c>
      <c r="BQ4" s="203">
        <v>1.067943546810167</v>
      </c>
      <c r="BR4" s="203">
        <v>0.85308541333612176</v>
      </c>
    </row>
    <row r="5" spans="1:70" x14ac:dyDescent="0.3">
      <c r="A5" s="246"/>
      <c r="B5" s="106">
        <v>346.9</v>
      </c>
      <c r="C5" s="106">
        <v>1.8</v>
      </c>
      <c r="D5" s="12" t="s">
        <v>3</v>
      </c>
      <c r="E5" s="203">
        <v>1.0699013332249776</v>
      </c>
      <c r="F5" s="203">
        <v>1.3974236976730152</v>
      </c>
      <c r="G5" s="203"/>
      <c r="H5" s="224">
        <v>1.0025279424056892</v>
      </c>
      <c r="I5" s="225">
        <v>1.146616591291308</v>
      </c>
      <c r="J5" s="226"/>
      <c r="K5" s="224">
        <v>0.85519632683636171</v>
      </c>
      <c r="L5" s="225">
        <v>1.4901978306369235</v>
      </c>
      <c r="M5" s="226"/>
      <c r="N5" s="224">
        <v>1.0367486243868484</v>
      </c>
      <c r="O5" s="225">
        <v>1.4388151726094618</v>
      </c>
      <c r="P5" s="226"/>
      <c r="Q5" s="224">
        <v>1.0366665813289153</v>
      </c>
      <c r="R5" s="225">
        <v>1.2704024247725398</v>
      </c>
      <c r="S5" s="226"/>
      <c r="T5" s="224">
        <v>0.89170420432989816</v>
      </c>
      <c r="U5" s="225">
        <v>1.2348852249603972</v>
      </c>
      <c r="V5" s="226"/>
      <c r="W5" s="224">
        <v>0.99358021091084314</v>
      </c>
      <c r="X5" s="225">
        <v>1.1659122122729122</v>
      </c>
      <c r="Y5" s="226"/>
      <c r="Z5" s="224">
        <v>1.0420593685063821</v>
      </c>
      <c r="AA5" s="225">
        <v>1.2931920158007957</v>
      </c>
      <c r="AB5" s="226"/>
      <c r="AC5" s="203">
        <v>1.1042296565780962</v>
      </c>
      <c r="AD5" s="203">
        <v>1.3497673154313528</v>
      </c>
      <c r="AE5" s="203"/>
      <c r="AF5" s="203">
        <v>0.91711999791616261</v>
      </c>
      <c r="AG5" s="203">
        <v>1.0053706410013334</v>
      </c>
      <c r="AH5" s="203"/>
      <c r="AI5" s="224">
        <v>0.9864374753497408</v>
      </c>
      <c r="AJ5" s="225">
        <v>1.1245213832088305</v>
      </c>
      <c r="AK5" s="226"/>
      <c r="AL5" s="224">
        <v>0.97449668350034069</v>
      </c>
      <c r="AM5" s="225">
        <v>1.1891626093618368</v>
      </c>
      <c r="AN5" s="226"/>
      <c r="AO5" s="224">
        <v>1.0222338177870025</v>
      </c>
      <c r="AP5" s="225">
        <v>1.2548997409864273</v>
      </c>
      <c r="AQ5" s="226"/>
      <c r="AR5" s="224">
        <v>1.0835409236437288</v>
      </c>
      <c r="AS5" s="225">
        <v>1.2522716899089525</v>
      </c>
      <c r="AT5" s="226"/>
      <c r="AU5" s="224">
        <v>0.22442531257464748</v>
      </c>
      <c r="AV5" s="225">
        <v>1.3018243209053144</v>
      </c>
      <c r="AW5" s="226"/>
      <c r="AX5" s="224">
        <v>1.2194128828313395</v>
      </c>
      <c r="AY5" s="225">
        <v>1.0077266566889032</v>
      </c>
      <c r="AZ5" s="226"/>
      <c r="BA5" s="203">
        <v>1.2199052101320329</v>
      </c>
      <c r="BB5" s="203">
        <v>1.4093415474107533</v>
      </c>
      <c r="BC5" s="203"/>
      <c r="BD5" s="203">
        <v>1.0430664540800885</v>
      </c>
      <c r="BE5" s="203">
        <v>1.2295895204601377</v>
      </c>
      <c r="BF5" s="203"/>
      <c r="BG5" s="203">
        <v>1.1487043237751318</v>
      </c>
      <c r="BH5" s="203">
        <v>1.2143040527050013</v>
      </c>
      <c r="BI5" s="203"/>
      <c r="BJ5" s="203">
        <v>1.1391647961169442</v>
      </c>
      <c r="BK5" s="203">
        <v>1.1390852162057796</v>
      </c>
      <c r="BL5" s="203"/>
      <c r="BM5" s="203">
        <v>1.4089366906280059</v>
      </c>
      <c r="BN5" s="203">
        <v>1.0857429962388698</v>
      </c>
      <c r="BO5" s="203">
        <v>1.195582276577277</v>
      </c>
      <c r="BP5" s="203">
        <v>1.081623232279024</v>
      </c>
      <c r="BQ5" s="203">
        <v>0.97796513830526111</v>
      </c>
      <c r="BR5" s="203">
        <v>1.1108803442063784</v>
      </c>
    </row>
    <row r="6" spans="1:70" x14ac:dyDescent="0.3">
      <c r="A6" s="249" t="s">
        <v>4</v>
      </c>
      <c r="B6" s="107">
        <v>315.60000000000002</v>
      </c>
      <c r="C6" s="107">
        <v>1.81</v>
      </c>
      <c r="D6" s="14" t="s">
        <v>5</v>
      </c>
      <c r="E6" s="203">
        <v>0.93675888763412185</v>
      </c>
      <c r="F6" s="203">
        <v>0.86243869325853229</v>
      </c>
      <c r="G6" s="203"/>
      <c r="H6" s="224">
        <v>5.7409596800287535</v>
      </c>
      <c r="I6" s="225">
        <v>3.0191892543882961</v>
      </c>
      <c r="J6" s="226"/>
      <c r="K6" s="224">
        <v>6.3624007033244663</v>
      </c>
      <c r="L6" s="225">
        <v>5.7168545162425488</v>
      </c>
      <c r="M6" s="226"/>
      <c r="N6" s="224">
        <v>1.6601069521772909</v>
      </c>
      <c r="O6" s="225">
        <v>1.4780481632027265</v>
      </c>
      <c r="P6" s="226"/>
      <c r="Q6" s="224">
        <v>1.2692313491589244</v>
      </c>
      <c r="R6" s="225">
        <v>1.3813840203663408</v>
      </c>
      <c r="S6" s="226"/>
      <c r="T6" s="224">
        <v>0.94458245564341448</v>
      </c>
      <c r="U6" s="225">
        <v>1.2172277068247945</v>
      </c>
      <c r="V6" s="226"/>
      <c r="W6" s="224">
        <v>1.1730890334140003</v>
      </c>
      <c r="X6" s="225">
        <v>1.3965802518478962</v>
      </c>
      <c r="Y6" s="226"/>
      <c r="Z6" s="224">
        <v>1.2604134540044956</v>
      </c>
      <c r="AA6" s="225">
        <v>1.069159370729841</v>
      </c>
      <c r="AB6" s="226"/>
      <c r="AC6" s="203">
        <v>1.1839894119555361</v>
      </c>
      <c r="AD6" s="203">
        <v>0.81692529397987079</v>
      </c>
      <c r="AE6" s="203"/>
      <c r="AF6" s="203">
        <v>0.78772972009186948</v>
      </c>
      <c r="AG6" s="203">
        <v>0.87502538418555131</v>
      </c>
      <c r="AH6" s="203"/>
      <c r="AI6" s="224">
        <v>0.93540835792199328</v>
      </c>
      <c r="AJ6" s="225">
        <v>0.89727872600469072</v>
      </c>
      <c r="AK6" s="226"/>
      <c r="AL6" s="224">
        <v>1.1929881081244846</v>
      </c>
      <c r="AM6" s="225">
        <v>1.1006502617626339</v>
      </c>
      <c r="AN6" s="226"/>
      <c r="AO6" s="224">
        <v>1.0293315260211711</v>
      </c>
      <c r="AP6" s="225">
        <v>0.76780668957528075</v>
      </c>
      <c r="AQ6" s="226"/>
      <c r="AR6" s="224">
        <v>1.0221810057607859</v>
      </c>
      <c r="AS6" s="225">
        <v>0.92018982729741516</v>
      </c>
      <c r="AT6" s="226"/>
      <c r="AU6" s="224">
        <v>0.2566370409013462</v>
      </c>
      <c r="AV6" s="225">
        <v>0.70664722362068189</v>
      </c>
      <c r="AW6" s="226"/>
      <c r="AX6" s="224">
        <v>5.939642122480878</v>
      </c>
      <c r="AY6" s="225">
        <v>3.8575895643312208</v>
      </c>
      <c r="AZ6" s="226"/>
      <c r="BA6" s="203">
        <v>1.2643883327248673</v>
      </c>
      <c r="BB6" s="203">
        <v>0.12698751059795027</v>
      </c>
      <c r="BC6" s="203"/>
      <c r="BD6" s="203">
        <v>1.2004868123001859</v>
      </c>
      <c r="BE6" s="203">
        <v>0.57965179042127235</v>
      </c>
      <c r="BF6" s="203"/>
      <c r="BG6" s="203">
        <v>1.9492225026792156</v>
      </c>
      <c r="BH6" s="203"/>
      <c r="BI6" s="203"/>
      <c r="BJ6" s="203">
        <v>0.82408556081274809</v>
      </c>
      <c r="BK6" s="203"/>
      <c r="BL6" s="203"/>
      <c r="BM6" s="203">
        <v>1.2487526896938426</v>
      </c>
      <c r="BN6" s="203"/>
      <c r="BO6" s="203">
        <v>1.3533031532037252</v>
      </c>
      <c r="BP6" s="203"/>
      <c r="BQ6" s="203">
        <v>1.3561310379096743</v>
      </c>
      <c r="BR6" s="203"/>
    </row>
    <row r="7" spans="1:70" x14ac:dyDescent="0.3">
      <c r="A7" s="249"/>
      <c r="B7" s="107">
        <v>338.6</v>
      </c>
      <c r="C7" s="107">
        <v>1.81</v>
      </c>
      <c r="D7" s="14" t="s">
        <v>6</v>
      </c>
      <c r="E7" s="203">
        <v>1.0046264660546957</v>
      </c>
      <c r="F7" s="203">
        <v>1.30302068760596</v>
      </c>
      <c r="G7" s="203"/>
      <c r="H7" s="224">
        <v>6.4698562949040399</v>
      </c>
      <c r="I7" s="225">
        <v>4.5059804016738676</v>
      </c>
      <c r="J7" s="226"/>
      <c r="K7" s="224">
        <v>5.1132751720763725</v>
      </c>
      <c r="L7" s="225">
        <v>9.3948234503766539</v>
      </c>
      <c r="M7" s="226"/>
      <c r="N7" s="224">
        <v>1.6825882697879757</v>
      </c>
      <c r="O7" s="225">
        <v>2.2579011591827247</v>
      </c>
      <c r="P7" s="226"/>
      <c r="Q7" s="224">
        <v>1.1919580058950017</v>
      </c>
      <c r="R7" s="225">
        <v>1.9719693554014068</v>
      </c>
      <c r="S7" s="226"/>
      <c r="T7" s="224">
        <v>0.96521046637255159</v>
      </c>
      <c r="U7" s="225">
        <v>1.6590110542688055</v>
      </c>
      <c r="V7" s="226"/>
      <c r="W7" s="224">
        <v>1.1901535009053867</v>
      </c>
      <c r="X7" s="225">
        <v>2.1852343022471441</v>
      </c>
      <c r="Y7" s="226"/>
      <c r="Z7" s="224">
        <v>1.1159272089984886</v>
      </c>
      <c r="AA7" s="225">
        <v>1.9356133933824577</v>
      </c>
      <c r="AB7" s="226"/>
      <c r="AC7" s="203">
        <v>1.0443081745142921</v>
      </c>
      <c r="AD7" s="203">
        <v>1.7229328383789542</v>
      </c>
      <c r="AE7" s="203"/>
      <c r="AF7" s="203">
        <v>0.81961026205568777</v>
      </c>
      <c r="AG7" s="203">
        <v>1.1249804484725552</v>
      </c>
      <c r="AH7" s="203"/>
      <c r="AI7" s="224">
        <v>0.99962392561817903</v>
      </c>
      <c r="AJ7" s="225">
        <v>1.3815208585989665</v>
      </c>
      <c r="AK7" s="226"/>
      <c r="AL7" s="224">
        <v>1.3357708887895663</v>
      </c>
      <c r="AM7" s="225">
        <v>1.545030014586567</v>
      </c>
      <c r="AN7" s="226"/>
      <c r="AO7" s="224">
        <v>0.94078391383766924</v>
      </c>
      <c r="AP7" s="225">
        <v>1.0927188309712488</v>
      </c>
      <c r="AQ7" s="226"/>
      <c r="AR7" s="224">
        <v>1.0568052359055011</v>
      </c>
      <c r="AS7" s="225">
        <v>0</v>
      </c>
      <c r="AT7" s="226"/>
      <c r="AU7" s="224">
        <v>0.22110567740472378</v>
      </c>
      <c r="AV7" s="225">
        <v>2.7019521931715418</v>
      </c>
      <c r="AW7" s="226"/>
      <c r="AX7" s="224">
        <v>5.5828224959842379</v>
      </c>
      <c r="AY7" s="225">
        <v>5.75060048076221</v>
      </c>
      <c r="AZ7" s="226"/>
      <c r="BA7" s="203">
        <v>0.85267229239549203</v>
      </c>
      <c r="BB7" s="203">
        <v>1.4399549040648669</v>
      </c>
      <c r="BC7" s="203"/>
      <c r="BD7" s="203">
        <v>0.73400402305209267</v>
      </c>
      <c r="BE7" s="203">
        <v>0.75179805848192482</v>
      </c>
      <c r="BF7" s="203"/>
      <c r="BG7" s="203">
        <v>1.679142090332385</v>
      </c>
      <c r="BH7" s="203">
        <v>1.1043523162615032</v>
      </c>
      <c r="BI7" s="203"/>
      <c r="BJ7" s="203">
        <v>0.67311365063397177</v>
      </c>
      <c r="BK7" s="203">
        <v>0.51044629069422365</v>
      </c>
      <c r="BL7" s="203"/>
      <c r="BM7" s="203">
        <v>1.293875905580357</v>
      </c>
      <c r="BN7" s="203">
        <v>0.84087313322315937</v>
      </c>
      <c r="BO7" s="203">
        <v>1.3048691652136304</v>
      </c>
      <c r="BP7" s="203">
        <v>1.0895361188327033</v>
      </c>
      <c r="BQ7" s="203">
        <v>0.91261900025750697</v>
      </c>
      <c r="BR7" s="203">
        <v>1.2676654843770332</v>
      </c>
    </row>
    <row r="8" spans="1:70" x14ac:dyDescent="0.3">
      <c r="A8" s="249"/>
      <c r="B8" s="107">
        <v>353.2</v>
      </c>
      <c r="C8" s="107">
        <v>1.81</v>
      </c>
      <c r="D8" s="14" t="s">
        <v>7</v>
      </c>
      <c r="E8" s="203">
        <v>1.0849733911194175</v>
      </c>
      <c r="F8" s="203">
        <v>0.92492182143625223</v>
      </c>
      <c r="G8" s="203"/>
      <c r="H8" s="224">
        <v>4.3350655932179354</v>
      </c>
      <c r="I8" s="225">
        <v>4.783484459004514</v>
      </c>
      <c r="J8" s="226"/>
      <c r="K8" s="224">
        <v>4.9467170105125362</v>
      </c>
      <c r="L8" s="225">
        <v>6.2723028153321216</v>
      </c>
      <c r="M8" s="226"/>
      <c r="N8" s="224">
        <v>1.8363247289476308</v>
      </c>
      <c r="O8" s="225">
        <v>1.2662166423912264</v>
      </c>
      <c r="P8" s="226"/>
      <c r="Q8" s="224">
        <v>1.2429324079945985</v>
      </c>
      <c r="R8" s="225">
        <v>1.4607072015140057</v>
      </c>
      <c r="S8" s="226"/>
      <c r="T8" s="224">
        <v>0.97218609501489217</v>
      </c>
      <c r="U8" s="225">
        <v>1.5216707374307903</v>
      </c>
      <c r="V8" s="226"/>
      <c r="W8" s="224">
        <v>1.2250307372040723</v>
      </c>
      <c r="X8" s="225">
        <v>1.567624078964533</v>
      </c>
      <c r="Y8" s="226"/>
      <c r="Z8" s="224">
        <v>1.1680590621523494</v>
      </c>
      <c r="AA8" s="225">
        <v>1.3230537337971329</v>
      </c>
      <c r="AB8" s="226"/>
      <c r="AC8" s="203">
        <v>1.2006197993150443</v>
      </c>
      <c r="AD8" s="203">
        <v>0.88823613518310396</v>
      </c>
      <c r="AE8" s="203"/>
      <c r="AF8" s="203">
        <v>0.84716079831720326</v>
      </c>
      <c r="AG8" s="203">
        <v>1.0599850508441546</v>
      </c>
      <c r="AH8" s="203"/>
      <c r="AI8" s="224">
        <v>1.0402503725068433</v>
      </c>
      <c r="AJ8" s="225">
        <v>1.1395537047355664</v>
      </c>
      <c r="AK8" s="226"/>
      <c r="AL8" s="224">
        <v>1.0911293182026469</v>
      </c>
      <c r="AM8" s="225">
        <v>1.1474592983207474</v>
      </c>
      <c r="AN8" s="226"/>
      <c r="AO8" s="224">
        <v>1.0222338177870025</v>
      </c>
      <c r="AP8" s="225">
        <v>0.85177981328932084</v>
      </c>
      <c r="AQ8" s="226"/>
      <c r="AR8" s="224">
        <v>1.0656430177684022</v>
      </c>
      <c r="AS8" s="225">
        <v>1.2733040998836007</v>
      </c>
      <c r="AT8" s="226"/>
      <c r="AU8" s="224">
        <v>0.33559411763369235</v>
      </c>
      <c r="AV8" s="225">
        <v>2.3628173991741965</v>
      </c>
      <c r="AW8" s="226"/>
      <c r="AX8" s="224">
        <v>5.2836856021001468</v>
      </c>
      <c r="AY8" s="225">
        <v>6.1604049551577411</v>
      </c>
      <c r="AZ8" s="226"/>
      <c r="BA8" s="203">
        <v>1.0956274524144656</v>
      </c>
      <c r="BB8" s="203">
        <v>0.82356968485665027</v>
      </c>
      <c r="BC8" s="203"/>
      <c r="BD8" s="203">
        <v>0.66522207044612591</v>
      </c>
      <c r="BE8" s="203">
        <v>0.66246101566434168</v>
      </c>
      <c r="BF8" s="203"/>
      <c r="BG8" s="203">
        <v>1.0880631083589427</v>
      </c>
      <c r="BH8" s="203">
        <v>0.87700571313211728</v>
      </c>
      <c r="BI8" s="203"/>
      <c r="BJ8" s="203">
        <v>0.57638243351294582</v>
      </c>
      <c r="BK8" s="203">
        <v>0.56479651145149357</v>
      </c>
      <c r="BL8" s="203"/>
      <c r="BM8" s="203">
        <v>1.0681818774383345</v>
      </c>
      <c r="BN8" s="203">
        <v>0.7347658424251684</v>
      </c>
      <c r="BO8" s="203">
        <v>1.0485719069606891</v>
      </c>
      <c r="BP8" s="203">
        <v>0.93489644112679926</v>
      </c>
      <c r="BQ8" s="203">
        <v>0.82011268522448399</v>
      </c>
      <c r="BR8" s="203">
        <v>0.89708858137543368</v>
      </c>
    </row>
    <row r="9" spans="1:70" x14ac:dyDescent="0.3">
      <c r="A9" s="246" t="s">
        <v>8</v>
      </c>
      <c r="B9" s="106">
        <v>317.60000000000002</v>
      </c>
      <c r="C9" s="106">
        <v>1.81</v>
      </c>
      <c r="D9" s="12" t="s">
        <v>9</v>
      </c>
      <c r="E9" s="203">
        <v>0.81446839505620272</v>
      </c>
      <c r="F9" s="203">
        <v>0.44687532987617695</v>
      </c>
      <c r="G9" s="203"/>
      <c r="H9" s="224">
        <v>8.3158361495246282</v>
      </c>
      <c r="I9" s="225">
        <v>4.6426594990356378</v>
      </c>
      <c r="J9" s="226"/>
      <c r="K9" s="224">
        <v>9.6568494989651263</v>
      </c>
      <c r="L9" s="225">
        <v>6.5265780460251763</v>
      </c>
      <c r="M9" s="226"/>
      <c r="N9" s="224">
        <v>2.1579975423007172</v>
      </c>
      <c r="O9" s="225">
        <v>1.2747614209419669</v>
      </c>
      <c r="P9" s="226"/>
      <c r="Q9" s="224">
        <v>1.6091552489876426</v>
      </c>
      <c r="R9" s="225">
        <v>1.0376230775213899</v>
      </c>
      <c r="S9" s="226"/>
      <c r="T9" s="224">
        <v>1.0909064920423091</v>
      </c>
      <c r="U9" s="225">
        <v>1.1164601812021224</v>
      </c>
      <c r="V9" s="226"/>
      <c r="W9" s="224">
        <v>1.4051769597056416</v>
      </c>
      <c r="X9" s="225">
        <v>1.4903556316311328</v>
      </c>
      <c r="Y9" s="226"/>
      <c r="Z9" s="224">
        <v>1.1950312750108247</v>
      </c>
      <c r="AA9" s="225">
        <v>1.4276630184915082</v>
      </c>
      <c r="AB9" s="226"/>
      <c r="AC9" s="203">
        <v>1.2345846293733953</v>
      </c>
      <c r="AD9" s="203">
        <v>0.71554073179352851</v>
      </c>
      <c r="AE9" s="203"/>
      <c r="AF9" s="203">
        <v>0.84157758206677324</v>
      </c>
      <c r="AG9" s="203">
        <v>0.40635377454414057</v>
      </c>
      <c r="AH9" s="203"/>
      <c r="AI9" s="224">
        <v>0.88114907456216618</v>
      </c>
      <c r="AJ9" s="225">
        <v>0.7909337689715823</v>
      </c>
      <c r="AK9" s="226"/>
      <c r="AL9" s="224">
        <v>1.09764073986791</v>
      </c>
      <c r="AM9" s="225">
        <v>0.82721365601701524</v>
      </c>
      <c r="AN9" s="226"/>
      <c r="AO9" s="224">
        <v>0.98747269070472621</v>
      </c>
      <c r="AP9" s="225">
        <v>0.69691766046405468</v>
      </c>
      <c r="AQ9" s="226"/>
      <c r="AR9" s="224">
        <v>0.98049158218686683</v>
      </c>
      <c r="AS9" s="225">
        <v>0.66500164284325514</v>
      </c>
      <c r="AT9" s="226"/>
      <c r="AU9" s="224">
        <v>0.21461299003380241</v>
      </c>
      <c r="AV9" s="225">
        <v>1.3817839974686685</v>
      </c>
      <c r="AW9" s="226"/>
      <c r="AX9" s="224">
        <v>8.7332972776895623</v>
      </c>
      <c r="AY9" s="225">
        <v>6.8305135832146453</v>
      </c>
      <c r="AZ9" s="226"/>
      <c r="BA9" s="203">
        <v>1.01989184329932</v>
      </c>
      <c r="BB9" s="203">
        <v>0.75573547272331876</v>
      </c>
      <c r="BC9" s="203"/>
      <c r="BD9" s="203">
        <v>0.77101767778063812</v>
      </c>
      <c r="BE9" s="203">
        <v>0.4794638530119234</v>
      </c>
      <c r="BF9" s="203"/>
      <c r="BG9" s="203">
        <v>1.6565284743922548</v>
      </c>
      <c r="BH9" s="203">
        <v>0.97088209494673117</v>
      </c>
      <c r="BI9" s="203"/>
      <c r="BJ9" s="203">
        <v>0.70565860685898274</v>
      </c>
      <c r="BK9" s="203">
        <v>0.40039566262318271</v>
      </c>
      <c r="BL9" s="203"/>
      <c r="BM9" s="203">
        <v>1.3311456481074933</v>
      </c>
      <c r="BN9" s="203">
        <v>0.64662230109707763</v>
      </c>
      <c r="BO9" s="203">
        <v>1.2131394295573943</v>
      </c>
      <c r="BP9" s="203">
        <v>0.9486254166720216</v>
      </c>
      <c r="BQ9" s="203">
        <v>0.87883510578363511</v>
      </c>
      <c r="BR9" s="203">
        <v>0.78120964046403896</v>
      </c>
    </row>
    <row r="10" spans="1:70" x14ac:dyDescent="0.3">
      <c r="A10" s="246"/>
      <c r="B10" s="106">
        <v>336.8</v>
      </c>
      <c r="C10" s="106">
        <v>1.84</v>
      </c>
      <c r="D10" s="12" t="s">
        <v>10</v>
      </c>
      <c r="E10" s="203">
        <v>0.91730716203472029</v>
      </c>
      <c r="F10" s="203">
        <v>0.52487151417027555</v>
      </c>
      <c r="G10" s="203"/>
      <c r="H10" s="224">
        <v>6.7867005863400314</v>
      </c>
      <c r="I10" s="225">
        <v>4.587497273315889</v>
      </c>
      <c r="J10" s="226"/>
      <c r="K10" s="224">
        <v>6.3204004842926453</v>
      </c>
      <c r="L10" s="225">
        <v>9.0288014885892096</v>
      </c>
      <c r="M10" s="226"/>
      <c r="N10" s="224">
        <v>2.2168408870812812</v>
      </c>
      <c r="O10" s="225">
        <v>1.4880224391828971</v>
      </c>
      <c r="P10" s="226"/>
      <c r="Q10" s="224">
        <v>1.6779712024834057</v>
      </c>
      <c r="R10" s="225">
        <v>1.3247315233719765</v>
      </c>
      <c r="S10" s="226"/>
      <c r="T10" s="224">
        <v>1.0909064920423091</v>
      </c>
      <c r="U10" s="225">
        <v>1.3658718371698169</v>
      </c>
      <c r="V10" s="226"/>
      <c r="W10" s="224">
        <v>1.6710716204270186</v>
      </c>
      <c r="X10" s="225">
        <v>1.7219080218168696</v>
      </c>
      <c r="Y10" s="226"/>
      <c r="Z10" s="224">
        <v>1.349759630228561</v>
      </c>
      <c r="AA10" s="225">
        <v>0.96111405594524979</v>
      </c>
      <c r="AB10" s="226"/>
      <c r="AC10" s="203">
        <v>1.3612084678302383</v>
      </c>
      <c r="AD10" s="203">
        <v>0.88823613518310396</v>
      </c>
      <c r="AE10" s="203"/>
      <c r="AF10" s="203">
        <v>0.80884257292523865</v>
      </c>
      <c r="AG10" s="203">
        <v>0.95357017061936256</v>
      </c>
      <c r="AH10" s="203"/>
      <c r="AI10" s="224">
        <v>0.94791266366934579</v>
      </c>
      <c r="AJ10" s="225">
        <v>0.76004425467115333</v>
      </c>
      <c r="AK10" s="226"/>
      <c r="AL10" s="224">
        <v>1.2586125218046524</v>
      </c>
      <c r="AM10" s="225">
        <v>0.85219240330102342</v>
      </c>
      <c r="AN10" s="226"/>
      <c r="AO10" s="224">
        <v>1.0879163790900894</v>
      </c>
      <c r="AP10" s="225">
        <v>0.69691766046405468</v>
      </c>
      <c r="AQ10" s="226"/>
      <c r="AR10" s="224">
        <v>1.1581894857126107</v>
      </c>
      <c r="AS10" s="225">
        <v>0.81213011753338715</v>
      </c>
      <c r="AT10" s="226"/>
      <c r="AU10" s="224">
        <v>0.27648976636035072</v>
      </c>
      <c r="AV10" s="225">
        <v>0.60881201137633068</v>
      </c>
      <c r="AW10" s="226"/>
      <c r="AX10" s="224">
        <v>11.036334760580907</v>
      </c>
      <c r="AY10" s="225">
        <v>6.1604049551577411</v>
      </c>
      <c r="AZ10" s="226"/>
      <c r="BA10" s="203">
        <v>1.087807445056616</v>
      </c>
      <c r="BB10" s="203">
        <v>0.77770219093189263</v>
      </c>
      <c r="BC10" s="203"/>
      <c r="BD10" s="203">
        <v>0.87499427061293711</v>
      </c>
      <c r="BE10" s="203">
        <v>0.60461762948119313</v>
      </c>
      <c r="BF10" s="203"/>
      <c r="BG10" s="203">
        <v>2.071857386540962</v>
      </c>
      <c r="BH10" s="203">
        <v>0.59996129002456122</v>
      </c>
      <c r="BI10" s="203"/>
      <c r="BJ10" s="203">
        <v>0.7447840225685658</v>
      </c>
      <c r="BK10" s="203">
        <v>0.35223260662082578</v>
      </c>
      <c r="BL10" s="203"/>
      <c r="BM10" s="203">
        <v>1.7310331085108619</v>
      </c>
      <c r="BN10" s="203">
        <v>0.71419368805284189</v>
      </c>
      <c r="BO10" s="203">
        <v>1.7593716695955466</v>
      </c>
      <c r="BP10" s="203">
        <v>0.77915324018312015</v>
      </c>
      <c r="BQ10" s="203">
        <v>1.2186687617752345</v>
      </c>
      <c r="BR10" s="203">
        <v>0.77144841461804736</v>
      </c>
    </row>
    <row r="11" spans="1:70" x14ac:dyDescent="0.3">
      <c r="A11" s="246"/>
      <c r="B11" s="106">
        <v>362.2</v>
      </c>
      <c r="C11" s="106">
        <v>1.86</v>
      </c>
      <c r="D11" s="12" t="s">
        <v>11</v>
      </c>
      <c r="E11" s="203">
        <v>0.73334620199466682</v>
      </c>
      <c r="F11" s="203">
        <v>0.73427984781596645</v>
      </c>
      <c r="G11" s="203"/>
      <c r="H11" s="224">
        <v>12.485340527740552</v>
      </c>
      <c r="I11" s="225">
        <v>5.4231299590820861</v>
      </c>
      <c r="J11" s="226"/>
      <c r="K11" s="224">
        <v>8.9783151486229684</v>
      </c>
      <c r="L11" s="225">
        <v>20.526086564724704</v>
      </c>
      <c r="M11" s="226"/>
      <c r="N11" s="224">
        <v>2.8241432217329554</v>
      </c>
      <c r="O11" s="225">
        <v>1.9473555474602691</v>
      </c>
      <c r="P11" s="226"/>
      <c r="Q11" s="224">
        <v>1.3801106402879191</v>
      </c>
      <c r="R11" s="225">
        <v>1.7884008277059988</v>
      </c>
      <c r="S11" s="226"/>
      <c r="T11" s="224">
        <v>1.5193125472549633</v>
      </c>
      <c r="U11" s="225">
        <v>1.5661386925862379</v>
      </c>
      <c r="V11" s="226"/>
      <c r="W11" s="224">
        <v>2.2146195757150045</v>
      </c>
      <c r="X11" s="225">
        <v>2.1539023272679563</v>
      </c>
      <c r="Y11" s="226"/>
      <c r="Z11" s="224">
        <v>1.6079308110381836</v>
      </c>
      <c r="AA11" s="225">
        <v>1.3536050030672113</v>
      </c>
      <c r="AB11" s="226"/>
      <c r="AC11" s="203">
        <v>2.2024937414933179</v>
      </c>
      <c r="AD11" s="203">
        <v>1.3976650758446405</v>
      </c>
      <c r="AE11" s="203"/>
      <c r="AF11" s="203">
        <v>1.1109774701292661</v>
      </c>
      <c r="AG11" s="203">
        <v>0.93484062907267518</v>
      </c>
      <c r="AH11" s="203"/>
      <c r="AI11" s="224">
        <v>0.89887646235462992</v>
      </c>
      <c r="AJ11" s="225">
        <v>0.80684616114844487</v>
      </c>
      <c r="AK11" s="226"/>
      <c r="AL11" s="224">
        <v>0.9979673568691958</v>
      </c>
      <c r="AM11" s="225">
        <v>0.87271738802796317</v>
      </c>
      <c r="AN11" s="226"/>
      <c r="AO11" s="224">
        <v>1.1903122600217555</v>
      </c>
      <c r="AP11" s="225">
        <v>0.8003539124770721</v>
      </c>
      <c r="AQ11" s="226"/>
      <c r="AR11" s="224">
        <v>1.9409772202156115</v>
      </c>
      <c r="AS11" s="225">
        <v>1.201198069272277</v>
      </c>
      <c r="AT11" s="226"/>
      <c r="AU11" s="224">
        <v>0.22110567740472378</v>
      </c>
      <c r="AV11" s="225">
        <v>0.75005037912925954</v>
      </c>
      <c r="AW11" s="226"/>
      <c r="AX11" s="224">
        <v>11.2666209894431</v>
      </c>
      <c r="AY11" s="225">
        <v>7.6258290195517349</v>
      </c>
      <c r="AZ11" s="226"/>
      <c r="BA11" s="203">
        <v>1.1355788600132191</v>
      </c>
      <c r="BB11" s="203">
        <v>0.91698774729438259</v>
      </c>
      <c r="BC11" s="203"/>
      <c r="BD11" s="203">
        <v>0.70865864006250778</v>
      </c>
      <c r="BE11" s="203">
        <v>0.4661726476877639</v>
      </c>
      <c r="BF11" s="203"/>
      <c r="BG11" s="203">
        <v>1.476203713588361</v>
      </c>
      <c r="BH11" s="203">
        <v>0.87700571313211728</v>
      </c>
      <c r="BI11" s="203"/>
      <c r="BJ11" s="203">
        <v>0.71043460320914797</v>
      </c>
      <c r="BK11" s="203">
        <v>0.45822484749408809</v>
      </c>
      <c r="BL11" s="203"/>
      <c r="BM11" s="203">
        <v>1.1146656866412132</v>
      </c>
      <c r="BN11" s="203">
        <v>0.75058291057786442</v>
      </c>
      <c r="BO11" s="203">
        <v>1.5771507947645174</v>
      </c>
      <c r="BP11" s="203">
        <v>0.9146746260236569</v>
      </c>
      <c r="BQ11" s="203">
        <v>1.5869397746003109</v>
      </c>
      <c r="BR11" s="203">
        <v>1.3163966703191032</v>
      </c>
    </row>
    <row r="12" spans="1:70" x14ac:dyDescent="0.3">
      <c r="A12" s="249" t="s">
        <v>12</v>
      </c>
      <c r="B12" s="107">
        <v>330</v>
      </c>
      <c r="C12" s="107">
        <v>1.83</v>
      </c>
      <c r="D12" s="14" t="s">
        <v>13</v>
      </c>
      <c r="E12" s="203">
        <v>0.92374577201016506</v>
      </c>
      <c r="F12" s="203">
        <v>0.45001196292103163</v>
      </c>
      <c r="G12" s="203"/>
      <c r="H12" s="224">
        <v>0.93314772901424137</v>
      </c>
      <c r="I12" s="225">
        <v>0.54975713517625613</v>
      </c>
      <c r="J12" s="226"/>
      <c r="K12" s="224">
        <v>0.84955090544321055</v>
      </c>
      <c r="L12" s="225">
        <v>0.39887460986275447</v>
      </c>
      <c r="M12" s="226"/>
      <c r="N12" s="224">
        <v>1.065018238026227</v>
      </c>
      <c r="O12" s="225">
        <v>0.51072520069601846</v>
      </c>
      <c r="P12" s="226"/>
      <c r="Q12" s="224">
        <v>0.84671529863829087</v>
      </c>
      <c r="R12" s="225">
        <v>0.63659485573868047</v>
      </c>
      <c r="S12" s="226"/>
      <c r="T12" s="224">
        <v>1.0151113895187389</v>
      </c>
      <c r="U12" s="225">
        <v>0.86773047148314864</v>
      </c>
      <c r="V12" s="226"/>
      <c r="W12" s="224">
        <v>0.97228800434602292</v>
      </c>
      <c r="X12" s="225">
        <v>0.67836856556980518</v>
      </c>
      <c r="Y12" s="226"/>
      <c r="Z12" s="224">
        <v>0.77446960232021089</v>
      </c>
      <c r="AA12" s="225">
        <v>0.63242594641869054</v>
      </c>
      <c r="AB12" s="226"/>
      <c r="AC12" s="203">
        <v>0.8471561000085035</v>
      </c>
      <c r="AD12" s="203">
        <v>0.54895708708088375</v>
      </c>
      <c r="AE12" s="203"/>
      <c r="AF12" s="203">
        <v>0.73246792480082867</v>
      </c>
      <c r="AG12" s="203">
        <v>0.73195595579125305</v>
      </c>
      <c r="AH12" s="203"/>
      <c r="AI12" s="224">
        <v>1.0062831066547848</v>
      </c>
      <c r="AJ12" s="225">
        <v>0.77020433680152878</v>
      </c>
      <c r="AK12" s="226"/>
      <c r="AL12" s="224">
        <v>0.94032159425637529</v>
      </c>
      <c r="AM12" s="225">
        <v>0.73879140711079094</v>
      </c>
      <c r="AN12" s="226"/>
      <c r="AO12" s="224">
        <v>1.0364785159962717</v>
      </c>
      <c r="AP12" s="225">
        <v>0.69211209676356855</v>
      </c>
      <c r="AQ12" s="226"/>
      <c r="AR12" s="224">
        <v>1.1202435918600477</v>
      </c>
      <c r="AS12" s="225">
        <v>0.75978605273694411</v>
      </c>
      <c r="AT12" s="226"/>
      <c r="AU12" s="224">
        <v>0.64651692275098394</v>
      </c>
      <c r="AV12" s="225">
        <v>1.7538452486189247</v>
      </c>
      <c r="AW12" s="226"/>
      <c r="AX12" s="224">
        <v>0.94522530046845143</v>
      </c>
      <c r="AY12" s="225">
        <v>0.90262850098436265</v>
      </c>
      <c r="AZ12" s="226"/>
      <c r="BA12" s="203">
        <v>0.9029613897482931</v>
      </c>
      <c r="BB12" s="203">
        <v>0.65957336896247309</v>
      </c>
      <c r="BC12" s="203"/>
      <c r="BD12" s="203">
        <v>0.82136231384167491</v>
      </c>
      <c r="BE12" s="203">
        <v>0.69586696785921343</v>
      </c>
      <c r="BF12" s="203"/>
      <c r="BG12" s="203">
        <v>1.3794424311985676</v>
      </c>
      <c r="BH12" s="203">
        <v>0.91962828746571168</v>
      </c>
      <c r="BI12" s="203"/>
      <c r="BJ12" s="203">
        <v>1.002136194178944</v>
      </c>
      <c r="BK12" s="203">
        <v>0.74977244386301867</v>
      </c>
      <c r="BL12" s="203"/>
      <c r="BM12" s="203">
        <v>1.3123784823382463</v>
      </c>
      <c r="BN12" s="203">
        <v>0.91564964186425324</v>
      </c>
      <c r="BO12" s="203">
        <v>1.2131394295573943</v>
      </c>
      <c r="BP12" s="203">
        <v>0.96255600253602347</v>
      </c>
      <c r="BQ12" s="203">
        <v>1.1089970867200385</v>
      </c>
      <c r="BR12" s="203">
        <v>0.76180915543130012</v>
      </c>
    </row>
    <row r="13" spans="1:70" x14ac:dyDescent="0.3">
      <c r="A13" s="249"/>
      <c r="B13" s="107">
        <v>345.9</v>
      </c>
      <c r="C13" s="107">
        <v>1.84</v>
      </c>
      <c r="D13" s="14" t="s">
        <v>14</v>
      </c>
      <c r="E13" s="203">
        <v>0.96333766170929824</v>
      </c>
      <c r="F13" s="203">
        <v>0.73943378288655659</v>
      </c>
      <c r="G13" s="203"/>
      <c r="H13" s="224">
        <v>0.8737754285028444</v>
      </c>
      <c r="I13" s="225">
        <v>0.76370169306311364</v>
      </c>
      <c r="J13" s="226"/>
      <c r="K13" s="224">
        <v>1.2068120972433576</v>
      </c>
      <c r="L13" s="225">
        <v>0.79429906001123507</v>
      </c>
      <c r="M13" s="226"/>
      <c r="N13" s="224">
        <v>1.1467978820082019</v>
      </c>
      <c r="O13" s="225">
        <v>0.88654466320376424</v>
      </c>
      <c r="P13" s="226"/>
      <c r="Q13" s="224">
        <v>0.84082635135857975</v>
      </c>
      <c r="R13" s="225">
        <v>0.9950686991487675</v>
      </c>
      <c r="S13" s="226"/>
      <c r="T13" s="224">
        <v>0.95828488925347699</v>
      </c>
      <c r="U13" s="225">
        <v>1.2438098077797415</v>
      </c>
      <c r="V13" s="226"/>
      <c r="W13" s="224">
        <v>1.015338697074269</v>
      </c>
      <c r="X13" s="225">
        <v>0.8990208956314506</v>
      </c>
      <c r="Y13" s="226"/>
      <c r="Z13" s="224">
        <v>0.81684214203771655</v>
      </c>
      <c r="AA13" s="225">
        <v>0.87723723248549756</v>
      </c>
      <c r="AB13" s="226"/>
      <c r="AC13" s="203">
        <v>1.1354676660232699</v>
      </c>
      <c r="AD13" s="203">
        <v>0.81124774366578378</v>
      </c>
      <c r="AE13" s="203"/>
      <c r="AF13" s="203">
        <v>0.66330492338169955</v>
      </c>
      <c r="AG13" s="203">
        <v>0.82447106312396956</v>
      </c>
      <c r="AH13" s="203"/>
      <c r="AI13" s="224">
        <v>0.96058412385881942</v>
      </c>
      <c r="AJ13" s="225">
        <v>0.95253123894777514</v>
      </c>
      <c r="AK13" s="226"/>
      <c r="AL13" s="224">
        <v>0.96871577669978237</v>
      </c>
      <c r="AM13" s="225">
        <v>1.1006502617626339</v>
      </c>
      <c r="AN13" s="226"/>
      <c r="AO13" s="224">
        <v>1.0509217122629739</v>
      </c>
      <c r="AP13" s="225">
        <v>0.84007349599108772</v>
      </c>
      <c r="AQ13" s="226"/>
      <c r="AR13" s="224">
        <v>1.3122948648579777</v>
      </c>
      <c r="AS13" s="225">
        <v>1.0254055515202836</v>
      </c>
      <c r="AT13" s="226"/>
      <c r="AU13" s="224">
        <v>0.13321520019450581</v>
      </c>
      <c r="AV13" s="225">
        <v>0.72802542399790993</v>
      </c>
      <c r="AW13" s="226"/>
      <c r="AX13" s="224">
        <v>1.186294051928795</v>
      </c>
      <c r="AY13" s="225">
        <v>1.3090245589991516</v>
      </c>
      <c r="AZ13" s="226"/>
      <c r="BA13" s="203">
        <v>0.87119382186018435</v>
      </c>
      <c r="BB13" s="203">
        <v>1.0210022832911685</v>
      </c>
      <c r="BC13" s="203"/>
      <c r="BD13" s="203">
        <v>0.67463860786405383</v>
      </c>
      <c r="BE13" s="203">
        <v>0.71570706528661965</v>
      </c>
      <c r="BF13" s="203"/>
      <c r="BG13" s="203">
        <v>1.6565284743922548</v>
      </c>
      <c r="BH13" s="203">
        <v>0.49287791980289419</v>
      </c>
      <c r="BI13" s="203"/>
      <c r="BJ13" s="203">
        <v>0.7447840225685658</v>
      </c>
      <c r="BK13" s="203">
        <v>0.6914740912566737</v>
      </c>
      <c r="BL13" s="203"/>
      <c r="BM13" s="203">
        <v>1.1798058205919506</v>
      </c>
      <c r="BN13" s="203">
        <v>1.1410632044065423</v>
      </c>
      <c r="BO13" s="203">
        <v>1.2490310032907923</v>
      </c>
      <c r="BP13" s="203">
        <v>1.0895361188327033</v>
      </c>
      <c r="BQ13" s="203">
        <v>1.0348955938499076</v>
      </c>
      <c r="BR13" s="203">
        <v>0.99827755261848705</v>
      </c>
    </row>
    <row r="14" spans="1:70" x14ac:dyDescent="0.3">
      <c r="A14" s="249"/>
      <c r="B14" s="107">
        <v>381.4</v>
      </c>
      <c r="C14" s="107">
        <v>1.84</v>
      </c>
      <c r="D14" s="14" t="s">
        <v>15</v>
      </c>
      <c r="E14" s="203">
        <v>0.73849358377368168</v>
      </c>
      <c r="F14" s="203">
        <v>0.66114454638832432</v>
      </c>
      <c r="G14" s="203"/>
      <c r="H14" s="224">
        <v>0.76612330980278232</v>
      </c>
      <c r="I14" s="225">
        <v>0.88148701393443452</v>
      </c>
      <c r="J14" s="226"/>
      <c r="K14" s="224">
        <v>0.66932692442553376</v>
      </c>
      <c r="L14" s="225">
        <v>0.46144253798863294</v>
      </c>
      <c r="M14" s="226"/>
      <c r="N14" s="224">
        <v>1.0578793767091716</v>
      </c>
      <c r="O14" s="225">
        <v>0.6638992303764204</v>
      </c>
      <c r="P14" s="226"/>
      <c r="Q14" s="224">
        <v>0.80634288286551603</v>
      </c>
      <c r="R14" s="225">
        <v>0.88373994872625072</v>
      </c>
      <c r="S14" s="226"/>
      <c r="T14" s="224">
        <v>0.79466245240955447</v>
      </c>
      <c r="U14" s="225">
        <v>1.1741806428412578</v>
      </c>
      <c r="V14" s="226"/>
      <c r="W14" s="224">
        <v>0.77728246680679602</v>
      </c>
      <c r="X14" s="225">
        <v>0.92536654280262742</v>
      </c>
      <c r="Y14" s="226"/>
      <c r="Z14" s="224">
        <v>0.59791631535499945</v>
      </c>
      <c r="AA14" s="225">
        <v>0.7363870350726387</v>
      </c>
      <c r="AB14" s="226"/>
      <c r="AC14" s="203">
        <v>1.0085198990504476</v>
      </c>
      <c r="AD14" s="203">
        <v>0.75659782793857244</v>
      </c>
      <c r="AE14" s="203"/>
      <c r="AF14" s="203">
        <v>0.97981275890079833</v>
      </c>
      <c r="AG14" s="203">
        <v>0.74170009445674812</v>
      </c>
      <c r="AH14" s="203"/>
      <c r="AI14" s="224">
        <v>0.75635899852247923</v>
      </c>
      <c r="AJ14" s="225">
        <v>0.89727872600469072</v>
      </c>
      <c r="AK14" s="226"/>
      <c r="AL14" s="224">
        <v>0.90734500752617842</v>
      </c>
      <c r="AM14" s="225">
        <v>1.1891626093618368</v>
      </c>
      <c r="AN14" s="226"/>
      <c r="AO14" s="224">
        <v>0.97390149723385733</v>
      </c>
      <c r="AP14" s="225">
        <v>0.85769400287030206</v>
      </c>
      <c r="AQ14" s="226"/>
      <c r="AR14" s="224">
        <v>1.09260228897136</v>
      </c>
      <c r="AS14" s="225">
        <v>1.0513468713577101</v>
      </c>
      <c r="AT14" s="226"/>
      <c r="AU14" s="224">
        <v>0.13930593361863755</v>
      </c>
      <c r="AV14" s="225">
        <v>2.4342997203747578</v>
      </c>
      <c r="AW14" s="226"/>
      <c r="AX14" s="224">
        <v>1.1461575518829941</v>
      </c>
      <c r="AY14" s="225">
        <v>0.94069033425801962</v>
      </c>
      <c r="AZ14" s="226"/>
      <c r="BA14" s="203">
        <v>1.0126123965300438</v>
      </c>
      <c r="BB14" s="203">
        <v>0.75034143395196595</v>
      </c>
      <c r="BC14" s="203"/>
      <c r="BD14" s="203">
        <v>0.73400402305209267</v>
      </c>
      <c r="BE14" s="203">
        <v>0.66713326596303357</v>
      </c>
      <c r="BF14" s="203"/>
      <c r="BG14" s="203">
        <v>1.4464834854155284</v>
      </c>
      <c r="BH14" s="203">
        <v>0.70119929366061107</v>
      </c>
      <c r="BI14" s="203"/>
      <c r="BJ14" s="203">
        <v>0.7348038519709954</v>
      </c>
      <c r="BK14" s="203">
        <v>0.87560278990018114</v>
      </c>
      <c r="BL14" s="203"/>
      <c r="BM14" s="203">
        <v>1.4598480960538713</v>
      </c>
      <c r="BN14" s="203">
        <v>0.72956790604979194</v>
      </c>
      <c r="BO14" s="203">
        <v>1.2309544097291709</v>
      </c>
      <c r="BP14" s="203">
        <v>0.96959782285046159</v>
      </c>
      <c r="BQ14" s="203">
        <v>0.98413284236164034</v>
      </c>
      <c r="BR14" s="203">
        <v>0.81124064842186649</v>
      </c>
    </row>
    <row r="15" spans="1:70" x14ac:dyDescent="0.3">
      <c r="A15" s="199"/>
      <c r="B15" s="200"/>
      <c r="C15" s="200"/>
      <c r="D15" s="201"/>
      <c r="E15" s="127">
        <v>24.094343628459672</v>
      </c>
      <c r="F15" s="127" t="s">
        <v>176</v>
      </c>
      <c r="G15" s="222" t="s">
        <v>177</v>
      </c>
      <c r="H15" s="227"/>
      <c r="I15" s="135" t="s">
        <v>176</v>
      </c>
      <c r="J15" s="228" t="s">
        <v>177</v>
      </c>
      <c r="K15" s="227"/>
      <c r="L15" s="135" t="s">
        <v>176</v>
      </c>
      <c r="M15" s="228" t="s">
        <v>177</v>
      </c>
      <c r="N15" s="227"/>
      <c r="O15" s="135" t="s">
        <v>176</v>
      </c>
      <c r="P15" s="228" t="s">
        <v>177</v>
      </c>
      <c r="Q15" s="227"/>
      <c r="R15" s="135" t="s">
        <v>176</v>
      </c>
      <c r="S15" s="228" t="s">
        <v>177</v>
      </c>
      <c r="T15" s="227"/>
      <c r="U15" s="135" t="s">
        <v>176</v>
      </c>
      <c r="V15" s="228" t="s">
        <v>177</v>
      </c>
      <c r="W15" s="227"/>
      <c r="X15" s="135" t="s">
        <v>176</v>
      </c>
      <c r="Y15" s="228" t="s">
        <v>177</v>
      </c>
      <c r="Z15" s="227"/>
      <c r="AA15" s="135" t="s">
        <v>176</v>
      </c>
      <c r="AB15" s="228" t="s">
        <v>177</v>
      </c>
      <c r="AD15" s="127" t="s">
        <v>176</v>
      </c>
      <c r="AE15" s="222" t="s">
        <v>177</v>
      </c>
      <c r="AG15" s="127" t="s">
        <v>176</v>
      </c>
      <c r="AH15" s="222" t="s">
        <v>177</v>
      </c>
      <c r="AI15" s="227"/>
      <c r="AJ15" s="135" t="s">
        <v>176</v>
      </c>
      <c r="AK15" s="228" t="s">
        <v>177</v>
      </c>
      <c r="AL15" s="227"/>
      <c r="AM15" s="135" t="s">
        <v>176</v>
      </c>
      <c r="AN15" s="228" t="s">
        <v>177</v>
      </c>
      <c r="AO15" s="227"/>
      <c r="AP15" s="135" t="s">
        <v>176</v>
      </c>
      <c r="AQ15" s="228" t="s">
        <v>177</v>
      </c>
      <c r="AR15" s="227"/>
      <c r="AS15" s="135" t="s">
        <v>176</v>
      </c>
      <c r="AT15" s="228" t="s">
        <v>177</v>
      </c>
      <c r="AU15" s="227"/>
      <c r="AV15" s="135" t="s">
        <v>176</v>
      </c>
      <c r="AW15" s="228" t="s">
        <v>177</v>
      </c>
      <c r="AX15" s="227"/>
      <c r="AY15" s="135" t="s">
        <v>176</v>
      </c>
      <c r="AZ15" s="228" t="s">
        <v>177</v>
      </c>
      <c r="BB15" s="127" t="s">
        <v>176</v>
      </c>
      <c r="BC15" s="222" t="s">
        <v>177</v>
      </c>
      <c r="BE15" s="127" t="s">
        <v>176</v>
      </c>
      <c r="BF15" s="222" t="s">
        <v>177</v>
      </c>
      <c r="BH15" s="127" t="s">
        <v>176</v>
      </c>
      <c r="BI15" s="222" t="s">
        <v>177</v>
      </c>
      <c r="BK15" s="127" t="s">
        <v>176</v>
      </c>
      <c r="BL15" s="222" t="s">
        <v>177</v>
      </c>
      <c r="BN15" s="220"/>
      <c r="BP15" s="220"/>
      <c r="BR15" s="1"/>
    </row>
    <row r="16" spans="1:70" x14ac:dyDescent="0.3">
      <c r="A16" s="246" t="s">
        <v>16</v>
      </c>
      <c r="B16" s="106">
        <v>356.8</v>
      </c>
      <c r="C16" s="106">
        <v>1.63</v>
      </c>
      <c r="D16" s="12" t="s">
        <v>17</v>
      </c>
      <c r="F16" s="220">
        <f>AVERAGE(E3:F5)</f>
        <v>1.0005967028224998</v>
      </c>
      <c r="G16" s="221">
        <f>STDEV(E3:F5)</f>
        <v>0.23670087437766865</v>
      </c>
      <c r="H16" s="227"/>
      <c r="I16" s="229">
        <f>AVERAGE(H3:I5)</f>
        <v>1.0001649145330072</v>
      </c>
      <c r="J16" s="230">
        <f>STDEV(H3:I5)</f>
        <v>0.11103862735929677</v>
      </c>
      <c r="K16" s="227"/>
      <c r="L16" s="229">
        <f>AVERAGE(K3:L5)</f>
        <v>0.98867793449357233</v>
      </c>
      <c r="M16" s="230">
        <f>STDEV(K3:L5)</f>
        <v>0.34579281662128619</v>
      </c>
      <c r="N16" s="227"/>
      <c r="O16" s="229">
        <f>AVERAGE(N3:O5)</f>
        <v>1.0006810832055053</v>
      </c>
      <c r="P16" s="230">
        <f>STDEV(N3:O5)</f>
        <v>0.27108268998584251</v>
      </c>
      <c r="Q16" s="227"/>
      <c r="R16" s="229">
        <f>AVERAGE(Q3:R5)</f>
        <v>1.0024335153342683</v>
      </c>
      <c r="S16" s="230">
        <f>STDEV(Q3:R5)</f>
        <v>0.19610989775658932</v>
      </c>
      <c r="T16" s="239"/>
      <c r="U16" s="242">
        <f>AVERAGE(T3:U5)</f>
        <v>0.9999019983904428</v>
      </c>
      <c r="V16" s="230">
        <f>STDEV(T3:U5)</f>
        <v>0.16495562874117534</v>
      </c>
      <c r="W16" s="227"/>
      <c r="X16" s="229">
        <f>AVERAGE(W3:X5)</f>
        <v>0.99712669505938811</v>
      </c>
      <c r="Y16" s="230">
        <f>STDEV(W3:X5)</f>
        <v>0.11200854965813546</v>
      </c>
      <c r="Z16" s="227"/>
      <c r="AA16" s="229">
        <f>AVERAGE(Z3:AA5)</f>
        <v>0.99934435031409941</v>
      </c>
      <c r="AB16" s="230">
        <f>STDEV(Z3:AA5)</f>
        <v>0.17422972581607285</v>
      </c>
      <c r="AD16" s="220">
        <f>AVERAGE(AC3:AD5)</f>
        <v>0.99900657120400815</v>
      </c>
      <c r="AE16" s="221">
        <f>STDEV(AC3:AD5)</f>
        <v>0.20686182803866254</v>
      </c>
      <c r="AG16" s="220">
        <f>AVERAGE(AF3:AG5)</f>
        <v>1.0002346542643601</v>
      </c>
      <c r="AH16" s="221">
        <f>STDEV(AF3:AG5)</f>
        <v>9.1577526944671472E-2</v>
      </c>
      <c r="AI16" s="227"/>
      <c r="AJ16" s="229">
        <f>AVERAGE(AI3:AJ5)</f>
        <v>1.0003377093014418</v>
      </c>
      <c r="AK16" s="230">
        <f>STDEV(AI3:AJ5)</f>
        <v>0.15179247018625835</v>
      </c>
      <c r="AL16" s="227"/>
      <c r="AM16" s="229">
        <f>AVERAGE(AL3:AM5)</f>
        <v>1.0003243366553194</v>
      </c>
      <c r="AN16" s="230">
        <f>STDEV(AL3:AM5)</f>
        <v>0.17399374926240879</v>
      </c>
      <c r="AO16" s="227"/>
      <c r="AP16" s="229">
        <f>AVERAGE(AO3:AP5)</f>
        <v>0.99987611612050742</v>
      </c>
      <c r="AQ16" s="230">
        <f>STDEV(AO3:AP5)</f>
        <v>0.22696627529899505</v>
      </c>
      <c r="AR16" s="227"/>
      <c r="AS16" s="229">
        <f>AVERAGE(AR3:AS5)</f>
        <v>0.99968073873697594</v>
      </c>
      <c r="AT16" s="230">
        <f>STDEV(AR3:AS5)</f>
        <v>0.18594105156859073</v>
      </c>
      <c r="AU16" s="227"/>
      <c r="AV16" s="229">
        <f>AVERAGE(AU3:AV5)</f>
        <v>0.99878365158275051</v>
      </c>
      <c r="AW16" s="230">
        <f>STDEV(AU3:AV5)</f>
        <v>0.85826825171872434</v>
      </c>
      <c r="AX16" s="227"/>
      <c r="AY16" s="229">
        <f>AVERAGE(AX3:AY5)</f>
        <v>0.99767357704737147</v>
      </c>
      <c r="AZ16" s="230">
        <f>STDEV(AX3:AY5)</f>
        <v>0.17037404529477743</v>
      </c>
      <c r="BB16" s="220">
        <f>AVERAGE(BA3:BB5)</f>
        <v>1.000374556795703</v>
      </c>
      <c r="BC16" s="221">
        <f>STDEV(BA3:BB5)</f>
        <v>0.27228697585704092</v>
      </c>
      <c r="BD16" s="227"/>
      <c r="BE16" s="220">
        <f>AVERAGE(BD3:BE5)</f>
        <v>0.99957479901938628</v>
      </c>
      <c r="BF16" s="221">
        <f>STDEV(BD3:BE5)</f>
        <v>0.23709677465524051</v>
      </c>
      <c r="BG16" s="227"/>
      <c r="BH16" s="220">
        <f>AVERAGE(BG3:BH5)</f>
        <v>0.83391498882574944</v>
      </c>
      <c r="BI16" s="221">
        <f>STDEV(BG3:BH5)</f>
        <v>0.44338905070346762</v>
      </c>
      <c r="BJ16" s="227"/>
      <c r="BK16" s="220">
        <f>AVERAGE(BJ3:BK5)</f>
        <v>0.99969098897385555</v>
      </c>
      <c r="BL16" s="221">
        <f>STDEV(BJ3:BK5)</f>
        <v>0.16415481186508674</v>
      </c>
      <c r="BN16" s="203"/>
      <c r="BP16" s="203"/>
      <c r="BR16" s="1"/>
    </row>
    <row r="17" spans="1:72" x14ac:dyDescent="0.3">
      <c r="A17" s="246"/>
      <c r="B17" s="106">
        <v>305.5</v>
      </c>
      <c r="C17" s="106">
        <v>1.77</v>
      </c>
      <c r="D17" s="12" t="s">
        <v>18</v>
      </c>
      <c r="E17" s="184">
        <f>TTEST(E3:F5,E6:F8,2,2)</f>
        <v>0.87436133809517735</v>
      </c>
      <c r="F17" s="220">
        <f>AVERAGE(E6:F8)</f>
        <v>1.0194566578514965</v>
      </c>
      <c r="G17" s="221">
        <f>STDEV(E6:F8)</f>
        <v>0.15833592996999862</v>
      </c>
      <c r="H17" s="238">
        <f>TTEST(H3:I5,H6:I8,2,2)</f>
        <v>1.5188823817551678E-5</v>
      </c>
      <c r="I17" s="229">
        <f>AVERAGE(H6:I8)</f>
        <v>4.8090892805362344</v>
      </c>
      <c r="J17" s="230">
        <f>STDEV(H6:I8)</f>
        <v>1.1956170521146472</v>
      </c>
      <c r="K17" s="238">
        <f>TTEST(K3:L5,K6:L8,2,2)</f>
        <v>1.3985738842911471E-5</v>
      </c>
      <c r="L17" s="229">
        <f>AVERAGE(K6:L8)</f>
        <v>6.3010622779774508</v>
      </c>
      <c r="M17" s="230">
        <f>STDEV(K6:L8)</f>
        <v>1.6224879489402246</v>
      </c>
      <c r="N17" s="238">
        <f>TTEST(N3:O5,N6:O8,2,2)</f>
        <v>2.7738022058199086E-3</v>
      </c>
      <c r="O17" s="229">
        <f>AVERAGE(N6:O8)</f>
        <v>1.6968643192815958</v>
      </c>
      <c r="P17" s="230">
        <f>STDEV(N6:O8)</f>
        <v>0.33737349717731246</v>
      </c>
      <c r="Q17" s="238">
        <f>TTEST(Q3:R5,Q6:R8,2,2)</f>
        <v>1.490314037009619E-2</v>
      </c>
      <c r="R17" s="229">
        <f>AVERAGE(Q6:R8)</f>
        <v>1.4196970567217129</v>
      </c>
      <c r="S17" s="230">
        <f>STDEV(Q6:R8)</f>
        <v>0.28771692966631235</v>
      </c>
      <c r="T17" s="240">
        <f>TTEST(T3:U5,T6:U8,2,2)</f>
        <v>0.16902802128103883</v>
      </c>
      <c r="U17" s="242">
        <f>AVERAGE(T6:U8)</f>
        <v>1.2133147525925416</v>
      </c>
      <c r="V17" s="230">
        <f>STDEV(T6:U8)</f>
        <v>0.31165998514206811</v>
      </c>
      <c r="W17" s="238">
        <f>TTEST(W3:X5,W6:X8,2,2)</f>
        <v>1.9234466549121341E-2</v>
      </c>
      <c r="X17" s="229">
        <f>AVERAGE(W6:X8)</f>
        <v>1.4562853174305055</v>
      </c>
      <c r="Y17" s="230">
        <f>STDEV(W6:X8)</f>
        <v>0.38777122045473672</v>
      </c>
      <c r="Z17" s="238">
        <f>TTEST(Z3:AA5,Z6:AA8,2,2)</f>
        <v>6.1491423258418589E-2</v>
      </c>
      <c r="AA17" s="229">
        <f>AVERAGE(Z6:AA8)</f>
        <v>1.3120377038441275</v>
      </c>
      <c r="AB17" s="230">
        <f>STDEV(Z6:AA8)</f>
        <v>0.31931555452843779</v>
      </c>
      <c r="AC17" s="184">
        <f>TTEST(AC3:AD5,AC6:AD8,2,2)</f>
        <v>0.38017399429637011</v>
      </c>
      <c r="AD17" s="220">
        <f>AVERAGE(AC6:AD8)</f>
        <v>1.1428352755544668</v>
      </c>
      <c r="AE17" s="221">
        <f>STDEV(AC6:AD8)</f>
        <v>0.32320010041187708</v>
      </c>
      <c r="AF17" s="184">
        <f>TTEST(AF3:AG5,AF6:AG8,2,2)</f>
        <v>0.25979990829499555</v>
      </c>
      <c r="AG17" s="220">
        <f>AVERAGE(AF6:AG8)</f>
        <v>0.9190819439945036</v>
      </c>
      <c r="AH17" s="221">
        <f>STDEV(AF6:AG8)</f>
        <v>0.13893130212865776</v>
      </c>
      <c r="AI17" s="231">
        <f>TTEST(AI3:AJ5,AI6:AJ8,2,2)</f>
        <v>0.50768569473742342</v>
      </c>
      <c r="AJ17" s="229">
        <f>AVERAGE(AI6:AJ8)</f>
        <v>1.0656059908977065</v>
      </c>
      <c r="AK17" s="230">
        <f>STDEV(AI6:AJ8)</f>
        <v>0.17638168843614557</v>
      </c>
      <c r="AL17" s="238">
        <f>TTEST(AL3:AM5,AL6:AM8,2,2)</f>
        <v>4.2098607332828927E-2</v>
      </c>
      <c r="AM17" s="229">
        <f>AVERAGE(AL6:AM8)</f>
        <v>1.2355046482977745</v>
      </c>
      <c r="AN17" s="230">
        <f>STDEV(AL6:AM8)</f>
        <v>0.17575485922573927</v>
      </c>
      <c r="AO17" s="231">
        <f>TTEST(AO3:AP5,AO6:AP8,2,2)</f>
        <v>0.65086803941919724</v>
      </c>
      <c r="AP17" s="229">
        <f>AVERAGE(AO6:AP8)</f>
        <v>0.95077576524694896</v>
      </c>
      <c r="AQ17" s="230">
        <f>STDEV(AO6:AP8)</f>
        <v>0.12231337864810436</v>
      </c>
      <c r="AR17" s="231">
        <f>TTEST(AR3:AS5,AR6:AS8,2,2)</f>
        <v>0.62420852530463611</v>
      </c>
      <c r="AS17" s="229">
        <f>AVERAGE(AR6:AS8)</f>
        <v>0.88968719776928407</v>
      </c>
      <c r="AT17" s="230">
        <f>STDEV(AR6:AS8)</f>
        <v>0.45079466418506464</v>
      </c>
      <c r="AU17" s="231">
        <f>TTEST(AU3:AV5,AU6:AV8,2,2)</f>
        <v>0.86813775326154341</v>
      </c>
      <c r="AV17" s="229">
        <f>AVERAGE(AU6:AV8)</f>
        <v>1.0974589419843637</v>
      </c>
      <c r="AW17" s="230">
        <f>STDEV(AU6:AV8)</f>
        <v>1.129927337642606</v>
      </c>
      <c r="AX17" s="231">
        <f>TTEST(AX3:AY5,AX6:AY8,2,2)</f>
        <v>1.5118861204895015E-7</v>
      </c>
      <c r="AY17" s="229">
        <f>AVERAGE(AX6:AY8)</f>
        <v>5.4291242034694056</v>
      </c>
      <c r="AZ17" s="230">
        <f>STDEV(AX6:AY8)</f>
        <v>0.82622560529012246</v>
      </c>
      <c r="BA17" s="184">
        <f>TTEST(BA3:BB5,BA6:BB8,2,2)</f>
        <v>0.76705828880915894</v>
      </c>
      <c r="BB17" s="220">
        <f>AVERAGE(BA6:BB8)</f>
        <v>0.93386669617571538</v>
      </c>
      <c r="BC17" s="221">
        <f>STDEV(BA6:BB8)</f>
        <v>0.46072732731634181</v>
      </c>
      <c r="BD17" s="231">
        <f>TTEST(BD3:BE5,BD6:BE8,2,2)</f>
        <v>0.10787947921134305</v>
      </c>
      <c r="BE17" s="220">
        <f>AVERAGE(BD6:BE8)</f>
        <v>0.76560396172765721</v>
      </c>
      <c r="BF17" s="221">
        <f>STDEV(BD6:BE8)</f>
        <v>0.22163278378626844</v>
      </c>
      <c r="BG17" s="231">
        <f>TTEST(BG3:BH5,BG6:BH8,2,2)</f>
        <v>9.4915368536602041E-2</v>
      </c>
      <c r="BH17" s="220">
        <f>AVERAGE(BG6:BH8)</f>
        <v>1.3395571461528326</v>
      </c>
      <c r="BI17" s="221">
        <f>STDEV(BG6:BH8)</f>
        <v>0.45264063353323503</v>
      </c>
      <c r="BJ17" s="231">
        <f>TTEST(BJ3:BK5,BJ6:BK8,2,2)</f>
        <v>2.5100047004599515E-3</v>
      </c>
      <c r="BK17" s="220">
        <f>AVERAGE(BJ6:BK8)</f>
        <v>0.62976488942107656</v>
      </c>
      <c r="BL17" s="221">
        <f>STDEV(BJ6:BK8)</f>
        <v>0.12343737599054522</v>
      </c>
      <c r="BN17" s="203"/>
      <c r="BP17" s="203"/>
      <c r="BR17" s="1"/>
    </row>
    <row r="18" spans="1:72" x14ac:dyDescent="0.3">
      <c r="A18" s="246"/>
      <c r="B18" s="106">
        <v>357.3</v>
      </c>
      <c r="C18" s="106">
        <v>1.8</v>
      </c>
      <c r="D18" s="12" t="s">
        <v>19</v>
      </c>
      <c r="E18" s="184">
        <f>TTEST(E3:F5,E9:F11,2,2)</f>
        <v>2.990046536671135E-2</v>
      </c>
      <c r="F18" s="220">
        <f>AVERAGE(E9:F11)</f>
        <v>0.69519140849133476</v>
      </c>
      <c r="G18" s="221">
        <f>STDEV(E9:F11)</f>
        <v>0.17732221696821088</v>
      </c>
      <c r="H18" s="238">
        <f>TTEST(H3:I5,H9:I11,2,2)</f>
        <v>6.3304303308719305E-4</v>
      </c>
      <c r="I18" s="229">
        <f>AVERAGE(H9:I11)</f>
        <v>7.0401939991731384</v>
      </c>
      <c r="J18" s="230">
        <f>STDEV(H9:I11)</f>
        <v>3.0239024965037733</v>
      </c>
      <c r="K18" s="238">
        <f>TTEST(K3:L5,K9:L11,2,2)</f>
        <v>1.6425822664710356E-3</v>
      </c>
      <c r="L18" s="229">
        <f>AVERAGE(K9:L11)</f>
        <v>10.172838538536638</v>
      </c>
      <c r="M18" s="230">
        <f>STDEV(K9:L11)</f>
        <v>5.259813510429157</v>
      </c>
      <c r="N18" s="238">
        <f>TTEST(N3:O5,N9:O11,2,2)</f>
        <v>2.9495579647506281E-3</v>
      </c>
      <c r="O18" s="229">
        <f>AVERAGE(N9:O11)</f>
        <v>1.984853509783348</v>
      </c>
      <c r="P18" s="230">
        <f>STDEV(N9:O11)</f>
        <v>0.55510038809820461</v>
      </c>
      <c r="Q18" s="238">
        <f>TTEST(Q3:R5,Q9:R11,2,2)</f>
        <v>6.9735167649835443E-3</v>
      </c>
      <c r="R18" s="229">
        <f>AVERAGE(Q9:R11)</f>
        <v>1.4696654200597221</v>
      </c>
      <c r="S18" s="230">
        <f>STDEV(Q9:R11)</f>
        <v>0.27572720220826979</v>
      </c>
      <c r="T18" s="240">
        <f>TTEST(T3:U5,T9:U11,2,2)</f>
        <v>2.6870405021309267E-2</v>
      </c>
      <c r="U18" s="242">
        <f>AVERAGE(T9:U11)</f>
        <v>1.291599373716293</v>
      </c>
      <c r="V18" s="230">
        <f>STDEV(T9:U11)</f>
        <v>0.22089387863850538</v>
      </c>
      <c r="W18" s="238">
        <f>TTEST(W3:X5,W9:X11,2,2)</f>
        <v>3.1371792711716242E-4</v>
      </c>
      <c r="X18" s="229">
        <f>AVERAGE(W9:X11)</f>
        <v>1.7761723560939373</v>
      </c>
      <c r="Y18" s="230">
        <f>STDEV(W9:X11)</f>
        <v>0.33711584425914681</v>
      </c>
      <c r="Z18" s="238">
        <f>TTEST(Z3:AA5,Z9:AA11,2,2)</f>
        <v>1.9898830675899801E-2</v>
      </c>
      <c r="AA18" s="229">
        <f>AVERAGE(Z9:AA11)</f>
        <v>1.3158506322969232</v>
      </c>
      <c r="AB18" s="230">
        <f>STDEV(Z9:AA11)</f>
        <v>0.21946453420531267</v>
      </c>
      <c r="AC18" s="184">
        <f>TTEST(AC3:AD5,AC9:AD11,2,2)</f>
        <v>0.21594726490049906</v>
      </c>
      <c r="AD18" s="220">
        <f>AVERAGE(AC9:AD11)</f>
        <v>1.2999547969197041</v>
      </c>
      <c r="AE18" s="221">
        <f>STDEV(AC9:AD11)</f>
        <v>0.51830515568035196</v>
      </c>
      <c r="AF18" s="184">
        <f>TTEST(AF3:AG5,AF9:AG11,2,2)</f>
        <v>0.16178901292909811</v>
      </c>
      <c r="AG18" s="220">
        <f>AVERAGE(AF9:AG11)</f>
        <v>0.84269369989290943</v>
      </c>
      <c r="AH18" s="221">
        <f>STDEV(AF9:AG11)</f>
        <v>0.2384535613739506</v>
      </c>
      <c r="AI18" s="231">
        <f>TTEST(AI3:AJ5,AI9:AJ11,2,2)</f>
        <v>5.0428725949026268E-2</v>
      </c>
      <c r="AJ18" s="229">
        <f>AVERAGE(AI9:AJ11)</f>
        <v>0.8476270642295537</v>
      </c>
      <c r="AK18" s="230">
        <f>STDEV(AI9:AJ11)</f>
        <v>7.2602186955190426E-2</v>
      </c>
      <c r="AL18" s="231">
        <f>TTEST(AL3:AM5,AL9:AM11,2,2)</f>
        <v>0.87538258549370274</v>
      </c>
      <c r="AM18" s="229">
        <f>AVERAGE(AL9:AM11)</f>
        <v>0.98439067764795996</v>
      </c>
      <c r="AN18" s="230">
        <f>STDEV(AL9:AM11)</f>
        <v>0.16903221356169379</v>
      </c>
      <c r="AO18" s="231">
        <f>TTEST(AO3:AP5,AO9:AP11,2,2)</f>
        <v>0.49203864688354382</v>
      </c>
      <c r="AP18" s="229">
        <f>AVERAGE(AO9:AP11)</f>
        <v>0.90998176053695878</v>
      </c>
      <c r="AQ18" s="230">
        <f>STDEV(AO9:AP11)</f>
        <v>0.2093139499552302</v>
      </c>
      <c r="AR18" s="231">
        <f>TTEST(AR3:AS5,AR9:AS11,2,2)</f>
        <v>0.57142465537374942</v>
      </c>
      <c r="AS18" s="229">
        <f>AVERAGE(AR9:AS11)</f>
        <v>1.126331352960668</v>
      </c>
      <c r="AT18" s="230">
        <f>STDEV(AR9:AS11)</f>
        <v>0.44790280449885217</v>
      </c>
      <c r="AU18" s="231">
        <f>TTEST(AU3:AV5,AU9:AV11,2,2)</f>
        <v>0.31048276487008347</v>
      </c>
      <c r="AV18" s="229">
        <f>AVERAGE(AU9:AV11)</f>
        <v>0.57547580362885598</v>
      </c>
      <c r="AW18" s="230">
        <f>STDEV(AU9:AV11)</f>
        <v>0.45319163621777475</v>
      </c>
      <c r="AX18" s="231">
        <f>TTEST(AX3:AY5,AX9:AY11,2,2)</f>
        <v>5.9184969738423227E-6</v>
      </c>
      <c r="AY18" s="229">
        <f>AVERAGE(AX9:AY11)</f>
        <v>8.6088334309396153</v>
      </c>
      <c r="AZ18" s="230">
        <f>STDEV(AX9:AY11)</f>
        <v>2.1492142664394405</v>
      </c>
      <c r="BA18" s="184">
        <f>TTEST(BA3:BB5,BA9:BB11,2,2)</f>
        <v>0.69805387910755257</v>
      </c>
      <c r="BB18" s="220">
        <f>AVERAGE(BA9:BB11)</f>
        <v>0.94895059321979147</v>
      </c>
      <c r="BC18" s="221">
        <f>STDEV(BA9:BB11)</f>
        <v>0.1592631268219209</v>
      </c>
      <c r="BD18" s="231">
        <f>TTEST(BD3:BE5,BD9:BE11,2,2)</f>
        <v>1.4136521308015107E-2</v>
      </c>
      <c r="BE18" s="220">
        <f>AVERAGE(BD9:BE11)</f>
        <v>0.65082078643949393</v>
      </c>
      <c r="BF18" s="221">
        <f>STDEV(BD9:BE11)</f>
        <v>0.1634864682457515</v>
      </c>
      <c r="BG18" s="231">
        <f>TTEST(BG3:BH5,BG9:BH11,2,2)</f>
        <v>0.15795814377516212</v>
      </c>
      <c r="BH18" s="220">
        <f>AVERAGE(BG9:BH11)</f>
        <v>1.275406445437498</v>
      </c>
      <c r="BI18" s="221">
        <f>STDEV(BG9:BH11)</f>
        <v>0.55273719378202224</v>
      </c>
      <c r="BJ18" s="231">
        <f>TTEST(BJ3:BK5,BJ9:BK11,2,2)</f>
        <v>1.2560759940249187E-3</v>
      </c>
      <c r="BK18" s="220">
        <f>AVERAGE(BJ9:BK11)</f>
        <v>0.56195505822913216</v>
      </c>
      <c r="BL18" s="221">
        <f>STDEV(BJ9:BK11)</f>
        <v>0.17718251437656526</v>
      </c>
      <c r="BN18" s="203"/>
      <c r="BP18" s="203"/>
      <c r="BR18" s="1"/>
    </row>
    <row r="19" spans="1:72" ht="15" thickBot="1" x14ac:dyDescent="0.35">
      <c r="A19" s="247" t="s">
        <v>20</v>
      </c>
      <c r="B19" s="108">
        <v>317.8</v>
      </c>
      <c r="C19" s="108">
        <v>1.74</v>
      </c>
      <c r="D19" s="16" t="s">
        <v>21</v>
      </c>
      <c r="E19" s="184">
        <f>TTEST(E3:F5,E12:F14,2,2)</f>
        <v>6.5321571462332625E-2</v>
      </c>
      <c r="F19" s="220">
        <f>AVERAGE(E12:F14)</f>
        <v>0.74602788494817618</v>
      </c>
      <c r="G19" s="221">
        <f>STDEV(E12:F14)</f>
        <v>0.18640710372331928</v>
      </c>
      <c r="H19" s="232">
        <f>TTEST(H3:I5,H12:I14,2,2)</f>
        <v>1.7358496363672763E-2</v>
      </c>
      <c r="I19" s="233">
        <f>AVERAGE(H12:I14)</f>
        <v>0.79466538491561212</v>
      </c>
      <c r="J19" s="234">
        <f>STDEV(H12:I14)</f>
        <v>0.13764243890906908</v>
      </c>
      <c r="K19" s="232">
        <f>TTEST(K3:L5,K12:L14,2,2)</f>
        <v>0.19281632541367263</v>
      </c>
      <c r="L19" s="233">
        <f>AVERAGE(K12:L14)</f>
        <v>0.73005102249578746</v>
      </c>
      <c r="M19" s="234">
        <f>STDEV(K12:L14)</f>
        <v>0.29367495809607369</v>
      </c>
      <c r="N19" s="232">
        <f>TTEST(N3:O5,N12:O14,2,2)</f>
        <v>0.47551493359324082</v>
      </c>
      <c r="O19" s="233">
        <f>AVERAGE(N12:O14)</f>
        <v>0.88847743183663397</v>
      </c>
      <c r="P19" s="234">
        <f>STDEV(N12:O14)</f>
        <v>0.25287506102853075</v>
      </c>
      <c r="Q19" s="232">
        <f>TTEST(Q3:R5,Q12:R14,2,2)</f>
        <v>0.10245965383565514</v>
      </c>
      <c r="R19" s="233">
        <f>AVERAGE(Q12:R14)</f>
        <v>0.83488133941268083</v>
      </c>
      <c r="S19" s="234">
        <f>STDEV(Q12:R14)</f>
        <v>0.11692263492682597</v>
      </c>
      <c r="T19" s="241">
        <f>TTEST(T3:U5,T12:U14,2,2)</f>
        <v>0.92801488805163135</v>
      </c>
      <c r="U19" s="243">
        <f>AVERAGE(T12:U14)</f>
        <v>1.008963275547653</v>
      </c>
      <c r="V19" s="234">
        <f>STDEV(T12:U14)</f>
        <v>0.17373964316829929</v>
      </c>
      <c r="W19" s="231">
        <f>TTEST(W3:X5,W12:X14,2,2)</f>
        <v>0.11519065364685732</v>
      </c>
      <c r="X19" s="229">
        <f>AVERAGE(W12:X14)</f>
        <v>0.87794419537182844</v>
      </c>
      <c r="Y19" s="230">
        <f>STDEV(W12:X14)</f>
        <v>0.1268340059511468</v>
      </c>
      <c r="Z19" s="238">
        <f>TTEST(Z3:AA5,Z12:AA14,2,2)</f>
        <v>1.1003416491574308E-2</v>
      </c>
      <c r="AA19" s="229">
        <f>AVERAGE(Z12:AA14)</f>
        <v>0.73921304561495893</v>
      </c>
      <c r="AB19" s="230">
        <f>STDEV(Z12:AA14)</f>
        <v>0.10742086802469301</v>
      </c>
      <c r="AC19" s="184">
        <f>TTEST(AC3:AD5,AC12:AD14,2,2)</f>
        <v>0.24115645604289088</v>
      </c>
      <c r="AD19" s="220">
        <f>AVERAGE(AC12:AD14)</f>
        <v>0.85132438729457682</v>
      </c>
      <c r="AE19" s="221">
        <f>STDEV(AC12:AD14)</f>
        <v>0.20370098135859591</v>
      </c>
      <c r="AF19" s="184">
        <f>TTEST(AF3:AG5,AF12:AG14,2,2)</f>
        <v>3.6752872854854748E-3</v>
      </c>
      <c r="AG19" s="220">
        <f>AVERAGE(AF12:AG14)</f>
        <v>0.77895212007588288</v>
      </c>
      <c r="AH19" s="221">
        <f>STDEV(AF12:AG14)</f>
        <v>0.11094897727257967</v>
      </c>
      <c r="AI19" s="231">
        <f>TTEST(AI3:AJ5,AI12:AJ14,2,2)</f>
        <v>0.17522655361261744</v>
      </c>
      <c r="AJ19" s="229">
        <f>AVERAGE(AI12:AJ14)</f>
        <v>0.89054008846501309</v>
      </c>
      <c r="AK19" s="230">
        <f>STDEV(AI12:AJ14)</f>
        <v>0.10457168178295277</v>
      </c>
      <c r="AL19" s="231">
        <f>TTEST(AL3:AM5,AL12:AM14,2,2)</f>
        <v>0.79009879146334427</v>
      </c>
      <c r="AM19" s="229">
        <f>AVERAGE(AL12:AM14)</f>
        <v>0.97416444278626635</v>
      </c>
      <c r="AN19" s="230">
        <f>STDEV(AL12:AM14)</f>
        <v>0.15701159399438197</v>
      </c>
      <c r="AO19" s="231">
        <f>TTEST(AO3:AP5,AO12:AP14,2,2)</f>
        <v>0.41915907016999565</v>
      </c>
      <c r="AP19" s="229">
        <f>AVERAGE(AO12:AP14)</f>
        <v>0.90853022018634355</v>
      </c>
      <c r="AQ19" s="230">
        <f>STDEV(AO12:AP14)</f>
        <v>0.13786004171164418</v>
      </c>
      <c r="AR19" s="231">
        <f>TTEST(AR3:AS5,AR12:AS14,2,2)</f>
        <v>0.59574334004414176</v>
      </c>
      <c r="AS19" s="229">
        <f>AVERAGE(AR12:AS14)</f>
        <v>1.0602798702173872</v>
      </c>
      <c r="AT19" s="230">
        <f>STDEV(AR12:AS14)</f>
        <v>0.17874254955562607</v>
      </c>
      <c r="AU19" s="231">
        <f>TTEST(AU3:AV5,AU12:AV14,2,2)</f>
        <v>0.96044930975217213</v>
      </c>
      <c r="AV19" s="229">
        <f>AVERAGE(AU12:AV14)</f>
        <v>0.9725347415926201</v>
      </c>
      <c r="AW19" s="230">
        <f>STDEV(AU12:AV14)</f>
        <v>0.92865525629126955</v>
      </c>
      <c r="AX19" s="231">
        <f>TTEST(AX3:AY5,AX12:AY14,2,2)</f>
        <v>0.46286725220257907</v>
      </c>
      <c r="AY19" s="229">
        <f>AVERAGE(AX12:AY14)</f>
        <v>1.0716700497536291</v>
      </c>
      <c r="AZ19" s="230">
        <f>STDEV(AX12:AY14)</f>
        <v>0.16537425350442098</v>
      </c>
      <c r="BA19" s="184">
        <f>TTEST(BA3:BB5,BA12:BB14,2,2)</f>
        <v>0.32248009371048936</v>
      </c>
      <c r="BB19" s="220">
        <f>AVERAGE(BA12:BB14)</f>
        <v>0.86961411572402136</v>
      </c>
      <c r="BC19" s="221">
        <f>STDEV(BA12:BB14)</f>
        <v>0.14340467890999234</v>
      </c>
      <c r="BD19" s="231">
        <f>TTEST(BD3:BE5,BD12:BE14,2,2)</f>
        <v>1.7887153085173885E-2</v>
      </c>
      <c r="BE19" s="220">
        <f>AVERAGE(BD12:BE14)</f>
        <v>0.71811870731111471</v>
      </c>
      <c r="BF19" s="221">
        <f>STDEV(BD12:BE14)</f>
        <v>5.6396056154490504E-2</v>
      </c>
      <c r="BG19" s="231">
        <f>TTEST(BG3:BH5,BG12:BH14,2,2)</f>
        <v>0.33394284309002209</v>
      </c>
      <c r="BH19" s="220">
        <f>AVERAGE(BG12:BH14)</f>
        <v>1.0993599819892612</v>
      </c>
      <c r="BI19" s="221">
        <f>STDEV(BG12:BH14)</f>
        <v>0.4621760576691778</v>
      </c>
      <c r="BJ19" s="231">
        <f>TTEST(BJ3:BK5,BJ12:BK14,2,2)</f>
        <v>3.5389347020361832E-2</v>
      </c>
      <c r="BK19" s="220">
        <f>AVERAGE(BJ12:BK14)</f>
        <v>0.79976223228972987</v>
      </c>
      <c r="BL19" s="221">
        <f>STDEV(BJ12:BK14)</f>
        <v>0.11676857949167722</v>
      </c>
      <c r="BN19" s="203"/>
      <c r="BP19" s="203"/>
      <c r="BR19" s="1"/>
    </row>
    <row r="20" spans="1:72" x14ac:dyDescent="0.3">
      <c r="A20" s="247"/>
      <c r="B20" s="108">
        <v>376.3</v>
      </c>
      <c r="C20" s="108">
        <v>1.81</v>
      </c>
      <c r="D20" s="16" t="s">
        <v>22</v>
      </c>
      <c r="F20" s="203"/>
      <c r="G20" s="203"/>
      <c r="H20" s="263"/>
      <c r="I20" s="264">
        <v>1</v>
      </c>
      <c r="J20" s="265">
        <f>J16/2.45</f>
        <v>4.5321888718080315E-2</v>
      </c>
      <c r="L20" s="203">
        <v>1</v>
      </c>
      <c r="M20" s="265">
        <f>M16/2.45</f>
        <v>0.14113992515154539</v>
      </c>
      <c r="O20" s="203">
        <v>1</v>
      </c>
      <c r="P20" s="265">
        <f>P16/2.45</f>
        <v>0.11064599591258877</v>
      </c>
      <c r="R20" s="203">
        <v>1</v>
      </c>
      <c r="S20" s="265">
        <f>S16/2.45</f>
        <v>8.0044856227179315E-2</v>
      </c>
      <c r="U20" s="203">
        <v>1</v>
      </c>
      <c r="V20" s="265">
        <f>V16/2.45</f>
        <v>6.7328828057622581E-2</v>
      </c>
      <c r="W20" s="263"/>
      <c r="X20" s="264">
        <v>1</v>
      </c>
      <c r="Y20" s="265">
        <f>Y16/2.45</f>
        <v>4.5717775370667534E-2</v>
      </c>
      <c r="Z20" s="266"/>
      <c r="AA20" s="264">
        <v>1</v>
      </c>
      <c r="AB20" s="265">
        <f>AB16/2.45</f>
        <v>7.1114173802478711E-2</v>
      </c>
      <c r="AC20" s="266"/>
      <c r="AD20" s="264">
        <v>1</v>
      </c>
      <c r="AE20" s="265">
        <f>AE16/2.45</f>
        <v>8.4433399199454098E-2</v>
      </c>
      <c r="AF20" s="266"/>
      <c r="AG20" s="264">
        <v>1</v>
      </c>
      <c r="AH20" s="265">
        <f>AH16/2.45</f>
        <v>3.7378582426396516E-2</v>
      </c>
      <c r="AI20" s="266"/>
      <c r="AJ20" s="264">
        <v>1</v>
      </c>
      <c r="AK20" s="265">
        <f>AK16/2.45</f>
        <v>6.1956110280105448E-2</v>
      </c>
      <c r="AL20" s="266"/>
      <c r="AM20" s="264">
        <v>1</v>
      </c>
      <c r="AN20" s="265">
        <f>AN16/2.45</f>
        <v>7.1017856841799495E-2</v>
      </c>
      <c r="AO20" s="266"/>
      <c r="AP20" s="264">
        <v>1</v>
      </c>
      <c r="AQ20" s="265">
        <f>AQ16/2.45</f>
        <v>9.2639296040406133E-2</v>
      </c>
      <c r="AR20" s="266"/>
      <c r="AS20" s="264">
        <v>1</v>
      </c>
      <c r="AT20" s="265">
        <f>AT16/2.45</f>
        <v>7.5894306762690086E-2</v>
      </c>
      <c r="AU20" s="266"/>
      <c r="AV20" s="264">
        <v>1</v>
      </c>
      <c r="AW20" s="265">
        <f>AW16/2.45</f>
        <v>0.35031357213009157</v>
      </c>
      <c r="AX20" s="266"/>
      <c r="AY20" s="264">
        <v>1</v>
      </c>
      <c r="AZ20" s="265">
        <f>AZ16/2.45</f>
        <v>6.9540426650929563E-2</v>
      </c>
      <c r="BA20" s="266"/>
      <c r="BB20" s="264">
        <v>1</v>
      </c>
      <c r="BC20" s="265">
        <f>BC16/2.45</f>
        <v>0.11113754116613915</v>
      </c>
      <c r="BD20" s="266"/>
      <c r="BE20" s="264">
        <v>1</v>
      </c>
      <c r="BF20" s="265">
        <f>BF16/2.45</f>
        <v>9.6774193736832853E-2</v>
      </c>
      <c r="BG20" s="266"/>
      <c r="BH20" s="264">
        <v>1</v>
      </c>
      <c r="BI20" s="265">
        <f>BI16/2.45</f>
        <v>0.18097512273610922</v>
      </c>
      <c r="BJ20" s="266"/>
      <c r="BK20" s="264">
        <v>1</v>
      </c>
      <c r="BL20" s="265">
        <f>BL16/2.45</f>
        <v>6.700196402656601E-2</v>
      </c>
      <c r="BN20" s="203"/>
      <c r="BP20" s="203"/>
      <c r="BR20" s="1"/>
    </row>
    <row r="21" spans="1:72" x14ac:dyDescent="0.3">
      <c r="A21" s="247"/>
      <c r="B21" s="108">
        <v>383</v>
      </c>
      <c r="C21" s="108">
        <v>1.75</v>
      </c>
      <c r="D21" s="16" t="s">
        <v>23</v>
      </c>
      <c r="F21" s="203"/>
      <c r="G21" s="203"/>
      <c r="H21" s="238">
        <v>6.3304303308719305E-4</v>
      </c>
      <c r="I21" s="229">
        <v>7.0401939991731384</v>
      </c>
      <c r="J21" s="230">
        <f>J18/2.45</f>
        <v>1.2342459169403155</v>
      </c>
      <c r="K21" s="261">
        <v>1.6425822664710356E-3</v>
      </c>
      <c r="L21" s="229">
        <v>10.172838538536638</v>
      </c>
      <c r="M21" s="230">
        <f>M18/2.45</f>
        <v>2.1468626573180232</v>
      </c>
      <c r="N21" s="238">
        <v>2.9495579647506281E-3</v>
      </c>
      <c r="O21" s="229">
        <v>1.984853509783348</v>
      </c>
      <c r="P21" s="230">
        <f>P18/2.45</f>
        <v>0.22657158697885901</v>
      </c>
      <c r="Q21" s="238">
        <v>6.9735167649835443E-3</v>
      </c>
      <c r="R21" s="229">
        <v>1.4696654200597221</v>
      </c>
      <c r="S21" s="230">
        <f>S18/2.45</f>
        <v>0.11254171518704889</v>
      </c>
      <c r="T21" s="240">
        <v>2.6870405021309267E-2</v>
      </c>
      <c r="U21" s="242">
        <v>1.291599373716293</v>
      </c>
      <c r="V21" s="230">
        <f>V18/2.45</f>
        <v>9.0160766791226671E-2</v>
      </c>
      <c r="W21" s="238">
        <v>3.1371792711716242E-4</v>
      </c>
      <c r="X21" s="229">
        <v>1.7761723560939373</v>
      </c>
      <c r="Y21" s="230">
        <f>Y18/2.45</f>
        <v>0.13759830377924359</v>
      </c>
      <c r="Z21" s="238">
        <v>1.9898830675899801E-2</v>
      </c>
      <c r="AA21" s="229">
        <v>1.3158506322969232</v>
      </c>
      <c r="AB21" s="230">
        <f>AB18/2.45</f>
        <v>8.957736090012762E-2</v>
      </c>
      <c r="AC21" s="267">
        <v>0.21594726490049906</v>
      </c>
      <c r="AD21" s="229">
        <v>1.2999547969197041</v>
      </c>
      <c r="AE21" s="230">
        <f>AE18/2.45</f>
        <v>0.21155312476749058</v>
      </c>
      <c r="AF21" s="267">
        <v>0.16178901292909811</v>
      </c>
      <c r="AG21" s="229">
        <v>0.84269369989290943</v>
      </c>
      <c r="AH21" s="230">
        <f>AH18/2.45</f>
        <v>9.7327984234265544E-2</v>
      </c>
      <c r="AI21" s="231">
        <v>5.0428725949026268E-2</v>
      </c>
      <c r="AJ21" s="229">
        <v>0.8476270642295537</v>
      </c>
      <c r="AK21" s="230">
        <f>AK18/2.45</f>
        <v>2.9633545695996091E-2</v>
      </c>
      <c r="AL21" s="231">
        <v>0.87538258549370274</v>
      </c>
      <c r="AM21" s="229">
        <v>0.98439067764795996</v>
      </c>
      <c r="AN21" s="230">
        <f>AN18/2.45</f>
        <v>6.8992740229262772E-2</v>
      </c>
      <c r="AO21" s="231">
        <v>0.49203864688354382</v>
      </c>
      <c r="AP21" s="229">
        <v>0.90998176053695878</v>
      </c>
      <c r="AQ21" s="230">
        <f>AQ18/2.45</f>
        <v>8.5434265287849059E-2</v>
      </c>
      <c r="AR21" s="231">
        <v>0.57142465537374942</v>
      </c>
      <c r="AS21" s="229">
        <v>1.126331352960668</v>
      </c>
      <c r="AT21" s="230">
        <f>AT18/2.45</f>
        <v>0.18281747122402128</v>
      </c>
      <c r="AU21" s="231">
        <v>0.31048276487008347</v>
      </c>
      <c r="AV21" s="229">
        <v>0.57547580362885598</v>
      </c>
      <c r="AW21" s="230">
        <f>AW18/2.45</f>
        <v>0.18497617804807132</v>
      </c>
      <c r="AX21" s="231">
        <v>5.9184969738423227E-6</v>
      </c>
      <c r="AY21" s="229">
        <v>8.6088334309396153</v>
      </c>
      <c r="AZ21" s="230">
        <f>AZ18/2.45</f>
        <v>0.87723031283242459</v>
      </c>
      <c r="BA21" s="267">
        <v>0.69805387910755257</v>
      </c>
      <c r="BB21" s="229">
        <v>0.94895059321979147</v>
      </c>
      <c r="BC21" s="230">
        <f>BC18/2.45</f>
        <v>6.5005357886498319E-2</v>
      </c>
      <c r="BD21" s="231">
        <v>1.4136521308015107E-2</v>
      </c>
      <c r="BE21" s="229">
        <v>0.65082078643949393</v>
      </c>
      <c r="BF21" s="230">
        <f>BF18/2.45</f>
        <v>6.6729170712551633E-2</v>
      </c>
      <c r="BG21" s="231">
        <v>0.15795814377516212</v>
      </c>
      <c r="BH21" s="229">
        <v>1.275406445437498</v>
      </c>
      <c r="BI21" s="230">
        <f>BI18/2.45</f>
        <v>0.22560701787021314</v>
      </c>
      <c r="BJ21" s="231">
        <v>1.25607599402492E-3</v>
      </c>
      <c r="BK21" s="229">
        <v>0.56195505822913216</v>
      </c>
      <c r="BL21" s="230">
        <f>BL18/2.45</f>
        <v>7.2319393623087855E-2</v>
      </c>
      <c r="BN21" s="203"/>
      <c r="BP21" s="203"/>
      <c r="BR21" s="1"/>
    </row>
    <row r="22" spans="1:72" ht="15" thickBot="1" x14ac:dyDescent="0.35">
      <c r="A22" s="246" t="s">
        <v>24</v>
      </c>
      <c r="B22" s="106">
        <v>228.8</v>
      </c>
      <c r="C22" s="106">
        <v>1.7</v>
      </c>
      <c r="D22" s="12" t="s">
        <v>25</v>
      </c>
      <c r="F22" s="203"/>
      <c r="G22" s="203"/>
      <c r="H22" s="232">
        <v>1.7358496363672763E-2</v>
      </c>
      <c r="I22" s="233">
        <v>0.79466538491561212</v>
      </c>
      <c r="J22" s="230">
        <f>J19/2.45</f>
        <v>5.6180587309824108E-2</v>
      </c>
      <c r="K22" s="262">
        <v>0.19281632541367263</v>
      </c>
      <c r="L22" s="233">
        <v>0.73005102249578746</v>
      </c>
      <c r="M22" s="230">
        <f>M19/2.45</f>
        <v>0.11986732983513211</v>
      </c>
      <c r="N22" s="232">
        <v>0.47551493359324082</v>
      </c>
      <c r="O22" s="233">
        <v>0.88847743183663397</v>
      </c>
      <c r="P22" s="230">
        <f>P19/2.45</f>
        <v>0.1032143106238901</v>
      </c>
      <c r="Q22" s="232">
        <v>0.10245965383565514</v>
      </c>
      <c r="R22" s="233">
        <v>0.83488133941268083</v>
      </c>
      <c r="S22" s="230">
        <f>S19/2.45</f>
        <v>4.7723524459928966E-2</v>
      </c>
      <c r="T22" s="241">
        <v>0.92801488805163135</v>
      </c>
      <c r="U22" s="243">
        <v>1.008963275547653</v>
      </c>
      <c r="V22" s="230">
        <f>V19/2.45</f>
        <v>7.0914140068693579E-2</v>
      </c>
      <c r="W22" s="232">
        <v>0.11519065364685732</v>
      </c>
      <c r="X22" s="233">
        <v>0.87794419537182844</v>
      </c>
      <c r="Y22" s="234">
        <f>Y19/2.45</f>
        <v>5.1768982020876243E-2</v>
      </c>
      <c r="Z22" s="244">
        <v>1.1003416491574308E-2</v>
      </c>
      <c r="AA22" s="233">
        <v>0.73921304561495893</v>
      </c>
      <c r="AB22" s="234">
        <f>AB19/2.45</f>
        <v>4.3845252254976735E-2</v>
      </c>
      <c r="AC22" s="262">
        <v>0.24115645604289088</v>
      </c>
      <c r="AD22" s="233">
        <v>0.85132438729457682</v>
      </c>
      <c r="AE22" s="234">
        <f>AE19/2.45</f>
        <v>8.3143257697386078E-2</v>
      </c>
      <c r="AF22" s="262">
        <v>3.6752872854854748E-3</v>
      </c>
      <c r="AG22" s="233">
        <v>0.77895212007588288</v>
      </c>
      <c r="AH22" s="234">
        <f>AH19/2.45</f>
        <v>4.5285296845950881E-2</v>
      </c>
      <c r="AI22" s="232">
        <v>0.17522655361261744</v>
      </c>
      <c r="AJ22" s="233">
        <v>0.89054008846501309</v>
      </c>
      <c r="AK22" s="234">
        <f>AK19/2.45</f>
        <v>4.2682319095082757E-2</v>
      </c>
      <c r="AL22" s="232">
        <v>0.79009879146334427</v>
      </c>
      <c r="AM22" s="233">
        <v>0.97416444278626635</v>
      </c>
      <c r="AN22" s="234">
        <f>AN19/2.45</f>
        <v>6.4086364895666104E-2</v>
      </c>
      <c r="AO22" s="232">
        <v>0.41915907016999565</v>
      </c>
      <c r="AP22" s="233">
        <v>0.90853022018634355</v>
      </c>
      <c r="AQ22" s="234">
        <f>AQ19/2.45</f>
        <v>5.6269404780262926E-2</v>
      </c>
      <c r="AR22" s="232">
        <v>0.59574334004414176</v>
      </c>
      <c r="AS22" s="233">
        <v>1.0602798702173872</v>
      </c>
      <c r="AT22" s="234">
        <f>AT19/2.45</f>
        <v>7.2956142675765737E-2</v>
      </c>
      <c r="AU22" s="232">
        <v>0.96044930975217213</v>
      </c>
      <c r="AV22" s="233">
        <v>0.9725347415926201</v>
      </c>
      <c r="AW22" s="234">
        <f>AW19/2.45</f>
        <v>0.37904296175153857</v>
      </c>
      <c r="AX22" s="232">
        <v>0.46286725220257907</v>
      </c>
      <c r="AY22" s="233">
        <v>1.0716700497536291</v>
      </c>
      <c r="AZ22" s="234">
        <f>AZ19/2.45</f>
        <v>6.7499695307926919E-2</v>
      </c>
      <c r="BA22" s="262">
        <v>0.32248009371048936</v>
      </c>
      <c r="BB22" s="233">
        <v>0.86961411572402136</v>
      </c>
      <c r="BC22" s="234">
        <f>BC19/2.45</f>
        <v>5.8532522004078505E-2</v>
      </c>
      <c r="BD22" s="232">
        <v>1.7887153085173885E-2</v>
      </c>
      <c r="BE22" s="233">
        <v>0.71811870731111471</v>
      </c>
      <c r="BF22" s="234">
        <f>BF19/2.45</f>
        <v>2.3018798430404285E-2</v>
      </c>
      <c r="BG22" s="232">
        <v>0.33394284309002209</v>
      </c>
      <c r="BH22" s="233">
        <v>1.0993599819892612</v>
      </c>
      <c r="BI22" s="234">
        <f>BI19/2.45</f>
        <v>0.18864328884456236</v>
      </c>
      <c r="BJ22" s="232">
        <v>3.5389347020361832E-2</v>
      </c>
      <c r="BK22" s="233">
        <v>0.79976223228972987</v>
      </c>
      <c r="BL22" s="234">
        <f>BL19/2.45</f>
        <v>4.7660644690480494E-2</v>
      </c>
      <c r="BN22" s="203"/>
      <c r="BP22" s="203"/>
      <c r="BR22" s="1"/>
    </row>
    <row r="23" spans="1:72" x14ac:dyDescent="0.3">
      <c r="A23" s="246"/>
      <c r="B23" s="106">
        <v>409.4</v>
      </c>
      <c r="C23" s="106">
        <v>1.73</v>
      </c>
      <c r="D23" s="12" t="s">
        <v>26</v>
      </c>
      <c r="F23" s="203">
        <f>TTEST(E9:F11,E12:F14,2,2)</f>
        <v>0.63880485065832149</v>
      </c>
      <c r="G23" s="203"/>
      <c r="H23" s="268" t="s">
        <v>178</v>
      </c>
      <c r="I23" s="203">
        <f>TTEST(H9:I11,H12:I14,2,2)</f>
        <v>4.9639185970055662E-4</v>
      </c>
      <c r="J23" s="203"/>
      <c r="L23" s="203">
        <f>TTEST(K9:L11,K12:L14,2,2)</f>
        <v>1.3546683464815302E-3</v>
      </c>
      <c r="M23" s="203"/>
      <c r="O23" s="203">
        <f>TTEST(N9:O11,N12:O14,2,2)</f>
        <v>1.3295322718346685E-3</v>
      </c>
      <c r="P23" s="203"/>
      <c r="R23" s="203">
        <f>TTEST(Q9:R11,Q12:R14,2,2)</f>
        <v>4.0610917603792581E-4</v>
      </c>
      <c r="S23" s="203"/>
      <c r="U23" s="203">
        <f>TTEST(T9:U11,T12:U14,2,2)</f>
        <v>3.3477479703880035E-2</v>
      </c>
      <c r="V23" s="203"/>
      <c r="X23" s="203">
        <f>TTEST(W9:X11,W12:X14,2,2)</f>
        <v>1.1440153735950461E-4</v>
      </c>
      <c r="Y23" s="203"/>
      <c r="AA23" s="203">
        <f>TTEST(Z9:AA11,Z12:AA14,2,2)</f>
        <v>1.7757596579885012E-4</v>
      </c>
      <c r="AB23" s="203"/>
      <c r="AD23" s="203">
        <f>TTEST(AC9:AD11,AC12:AD14,2,2)</f>
        <v>7.6724693482482648E-2</v>
      </c>
      <c r="AE23" s="203"/>
      <c r="AG23" s="203">
        <f>TTEST(AF9:AG11,AF12:AG14,2,2)</f>
        <v>0.56592292435958003</v>
      </c>
      <c r="AH23" s="203"/>
      <c r="AJ23" s="203">
        <f>TTEST(AI9:AJ11,AI12:AJ14,2,2)</f>
        <v>0.4282329855866619</v>
      </c>
      <c r="AK23" s="203"/>
      <c r="AM23" s="203">
        <f>TTEST(AL9:AM11,AL12:AM14,2,2)</f>
        <v>0.91568621960430585</v>
      </c>
      <c r="AN23" s="203"/>
      <c r="AP23" s="203">
        <f>TTEST(AO9:AP11,AO12:AP14,2,2)</f>
        <v>0.98896053029259812</v>
      </c>
      <c r="AQ23" s="203"/>
      <c r="AS23" s="203">
        <f>TTEST(AR9:AS11,AR12:AS14,2,2)</f>
        <v>0.74418435965407337</v>
      </c>
      <c r="AT23" s="203"/>
      <c r="AV23" s="203">
        <f>TTEST(AU9:AV11,AU12:AV14,2,2)</f>
        <v>0.36877500761904625</v>
      </c>
      <c r="AW23" s="203"/>
      <c r="AY23" s="203">
        <f>TTEST(AX9:AY11,AX12:AY14,2,2)</f>
        <v>6.4462631864657475E-6</v>
      </c>
      <c r="AZ23" s="203"/>
      <c r="BB23" s="203">
        <f>TTEST(BA9:BB11,BA12:BB14,2,2)</f>
        <v>0.38585200679458709</v>
      </c>
      <c r="BC23" s="203"/>
      <c r="BE23" s="203">
        <f>TTEST(BD9:BE11,BD12:BE14,2,2)</f>
        <v>0.36296390289501457</v>
      </c>
      <c r="BF23" s="203"/>
      <c r="BH23" s="203">
        <f>TTEST(BG9:BH11,BG12:BH14,2,2)</f>
        <v>0.56281418294153962</v>
      </c>
      <c r="BI23" s="203"/>
      <c r="BK23" s="203">
        <f>TTEST(BJ9:BK11,BJ12:BK14,2,2)</f>
        <v>2.0651536934770159E-2</v>
      </c>
      <c r="BL23" s="203"/>
      <c r="BN23" s="203">
        <f>TTEST(BM9:BN11,BM12:BN14,2,2)</f>
        <v>0.72226939442692828</v>
      </c>
      <c r="BO23" s="203"/>
      <c r="BQ23" s="203">
        <f>TTEST(BP9:BQ11,BP12:BQ14,2,2)</f>
        <v>0.81783914771804533</v>
      </c>
      <c r="BR23" s="203"/>
      <c r="BT23" s="203" t="e">
        <f>TTEST(BS9:BT11,BS12:BT14,2,2)</f>
        <v>#DIV/0!</v>
      </c>
    </row>
    <row r="24" spans="1:72" x14ac:dyDescent="0.3">
      <c r="A24" s="246"/>
      <c r="B24" s="106">
        <v>489.5</v>
      </c>
      <c r="C24" s="106">
        <v>1.86</v>
      </c>
      <c r="D24" s="12" t="s">
        <v>27</v>
      </c>
      <c r="F24" s="203"/>
      <c r="G24" s="203"/>
      <c r="I24" s="203"/>
      <c r="J24" s="203"/>
      <c r="L24" s="203"/>
      <c r="M24" s="203"/>
      <c r="O24" s="203"/>
      <c r="P24" s="203"/>
      <c r="R24" s="203"/>
      <c r="S24" s="203"/>
      <c r="U24" s="203"/>
      <c r="V24" s="203"/>
      <c r="X24" s="203"/>
      <c r="Y24" s="203"/>
      <c r="AA24" s="203"/>
      <c r="AB24" s="203"/>
      <c r="AD24" s="203"/>
      <c r="AE24" s="203"/>
      <c r="AG24" s="203"/>
      <c r="AH24" s="203"/>
      <c r="AJ24" s="203"/>
      <c r="AK24" s="203"/>
      <c r="AM24" s="203"/>
      <c r="AN24" s="203"/>
      <c r="AP24" s="203"/>
      <c r="AQ24" s="203"/>
      <c r="AS24" s="203"/>
      <c r="AT24" s="203"/>
      <c r="AV24" s="203"/>
      <c r="AW24" s="203"/>
      <c r="AY24" s="203"/>
      <c r="AZ24" s="203"/>
      <c r="BB24" s="203"/>
      <c r="BC24" s="203"/>
      <c r="BE24" s="203"/>
      <c r="BF24" s="203"/>
      <c r="BH24" s="203"/>
      <c r="BI24" s="203"/>
      <c r="BK24" s="203"/>
      <c r="BL24" s="203"/>
      <c r="BN24" s="203"/>
      <c r="BP24" s="203"/>
      <c r="BR24" s="1"/>
    </row>
    <row r="25" spans="1:72" x14ac:dyDescent="0.3">
      <c r="A25" s="247" t="s">
        <v>82</v>
      </c>
      <c r="B25" s="108">
        <v>389.6</v>
      </c>
      <c r="C25" s="108">
        <v>1.76</v>
      </c>
      <c r="D25" s="16" t="s">
        <v>29</v>
      </c>
      <c r="F25" s="203"/>
      <c r="G25" s="203"/>
      <c r="I25" s="203"/>
      <c r="J25" s="203"/>
      <c r="L25" s="203"/>
      <c r="M25" s="203"/>
      <c r="O25" s="203"/>
      <c r="P25" s="203"/>
      <c r="R25" s="203"/>
      <c r="S25" s="203"/>
      <c r="U25" s="203"/>
      <c r="V25" s="203"/>
      <c r="X25" s="203"/>
      <c r="Y25" s="203"/>
      <c r="AA25" s="203"/>
      <c r="AB25" s="203"/>
      <c r="AD25" s="203"/>
      <c r="AE25" s="203"/>
      <c r="AG25" s="203"/>
      <c r="AH25" s="203"/>
      <c r="AJ25" s="203"/>
      <c r="AK25" s="203"/>
      <c r="AM25" s="203"/>
      <c r="AN25" s="203"/>
      <c r="AP25" s="203"/>
      <c r="AQ25" s="203"/>
      <c r="AS25" s="203"/>
      <c r="AT25" s="203"/>
      <c r="AV25" s="203"/>
      <c r="AW25" s="203"/>
      <c r="AY25" s="203"/>
      <c r="AZ25" s="203"/>
      <c r="BB25" s="203"/>
      <c r="BC25" s="203"/>
      <c r="BE25" s="203"/>
      <c r="BF25" s="203"/>
      <c r="BH25" s="203"/>
      <c r="BI25" s="203"/>
      <c r="BK25" s="203"/>
      <c r="BL25" s="203"/>
      <c r="BN25" s="203"/>
      <c r="BP25" s="203"/>
      <c r="BR25" s="1"/>
    </row>
    <row r="26" spans="1:72" x14ac:dyDescent="0.3">
      <c r="A26" s="247"/>
      <c r="B26" s="108">
        <v>362.7</v>
      </c>
      <c r="C26" s="108">
        <v>1.82</v>
      </c>
      <c r="D26" s="16" t="s">
        <v>30</v>
      </c>
      <c r="F26" s="203"/>
      <c r="G26" s="203"/>
      <c r="I26" s="203"/>
      <c r="J26" s="203"/>
      <c r="L26" s="203"/>
      <c r="M26" s="203"/>
      <c r="O26" s="203"/>
      <c r="P26" s="203"/>
      <c r="R26" s="203"/>
      <c r="S26" s="203"/>
      <c r="U26" s="203"/>
      <c r="V26" s="203"/>
      <c r="X26" s="203"/>
      <c r="Y26" s="203"/>
      <c r="AA26" s="203"/>
      <c r="AB26" s="203"/>
      <c r="AD26" s="203"/>
      <c r="AE26" s="203"/>
      <c r="AG26" s="203"/>
      <c r="AH26" s="203"/>
      <c r="AJ26" s="203"/>
      <c r="AK26" s="203"/>
      <c r="AM26" s="203"/>
      <c r="AN26" s="203"/>
      <c r="AP26" s="203"/>
      <c r="AQ26" s="203"/>
      <c r="AS26" s="203"/>
      <c r="AT26" s="203"/>
      <c r="AV26" s="203"/>
      <c r="AW26" s="203"/>
      <c r="AY26" s="203"/>
      <c r="AZ26" s="203"/>
      <c r="BB26" s="203"/>
      <c r="BC26" s="203"/>
      <c r="BE26" s="203"/>
      <c r="BF26" s="203"/>
      <c r="BH26" s="203"/>
      <c r="BI26" s="203"/>
      <c r="BK26" s="203"/>
      <c r="BL26" s="203"/>
      <c r="BN26" s="203"/>
      <c r="BP26" s="203"/>
      <c r="BR26" s="1"/>
    </row>
    <row r="27" spans="1:72" ht="15" thickBot="1" x14ac:dyDescent="0.35">
      <c r="A27" s="248"/>
      <c r="B27" s="109">
        <v>350.8</v>
      </c>
      <c r="C27" s="109">
        <v>1.77</v>
      </c>
      <c r="D27" s="18" t="s">
        <v>31</v>
      </c>
      <c r="F27" s="203"/>
      <c r="G27" s="203"/>
      <c r="I27" s="203"/>
      <c r="J27" s="203"/>
      <c r="L27" s="203"/>
      <c r="M27" s="203"/>
      <c r="O27" s="203"/>
      <c r="P27" s="203"/>
      <c r="R27" s="203"/>
      <c r="S27" s="203"/>
      <c r="U27" s="203"/>
      <c r="V27" s="203"/>
      <c r="X27" s="203"/>
      <c r="Y27" s="203"/>
      <c r="AA27" s="203"/>
      <c r="AB27" s="203"/>
      <c r="AD27" s="203"/>
      <c r="AE27" s="203"/>
      <c r="AG27" s="203"/>
      <c r="AH27" s="203"/>
      <c r="AJ27" s="203"/>
      <c r="AK27" s="203"/>
      <c r="AM27" s="203"/>
      <c r="AN27" s="203"/>
      <c r="AP27" s="203"/>
      <c r="AQ27" s="203"/>
      <c r="AS27" s="203"/>
      <c r="AT27" s="203"/>
      <c r="AV27" s="203"/>
      <c r="AW27" s="203"/>
      <c r="AY27" s="203"/>
      <c r="AZ27" s="203"/>
      <c r="BB27" s="203"/>
      <c r="BC27" s="203"/>
      <c r="BE27" s="203"/>
      <c r="BF27" s="203"/>
      <c r="BH27" s="203"/>
      <c r="BI27" s="203"/>
      <c r="BK27" s="203"/>
      <c r="BL27" s="203"/>
      <c r="BN27" s="203"/>
      <c r="BP27" s="203"/>
      <c r="BR27" s="1"/>
    </row>
    <row r="28" spans="1:72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2" x14ac:dyDescent="0.3">
      <c r="A29" s="1"/>
      <c r="B29" s="1"/>
      <c r="C29" s="7" t="s">
        <v>47</v>
      </c>
      <c r="D29" s="7" t="s">
        <v>47</v>
      </c>
      <c r="E29" s="1" t="s">
        <v>32</v>
      </c>
      <c r="F29" s="1"/>
      <c r="G29" s="1"/>
      <c r="H29" s="1" t="s">
        <v>33</v>
      </c>
      <c r="I29" s="1"/>
      <c r="J29" s="1"/>
      <c r="K29" s="1" t="s">
        <v>34</v>
      </c>
      <c r="L29" s="1"/>
      <c r="M29" s="1"/>
      <c r="N29" s="1" t="s">
        <v>35</v>
      </c>
      <c r="O29" s="1"/>
      <c r="P29" s="1"/>
      <c r="Q29" s="1" t="s">
        <v>36</v>
      </c>
      <c r="R29" s="1"/>
      <c r="S29" s="1"/>
      <c r="T29" s="1" t="s">
        <v>37</v>
      </c>
      <c r="U29" s="1"/>
      <c r="V29" s="1"/>
      <c r="W29" s="1" t="s">
        <v>38</v>
      </c>
      <c r="X29" s="1"/>
      <c r="Y29" s="1"/>
      <c r="Z29" s="1" t="s">
        <v>39</v>
      </c>
      <c r="AA29" s="1"/>
      <c r="AB29" s="1"/>
      <c r="AC29" s="1" t="s">
        <v>40</v>
      </c>
      <c r="AD29" s="1"/>
      <c r="AE29" s="1"/>
      <c r="AF29" s="1" t="s">
        <v>113</v>
      </c>
      <c r="AG29" s="1"/>
      <c r="AH29" s="1"/>
      <c r="AI29" s="1" t="s">
        <v>42</v>
      </c>
      <c r="AJ29" s="1"/>
      <c r="AK29" s="1"/>
      <c r="AL29" s="1" t="s">
        <v>43</v>
      </c>
      <c r="AM29" s="1"/>
      <c r="AN29" s="1"/>
      <c r="AO29" s="1" t="s">
        <v>44</v>
      </c>
      <c r="AP29" s="1"/>
      <c r="AQ29" s="1"/>
      <c r="AR29" s="1" t="s">
        <v>45</v>
      </c>
      <c r="AS29" s="1"/>
      <c r="AT29" s="1"/>
      <c r="AU29" s="1" t="s">
        <v>46</v>
      </c>
      <c r="AV29" s="1"/>
      <c r="AW29" s="1"/>
      <c r="AX29" s="1" t="s">
        <v>165</v>
      </c>
      <c r="AY29" s="1"/>
      <c r="AZ29" s="1"/>
      <c r="BA29" s="1" t="s">
        <v>166</v>
      </c>
      <c r="BB29" s="1"/>
      <c r="BC29" s="1"/>
      <c r="BD29" s="1" t="s">
        <v>167</v>
      </c>
      <c r="BE29" s="1"/>
      <c r="BF29" s="1"/>
      <c r="BG29" s="1" t="s">
        <v>168</v>
      </c>
      <c r="BH29" s="1"/>
      <c r="BI29" s="1"/>
      <c r="BJ29" s="1" t="s">
        <v>169</v>
      </c>
      <c r="BK29" s="1"/>
      <c r="BL29" s="1"/>
      <c r="BM29" s="1" t="s">
        <v>170</v>
      </c>
      <c r="BN29" s="1"/>
      <c r="BO29" s="1" t="s">
        <v>171</v>
      </c>
      <c r="BP29" s="1"/>
      <c r="BQ29" s="1" t="s">
        <v>172</v>
      </c>
      <c r="BR29" s="1"/>
    </row>
    <row r="30" spans="1:72" ht="15" thickBot="1" x14ac:dyDescent="0.35">
      <c r="A30" s="1"/>
      <c r="B30" s="1"/>
      <c r="C30" s="3"/>
      <c r="D30" s="29" t="s">
        <v>0</v>
      </c>
      <c r="E30" s="30">
        <v>1.0014281098582911</v>
      </c>
      <c r="F30" s="30"/>
      <c r="G30" s="30"/>
      <c r="H30" s="30">
        <v>0.99582028769993747</v>
      </c>
      <c r="I30" s="30"/>
      <c r="J30" s="30"/>
      <c r="K30" s="30">
        <v>0.9860312724465109</v>
      </c>
      <c r="L30" s="30"/>
      <c r="M30" s="30"/>
      <c r="N30" s="30">
        <v>1.0053360093574124</v>
      </c>
      <c r="O30" s="30"/>
      <c r="P30" s="30"/>
      <c r="Q30" s="30">
        <v>1.002422522650195</v>
      </c>
      <c r="R30" s="30"/>
      <c r="S30" s="30"/>
      <c r="T30" s="30">
        <v>1.0018687088536546</v>
      </c>
      <c r="U30" s="30"/>
      <c r="V30" s="30"/>
      <c r="W30" s="30">
        <v>0.99838055769317713</v>
      </c>
      <c r="X30" s="30"/>
      <c r="Y30" s="30"/>
      <c r="Z30" s="30">
        <v>0.99855156634637543</v>
      </c>
      <c r="AA30" s="30"/>
      <c r="AB30" s="30"/>
      <c r="AC30" s="30">
        <v>0.9990086509030961</v>
      </c>
      <c r="AD30" s="30"/>
      <c r="AE30" s="30"/>
      <c r="AF30" s="30">
        <v>0.99928302460189433</v>
      </c>
      <c r="AG30" s="30"/>
      <c r="AH30" s="30"/>
      <c r="AI30" s="30">
        <v>1.0009884303429331</v>
      </c>
      <c r="AJ30" s="30"/>
      <c r="AK30" s="30"/>
      <c r="AL30" s="30">
        <v>0.99975025670646778</v>
      </c>
      <c r="AM30" s="30"/>
      <c r="AN30" s="30"/>
      <c r="AO30" s="30">
        <v>0.99889131119097796</v>
      </c>
      <c r="AP30" s="30"/>
      <c r="AQ30" s="30"/>
      <c r="AR30" s="30">
        <v>1.0004185361194753</v>
      </c>
      <c r="AS30" s="30"/>
      <c r="AT30" s="30"/>
      <c r="AU30" s="30">
        <v>0.99960415432393157</v>
      </c>
      <c r="AV30" s="30"/>
      <c r="AW30" s="30"/>
      <c r="AX30" s="30">
        <v>0.99629384903108631</v>
      </c>
      <c r="AY30" s="30"/>
      <c r="AZ30" s="30"/>
      <c r="BA30" s="30">
        <v>0.99944132302551647</v>
      </c>
      <c r="BB30" s="30"/>
      <c r="BC30" s="30"/>
      <c r="BD30" s="30">
        <v>0.99905751534202503</v>
      </c>
      <c r="BE30" s="30"/>
      <c r="BF30" s="30"/>
      <c r="BG30" s="30">
        <v>0.69322488853931985</v>
      </c>
      <c r="BH30" s="30"/>
      <c r="BI30" s="30"/>
      <c r="BJ30" s="30">
        <v>0.9992895123280503</v>
      </c>
      <c r="BK30" s="30"/>
      <c r="BL30" s="30"/>
      <c r="BM30" s="30">
        <v>1.0076288583624453</v>
      </c>
      <c r="BN30" s="30"/>
      <c r="BO30" s="30">
        <v>1.0008231303328385</v>
      </c>
      <c r="BP30" s="30"/>
      <c r="BQ30" s="30">
        <v>0.99986237709634385</v>
      </c>
      <c r="BR30" s="1"/>
    </row>
    <row r="31" spans="1:72" x14ac:dyDescent="0.3">
      <c r="A31" s="1"/>
      <c r="B31" s="1"/>
      <c r="C31" s="3"/>
      <c r="D31" s="29" t="s">
        <v>4</v>
      </c>
      <c r="E31" s="30">
        <v>1.0087862482694117</v>
      </c>
      <c r="F31" s="30"/>
      <c r="G31" s="30"/>
      <c r="H31" s="204">
        <v>5.515293856050242</v>
      </c>
      <c r="I31" s="205"/>
      <c r="J31" s="205"/>
      <c r="K31" s="205">
        <v>5.4741309619711247</v>
      </c>
      <c r="L31" s="205"/>
      <c r="M31" s="205"/>
      <c r="N31" s="206">
        <v>1.7263399836376323</v>
      </c>
      <c r="O31" s="63"/>
      <c r="P31" s="63"/>
      <c r="Q31" s="30">
        <v>1.2347072543495081</v>
      </c>
      <c r="R31" s="30"/>
      <c r="S31" s="30"/>
      <c r="T31" s="30">
        <v>0.96065967234361949</v>
      </c>
      <c r="U31" s="30"/>
      <c r="V31" s="30"/>
      <c r="W31" s="30">
        <v>1.1960910905078197</v>
      </c>
      <c r="X31" s="30"/>
      <c r="Y31" s="30"/>
      <c r="Z31" s="30">
        <v>1.1814665750517779</v>
      </c>
      <c r="AA31" s="30"/>
      <c r="AB31" s="30"/>
      <c r="AC31" s="30">
        <v>1.1429724619282908</v>
      </c>
      <c r="AD31" s="30"/>
      <c r="AE31" s="30"/>
      <c r="AF31" s="30">
        <v>0.81816692682158676</v>
      </c>
      <c r="AG31" s="30"/>
      <c r="AH31" s="30"/>
      <c r="AI31" s="30">
        <v>0.99176088534900531</v>
      </c>
      <c r="AJ31" s="30"/>
      <c r="AK31" s="30"/>
      <c r="AL31" s="30">
        <v>1.2066294383722325</v>
      </c>
      <c r="AM31" s="30"/>
      <c r="AN31" s="30"/>
      <c r="AO31" s="30">
        <v>0.99744975254861423</v>
      </c>
      <c r="AP31" s="30"/>
      <c r="AQ31" s="30"/>
      <c r="AR31" s="30">
        <v>1.0482097531448964</v>
      </c>
      <c r="AS31" s="30"/>
      <c r="AT31" s="30"/>
      <c r="AU31" s="30">
        <v>0.27111227864658743</v>
      </c>
      <c r="AV31" s="30"/>
      <c r="AW31" s="30"/>
      <c r="AX31" s="216">
        <v>5.6020500735217533</v>
      </c>
      <c r="AY31" s="63"/>
      <c r="AZ31" s="63"/>
      <c r="BA31" s="30">
        <v>1.0708960258449416</v>
      </c>
      <c r="BB31" s="30"/>
      <c r="BC31" s="30"/>
      <c r="BD31" s="30">
        <v>0.86657096859946814</v>
      </c>
      <c r="BE31" s="30"/>
      <c r="BF31" s="30"/>
      <c r="BG31" s="30">
        <v>1.5721425671235145</v>
      </c>
      <c r="BH31" s="30"/>
      <c r="BI31" s="30"/>
      <c r="BJ31" s="30">
        <v>0.69119388165322182</v>
      </c>
      <c r="BK31" s="30"/>
      <c r="BL31" s="30"/>
      <c r="BM31" s="30">
        <v>1.203603490904178</v>
      </c>
      <c r="BN31" s="30"/>
      <c r="BO31" s="30">
        <v>1.2355814084593482</v>
      </c>
      <c r="BP31" s="30"/>
      <c r="BQ31" s="30">
        <v>1.0296209077972218</v>
      </c>
      <c r="BR31" s="1"/>
    </row>
    <row r="32" spans="1:72" ht="15" thickBot="1" x14ac:dyDescent="0.35">
      <c r="A32" s="1"/>
      <c r="B32" s="1"/>
      <c r="C32" s="3"/>
      <c r="D32" s="29" t="s">
        <v>8</v>
      </c>
      <c r="E32" s="30">
        <v>0.82170725302852998</v>
      </c>
      <c r="F32" s="30"/>
      <c r="G32" s="30"/>
      <c r="H32" s="207">
        <v>9.1959590878684043</v>
      </c>
      <c r="I32" s="208"/>
      <c r="J32" s="208"/>
      <c r="K32" s="208">
        <v>8.3185217106269125</v>
      </c>
      <c r="L32" s="208"/>
      <c r="M32" s="208"/>
      <c r="N32" s="209">
        <v>2.3996605503716513</v>
      </c>
      <c r="O32" s="63"/>
      <c r="P32" s="63"/>
      <c r="Q32" s="30">
        <v>1.5557456972529893</v>
      </c>
      <c r="R32" s="30"/>
      <c r="S32" s="30"/>
      <c r="T32" s="30">
        <v>1.2337085104465271</v>
      </c>
      <c r="U32" s="30"/>
      <c r="V32" s="30"/>
      <c r="W32" s="30">
        <v>1.7636227186158884</v>
      </c>
      <c r="X32" s="30"/>
      <c r="Y32" s="30"/>
      <c r="Z32" s="30">
        <v>1.384240572092523</v>
      </c>
      <c r="AA32" s="30"/>
      <c r="AB32" s="30"/>
      <c r="AC32" s="30">
        <v>1.599428946232317</v>
      </c>
      <c r="AD32" s="30"/>
      <c r="AE32" s="30"/>
      <c r="AF32" s="30">
        <v>0.92046587504042598</v>
      </c>
      <c r="AG32" s="30"/>
      <c r="AH32" s="30"/>
      <c r="AI32" s="30">
        <v>0.909312733528714</v>
      </c>
      <c r="AJ32" s="30"/>
      <c r="AK32" s="30"/>
      <c r="AL32" s="30">
        <v>1.1180735395139194</v>
      </c>
      <c r="AM32" s="30"/>
      <c r="AN32" s="30"/>
      <c r="AO32" s="30">
        <v>1.0885671099388572</v>
      </c>
      <c r="AP32" s="30"/>
      <c r="AQ32" s="30"/>
      <c r="AR32" s="30">
        <v>1.3598860960383632</v>
      </c>
      <c r="AS32" s="30"/>
      <c r="AT32" s="30"/>
      <c r="AU32" s="30">
        <v>0.23740281126629229</v>
      </c>
      <c r="AV32" s="30"/>
      <c r="AW32" s="30"/>
      <c r="AX32" s="217">
        <v>10.345417675904523</v>
      </c>
      <c r="AY32" s="63"/>
      <c r="AZ32" s="63"/>
      <c r="BA32" s="30">
        <v>1.0810927161230517</v>
      </c>
      <c r="BB32" s="30"/>
      <c r="BC32" s="30"/>
      <c r="BD32" s="30">
        <v>0.78489019615202771</v>
      </c>
      <c r="BE32" s="30"/>
      <c r="BF32" s="30"/>
      <c r="BG32" s="30">
        <v>1.7348631915071924</v>
      </c>
      <c r="BH32" s="30"/>
      <c r="BI32" s="30"/>
      <c r="BJ32" s="30">
        <v>0.72029241087889895</v>
      </c>
      <c r="BK32" s="30"/>
      <c r="BL32" s="30"/>
      <c r="BM32" s="30">
        <v>1.3922814810865229</v>
      </c>
      <c r="BN32" s="30"/>
      <c r="BO32" s="30">
        <v>1.5165539646391526</v>
      </c>
      <c r="BP32" s="30"/>
      <c r="BQ32" s="30">
        <v>1.228147880719727</v>
      </c>
      <c r="BR32" s="1"/>
    </row>
    <row r="33" spans="1:70" x14ac:dyDescent="0.3">
      <c r="A33" s="1"/>
      <c r="B33" s="1"/>
      <c r="C33" s="3"/>
      <c r="D33" s="29" t="s">
        <v>12</v>
      </c>
      <c r="E33" s="30">
        <v>0.87519233916438166</v>
      </c>
      <c r="F33" s="30"/>
      <c r="G33" s="30"/>
      <c r="H33" s="30">
        <v>0.85768215577328943</v>
      </c>
      <c r="I33" s="30"/>
      <c r="J33" s="30"/>
      <c r="K33" s="30">
        <v>0.90856330903736726</v>
      </c>
      <c r="L33" s="30"/>
      <c r="M33" s="30"/>
      <c r="N33" s="30">
        <v>1.0898984989145335</v>
      </c>
      <c r="O33" s="30"/>
      <c r="P33" s="30"/>
      <c r="Q33" s="30">
        <v>0.83129484428746225</v>
      </c>
      <c r="R33" s="30"/>
      <c r="S33" s="30"/>
      <c r="T33" s="30">
        <v>0.92268624372725672</v>
      </c>
      <c r="U33" s="30"/>
      <c r="V33" s="30"/>
      <c r="W33" s="30">
        <v>0.92163638940902937</v>
      </c>
      <c r="X33" s="30"/>
      <c r="Y33" s="30"/>
      <c r="Z33" s="30">
        <v>0.72974268657097563</v>
      </c>
      <c r="AA33" s="30"/>
      <c r="AB33" s="30"/>
      <c r="AC33" s="30">
        <v>0.99704788836074032</v>
      </c>
      <c r="AD33" s="30"/>
      <c r="AE33" s="30"/>
      <c r="AF33" s="30">
        <v>0.79186186902777556</v>
      </c>
      <c r="AG33" s="30"/>
      <c r="AH33" s="30"/>
      <c r="AI33" s="30">
        <v>0.9077420763453613</v>
      </c>
      <c r="AJ33" s="30"/>
      <c r="AK33" s="30"/>
      <c r="AL33" s="30">
        <v>0.93879412616077873</v>
      </c>
      <c r="AM33" s="30"/>
      <c r="AN33" s="30"/>
      <c r="AO33" s="30">
        <v>1.020433908497701</v>
      </c>
      <c r="AP33" s="30"/>
      <c r="AQ33" s="30"/>
      <c r="AR33" s="30">
        <v>1.1750469152297951</v>
      </c>
      <c r="AS33" s="30"/>
      <c r="AT33" s="30"/>
      <c r="AU33" s="30">
        <v>0.30634601885470908</v>
      </c>
      <c r="AV33" s="30"/>
      <c r="AW33" s="30"/>
      <c r="AX33" s="30">
        <v>1.0925589680934136</v>
      </c>
      <c r="AY33" s="30"/>
      <c r="AZ33" s="30"/>
      <c r="BA33" s="30">
        <v>0.9289225360461737</v>
      </c>
      <c r="BB33" s="30"/>
      <c r="BC33" s="30"/>
      <c r="BD33" s="30">
        <v>0.74333498158594047</v>
      </c>
      <c r="BE33" s="30"/>
      <c r="BF33" s="30"/>
      <c r="BG33" s="30">
        <v>1.4941514636687838</v>
      </c>
      <c r="BH33" s="30"/>
      <c r="BI33" s="30"/>
      <c r="BJ33" s="30">
        <v>0.82724135623950179</v>
      </c>
      <c r="BK33" s="30"/>
      <c r="BL33" s="30"/>
      <c r="BM33" s="30">
        <v>1.3173441329946893</v>
      </c>
      <c r="BN33" s="30"/>
      <c r="BO33" s="30">
        <v>1.2310416141924525</v>
      </c>
      <c r="BP33" s="30"/>
      <c r="BQ33" s="30">
        <v>1.0426751743105289</v>
      </c>
      <c r="BR33" s="1"/>
    </row>
    <row r="34" spans="1:70" ht="15" thickBot="1" x14ac:dyDescent="0.35">
      <c r="A34" s="1"/>
      <c r="B34" s="1"/>
      <c r="C34" s="3"/>
      <c r="D34" s="20" t="s">
        <v>16</v>
      </c>
      <c r="E34" s="21">
        <v>0.99976529578670836</v>
      </c>
      <c r="F34" s="21"/>
      <c r="G34" s="21"/>
      <c r="H34" s="21">
        <v>1.0045095413660767</v>
      </c>
      <c r="I34" s="21"/>
      <c r="J34" s="21"/>
      <c r="K34" s="21">
        <v>0.99132459654063376</v>
      </c>
      <c r="L34" s="21"/>
      <c r="M34" s="21"/>
      <c r="N34" s="21">
        <v>0.9960261570535982</v>
      </c>
      <c r="O34" s="21"/>
      <c r="P34" s="21"/>
      <c r="Q34" s="21">
        <v>1.0024445080183415</v>
      </c>
      <c r="R34" s="21"/>
      <c r="S34" s="21"/>
      <c r="T34" s="21">
        <v>0.99793528792723085</v>
      </c>
      <c r="U34" s="21"/>
      <c r="V34" s="21"/>
      <c r="W34" s="21">
        <v>0.99587283242559899</v>
      </c>
      <c r="X34" s="21"/>
      <c r="Y34" s="21"/>
      <c r="Z34" s="21">
        <v>1.0001371342818235</v>
      </c>
      <c r="AA34" s="21"/>
      <c r="AB34" s="21"/>
      <c r="AC34" s="21">
        <v>0.99900449150491999</v>
      </c>
      <c r="AD34" s="21"/>
      <c r="AE34" s="21"/>
      <c r="AF34" s="21">
        <v>1.001186283926826</v>
      </c>
      <c r="AG34" s="21"/>
      <c r="AH34" s="21"/>
      <c r="AI34" s="21">
        <v>0.99968698825995084</v>
      </c>
      <c r="AJ34" s="21"/>
      <c r="AK34" s="21"/>
      <c r="AL34" s="21">
        <v>1.000898416604171</v>
      </c>
      <c r="AM34" s="21"/>
      <c r="AN34" s="21"/>
      <c r="AO34" s="21">
        <v>1.000860921050037</v>
      </c>
      <c r="AP34" s="21"/>
      <c r="AQ34" s="21"/>
      <c r="AR34" s="21">
        <v>0.99918887381530974</v>
      </c>
      <c r="AS34" s="21"/>
      <c r="AT34" s="21"/>
      <c r="AU34" s="21">
        <v>0.99796314884156967</v>
      </c>
      <c r="AV34" s="21"/>
      <c r="AW34" s="21"/>
      <c r="AX34" s="21">
        <v>0.99905330506365653</v>
      </c>
      <c r="AY34" s="21"/>
      <c r="AZ34" s="21"/>
      <c r="BA34" s="21">
        <v>1.0013077905658891</v>
      </c>
      <c r="BB34" s="21"/>
      <c r="BC34" s="21"/>
      <c r="BD34" s="21">
        <v>1.0000920826967474</v>
      </c>
      <c r="BE34" s="21"/>
      <c r="BF34" s="21"/>
      <c r="BG34" s="21">
        <v>0.97460508911217902</v>
      </c>
      <c r="BH34" s="21"/>
      <c r="BI34" s="21"/>
      <c r="BJ34" s="21">
        <v>1.0000924656196613</v>
      </c>
      <c r="BK34" s="21"/>
      <c r="BL34" s="21"/>
      <c r="BM34" s="21">
        <v>0.99194615399735475</v>
      </c>
      <c r="BN34" s="21"/>
      <c r="BO34" s="21">
        <v>0.99986329881060065</v>
      </c>
      <c r="BP34" s="21"/>
      <c r="BQ34" s="21">
        <v>1.0002062574958632</v>
      </c>
      <c r="BR34" s="1"/>
    </row>
    <row r="35" spans="1:70" x14ac:dyDescent="0.3">
      <c r="A35" s="1"/>
      <c r="B35" s="1"/>
      <c r="C35" s="3"/>
      <c r="D35" s="20" t="s">
        <v>20</v>
      </c>
      <c r="E35" s="21">
        <v>1.0301270674335814</v>
      </c>
      <c r="F35" s="21"/>
      <c r="G35" s="21"/>
      <c r="H35" s="210">
        <v>4.1028847050222259</v>
      </c>
      <c r="I35" s="211"/>
      <c r="J35" s="211"/>
      <c r="K35" s="211">
        <v>7.1279935939837742</v>
      </c>
      <c r="L35" s="211"/>
      <c r="M35" s="211"/>
      <c r="N35" s="212">
        <v>1.6673886549255592</v>
      </c>
      <c r="O35" s="66"/>
      <c r="P35" s="66"/>
      <c r="Q35" s="21">
        <v>1.6046868590939178</v>
      </c>
      <c r="R35" s="21"/>
      <c r="S35" s="21"/>
      <c r="T35" s="21">
        <v>1.4659698328414634</v>
      </c>
      <c r="U35" s="21"/>
      <c r="V35" s="21"/>
      <c r="W35" s="21">
        <v>1.7164795443531913</v>
      </c>
      <c r="X35" s="21"/>
      <c r="Y35" s="21"/>
      <c r="Z35" s="21">
        <v>1.4426088326364772</v>
      </c>
      <c r="AA35" s="21"/>
      <c r="AB35" s="21"/>
      <c r="AC35" s="21">
        <v>1.1426980891806429</v>
      </c>
      <c r="AD35" s="21"/>
      <c r="AE35" s="21"/>
      <c r="AF35" s="21">
        <v>1.0199969611674204</v>
      </c>
      <c r="AG35" s="21"/>
      <c r="AH35" s="21"/>
      <c r="AI35" s="21">
        <v>1.1394510964464077</v>
      </c>
      <c r="AJ35" s="21"/>
      <c r="AK35" s="21"/>
      <c r="AL35" s="21">
        <v>1.2643798582233161</v>
      </c>
      <c r="AM35" s="21"/>
      <c r="AN35" s="21"/>
      <c r="AO35" s="21">
        <v>0.90410177794528346</v>
      </c>
      <c r="AP35" s="21"/>
      <c r="AQ35" s="21"/>
      <c r="AR35" s="21">
        <v>0.73116464239367185</v>
      </c>
      <c r="AS35" s="21"/>
      <c r="AT35" s="21"/>
      <c r="AU35" s="21">
        <v>1.92380560532214</v>
      </c>
      <c r="AV35" s="21"/>
      <c r="AW35" s="21"/>
      <c r="AX35" s="218">
        <v>5.256198333417057</v>
      </c>
      <c r="AY35" s="66"/>
      <c r="AZ35" s="66"/>
      <c r="BA35" s="21">
        <v>0.79683736650648918</v>
      </c>
      <c r="BB35" s="21"/>
      <c r="BC35" s="21"/>
      <c r="BD35" s="21">
        <v>0.66463695485584628</v>
      </c>
      <c r="BE35" s="21"/>
      <c r="BF35" s="21"/>
      <c r="BG35" s="21">
        <v>0.9906790146968103</v>
      </c>
      <c r="BH35" s="21"/>
      <c r="BI35" s="21"/>
      <c r="BJ35" s="21">
        <v>0.53762140107285861</v>
      </c>
      <c r="BK35" s="21"/>
      <c r="BL35" s="21"/>
      <c r="BM35" s="21">
        <v>0.78781948782416389</v>
      </c>
      <c r="BN35" s="21"/>
      <c r="BO35" s="21">
        <v>1.0122162799797514</v>
      </c>
      <c r="BP35" s="21"/>
      <c r="BQ35" s="21">
        <v>1.0823770328762334</v>
      </c>
      <c r="BR35" s="1"/>
    </row>
    <row r="36" spans="1:70" ht="15" thickBot="1" x14ac:dyDescent="0.35">
      <c r="A36" s="1"/>
      <c r="B36" s="1"/>
      <c r="C36" s="3"/>
      <c r="D36" s="20" t="s">
        <v>24</v>
      </c>
      <c r="E36" s="21">
        <v>0.56867556395413965</v>
      </c>
      <c r="F36" s="21"/>
      <c r="G36" s="21"/>
      <c r="H36" s="213">
        <v>4.8844289104778715</v>
      </c>
      <c r="I36" s="214"/>
      <c r="J36" s="214"/>
      <c r="K36" s="214">
        <v>12.027155366446364</v>
      </c>
      <c r="L36" s="214"/>
      <c r="M36" s="214"/>
      <c r="N36" s="215">
        <v>1.5700464691950444</v>
      </c>
      <c r="O36" s="66"/>
      <c r="P36" s="66"/>
      <c r="Q36" s="21">
        <v>1.383585142866455</v>
      </c>
      <c r="R36" s="21"/>
      <c r="S36" s="21"/>
      <c r="T36" s="21">
        <v>1.3494902369860589</v>
      </c>
      <c r="U36" s="21"/>
      <c r="V36" s="21"/>
      <c r="W36" s="21">
        <v>1.7887219935719862</v>
      </c>
      <c r="X36" s="21"/>
      <c r="Y36" s="21"/>
      <c r="Z36" s="21">
        <v>1.2474606925013232</v>
      </c>
      <c r="AA36" s="21"/>
      <c r="AB36" s="21"/>
      <c r="AC36" s="21">
        <v>1.0004806476070911</v>
      </c>
      <c r="AD36" s="21"/>
      <c r="AE36" s="21"/>
      <c r="AF36" s="21">
        <v>0.76492152474539277</v>
      </c>
      <c r="AG36" s="21"/>
      <c r="AH36" s="21"/>
      <c r="AI36" s="21">
        <v>0.7859413949303935</v>
      </c>
      <c r="AJ36" s="21"/>
      <c r="AK36" s="21"/>
      <c r="AL36" s="21">
        <v>0.85070781578200061</v>
      </c>
      <c r="AM36" s="21"/>
      <c r="AN36" s="21"/>
      <c r="AO36" s="21">
        <v>0.73139641113506049</v>
      </c>
      <c r="AP36" s="21"/>
      <c r="AQ36" s="21"/>
      <c r="AR36" s="21">
        <v>0.89277660988297303</v>
      </c>
      <c r="AS36" s="21"/>
      <c r="AT36" s="21"/>
      <c r="AU36" s="21">
        <v>0.91354879599141958</v>
      </c>
      <c r="AV36" s="21"/>
      <c r="AW36" s="21"/>
      <c r="AX36" s="219">
        <v>6.8722491859747068</v>
      </c>
      <c r="AY36" s="66"/>
      <c r="AZ36" s="66"/>
      <c r="BA36" s="21">
        <v>0.81680847031653137</v>
      </c>
      <c r="BB36" s="21"/>
      <c r="BC36" s="21"/>
      <c r="BD36" s="21">
        <v>0.51675137672696014</v>
      </c>
      <c r="BE36" s="21"/>
      <c r="BF36" s="21"/>
      <c r="BG36" s="21">
        <v>0.81594969936780315</v>
      </c>
      <c r="BH36" s="21"/>
      <c r="BI36" s="21"/>
      <c r="BJ36" s="21">
        <v>0.40361770557936555</v>
      </c>
      <c r="BK36" s="21"/>
      <c r="BL36" s="21"/>
      <c r="BM36" s="21">
        <v>0.70379963324259454</v>
      </c>
      <c r="BN36" s="21"/>
      <c r="BO36" s="21">
        <v>0.88081776095959941</v>
      </c>
      <c r="BP36" s="21"/>
      <c r="BQ36" s="21">
        <v>0.95635157513372981</v>
      </c>
      <c r="BR36" s="1"/>
    </row>
    <row r="37" spans="1:70" x14ac:dyDescent="0.3">
      <c r="A37" s="1"/>
      <c r="B37" s="1"/>
      <c r="C37" s="3"/>
      <c r="D37" s="20" t="s">
        <v>28</v>
      </c>
      <c r="E37" s="21">
        <v>0.61686343073197081</v>
      </c>
      <c r="F37" s="21"/>
      <c r="G37" s="21"/>
      <c r="H37" s="21">
        <v>0.73164861405793469</v>
      </c>
      <c r="I37" s="21"/>
      <c r="J37" s="21"/>
      <c r="K37" s="21">
        <v>0.55153873595420744</v>
      </c>
      <c r="L37" s="21"/>
      <c r="M37" s="21"/>
      <c r="N37" s="21">
        <v>0.68705636475873444</v>
      </c>
      <c r="O37" s="21"/>
      <c r="P37" s="21"/>
      <c r="Q37" s="21">
        <v>0.83846783453789964</v>
      </c>
      <c r="R37" s="21"/>
      <c r="S37" s="21"/>
      <c r="T37" s="21">
        <v>1.0952403073680492</v>
      </c>
      <c r="U37" s="21"/>
      <c r="V37" s="21"/>
      <c r="W37" s="21">
        <v>0.83425200133462774</v>
      </c>
      <c r="X37" s="21"/>
      <c r="Y37" s="21"/>
      <c r="Z37" s="21">
        <v>0.74868340465894223</v>
      </c>
      <c r="AA37" s="21"/>
      <c r="AB37" s="21"/>
      <c r="AC37" s="21">
        <v>0.70560088622841333</v>
      </c>
      <c r="AD37" s="21"/>
      <c r="AE37" s="21"/>
      <c r="AF37" s="21">
        <v>0.76604237112399021</v>
      </c>
      <c r="AG37" s="21"/>
      <c r="AH37" s="21"/>
      <c r="AI37" s="21">
        <v>0.87333810058466488</v>
      </c>
      <c r="AJ37" s="21"/>
      <c r="AK37" s="21"/>
      <c r="AL37" s="21">
        <v>1.0095347594117541</v>
      </c>
      <c r="AM37" s="21"/>
      <c r="AN37" s="21"/>
      <c r="AO37" s="21">
        <v>0.79662653187498611</v>
      </c>
      <c r="AP37" s="21"/>
      <c r="AQ37" s="21"/>
      <c r="AR37" s="21">
        <v>0.94551282520497926</v>
      </c>
      <c r="AS37" s="21"/>
      <c r="AT37" s="21"/>
      <c r="AU37" s="21">
        <v>1.6387234643305308</v>
      </c>
      <c r="AV37" s="21"/>
      <c r="AW37" s="21"/>
      <c r="AX37" s="21">
        <v>1.0507811314138447</v>
      </c>
      <c r="AY37" s="21"/>
      <c r="AZ37" s="21"/>
      <c r="BA37" s="21">
        <v>0.81030569540186914</v>
      </c>
      <c r="BB37" s="21"/>
      <c r="BC37" s="21"/>
      <c r="BD37" s="21">
        <v>0.69290243303628885</v>
      </c>
      <c r="BE37" s="21"/>
      <c r="BF37" s="21"/>
      <c r="BG37" s="21">
        <v>0.70456850030973894</v>
      </c>
      <c r="BH37" s="21"/>
      <c r="BI37" s="21"/>
      <c r="BJ37" s="21">
        <v>0.77228310833995784</v>
      </c>
      <c r="BK37" s="21"/>
      <c r="BL37" s="21"/>
      <c r="BM37" s="21">
        <v>0.92876025077352919</v>
      </c>
      <c r="BN37" s="21"/>
      <c r="BO37" s="21">
        <v>1.0072299814063961</v>
      </c>
      <c r="BP37" s="21"/>
      <c r="BQ37" s="21">
        <v>0.85710911882388452</v>
      </c>
      <c r="BR37" s="1"/>
    </row>
    <row r="38" spans="1:7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1:70" x14ac:dyDescent="0.3">
      <c r="A39" s="1"/>
      <c r="B39" s="1"/>
      <c r="C39" s="6" t="s">
        <v>48</v>
      </c>
      <c r="D39" s="6" t="s">
        <v>48</v>
      </c>
      <c r="E39" s="5" t="s">
        <v>32</v>
      </c>
      <c r="F39" s="5"/>
      <c r="G39" s="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1:70" x14ac:dyDescent="0.3">
      <c r="A40" s="1"/>
      <c r="B40" s="1"/>
      <c r="C40" s="5"/>
      <c r="D40" s="31" t="s">
        <v>0</v>
      </c>
      <c r="E40" s="32">
        <v>5.4421690057045578E-2</v>
      </c>
      <c r="F40" s="32"/>
      <c r="G40" s="32"/>
      <c r="H40" s="32">
        <v>7.9791414121338625E-2</v>
      </c>
      <c r="I40" s="32"/>
      <c r="J40" s="32"/>
      <c r="K40" s="32">
        <v>0.14180375845257009</v>
      </c>
      <c r="L40" s="32"/>
      <c r="M40" s="32"/>
      <c r="N40" s="32">
        <v>3.5087909095931763E-2</v>
      </c>
      <c r="O40" s="32"/>
      <c r="P40" s="32"/>
      <c r="Q40" s="32">
        <v>0.15712156189688145</v>
      </c>
      <c r="R40" s="32"/>
      <c r="S40" s="32"/>
      <c r="T40" s="32">
        <v>8.505963905451619E-2</v>
      </c>
      <c r="U40" s="32"/>
      <c r="V40" s="32"/>
      <c r="W40" s="32">
        <v>3.3943577618354118E-3</v>
      </c>
      <c r="X40" s="32"/>
      <c r="Y40" s="32"/>
      <c r="Z40" s="32">
        <v>3.0913957487837415E-2</v>
      </c>
      <c r="AA40" s="32"/>
      <c r="AB40" s="32"/>
      <c r="AC40" s="32">
        <v>9.3414688887279121E-2</v>
      </c>
      <c r="AD40" s="32"/>
      <c r="AE40" s="32"/>
      <c r="AF40" s="32">
        <v>0.1161960666645851</v>
      </c>
      <c r="AG40" s="32"/>
      <c r="AH40" s="32"/>
      <c r="AI40" s="32">
        <v>8.5049931266817744E-2</v>
      </c>
      <c r="AJ40" s="32"/>
      <c r="AK40" s="32"/>
      <c r="AL40" s="32">
        <v>8.7597700732966174E-2</v>
      </c>
      <c r="AM40" s="32"/>
      <c r="AN40" s="32"/>
      <c r="AO40" s="32">
        <v>0.18693945602677672</v>
      </c>
      <c r="AP40" s="32"/>
      <c r="AQ40" s="32"/>
      <c r="AR40" s="32">
        <v>8.3122387524253383E-2</v>
      </c>
      <c r="AS40" s="32"/>
      <c r="AT40" s="32"/>
      <c r="AU40" s="32">
        <v>1.0416528913255636</v>
      </c>
      <c r="AV40" s="32"/>
      <c r="AW40" s="32"/>
      <c r="AX40" s="32">
        <v>0.19573574146640768</v>
      </c>
      <c r="AY40" s="32"/>
      <c r="AZ40" s="32"/>
      <c r="BA40" s="32">
        <v>0.18561887252746423</v>
      </c>
      <c r="BB40" s="32"/>
      <c r="BC40" s="32"/>
      <c r="BD40" s="32">
        <v>0.24113933306984361</v>
      </c>
      <c r="BE40" s="32"/>
      <c r="BF40" s="32"/>
      <c r="BG40" s="32">
        <v>0.49817840264292768</v>
      </c>
      <c r="BH40" s="32"/>
      <c r="BI40" s="32"/>
      <c r="BJ40" s="32">
        <v>0.18712340446702494</v>
      </c>
      <c r="BK40" s="32"/>
      <c r="BL40" s="32"/>
      <c r="BM40" s="32">
        <v>0.28377712806386302</v>
      </c>
      <c r="BN40" s="32"/>
      <c r="BO40" s="32">
        <v>0.24016431108572428</v>
      </c>
      <c r="BP40" s="32"/>
      <c r="BQ40" s="32">
        <v>4.9151094296914458E-2</v>
      </c>
      <c r="BR40" s="1"/>
    </row>
    <row r="41" spans="1:70" x14ac:dyDescent="0.3">
      <c r="A41" s="1"/>
      <c r="B41" s="1"/>
      <c r="C41" s="5"/>
      <c r="D41" s="31" t="s">
        <v>4</v>
      </c>
      <c r="E41" s="32">
        <v>6.0579768910660699E-2</v>
      </c>
      <c r="F41" s="32"/>
      <c r="G41" s="32"/>
      <c r="H41" s="32">
        <v>0.88601227722317621</v>
      </c>
      <c r="I41" s="32"/>
      <c r="J41" s="32"/>
      <c r="K41" s="32">
        <v>0.63177145411339197</v>
      </c>
      <c r="L41" s="32"/>
      <c r="M41" s="32"/>
      <c r="N41" s="32">
        <v>7.8310644491695253E-2</v>
      </c>
      <c r="O41" s="32"/>
      <c r="P41" s="32"/>
      <c r="Q41" s="32">
        <v>3.2078365078455566E-2</v>
      </c>
      <c r="R41" s="32"/>
      <c r="S41" s="32"/>
      <c r="T41" s="32">
        <v>1.1719571134302711E-2</v>
      </c>
      <c r="U41" s="32"/>
      <c r="V41" s="32"/>
      <c r="W41" s="32">
        <v>2.1616758558567255E-2</v>
      </c>
      <c r="X41" s="32"/>
      <c r="Y41" s="32"/>
      <c r="Z41" s="32">
        <v>5.9743283028834963E-2</v>
      </c>
      <c r="AA41" s="32"/>
      <c r="AB41" s="32"/>
      <c r="AC41" s="32">
        <v>7.0095761422575453E-2</v>
      </c>
      <c r="AD41" s="32"/>
      <c r="AE41" s="32"/>
      <c r="AF41" s="32">
        <v>2.4284091873830127E-2</v>
      </c>
      <c r="AG41" s="32"/>
      <c r="AH41" s="32"/>
      <c r="AI41" s="32">
        <v>4.3161190570993761E-2</v>
      </c>
      <c r="AJ41" s="32"/>
      <c r="AK41" s="32"/>
      <c r="AL41" s="32">
        <v>0.10033922108861439</v>
      </c>
      <c r="AM41" s="32"/>
      <c r="AN41" s="32"/>
      <c r="AO41" s="32">
        <v>4.0173435029925542E-2</v>
      </c>
      <c r="AP41" s="32"/>
      <c r="AQ41" s="32"/>
      <c r="AR41" s="32">
        <v>1.8755414593363641E-2</v>
      </c>
      <c r="AS41" s="32"/>
      <c r="AT41" s="32"/>
      <c r="AU41" s="32">
        <v>4.7847327458291511E-2</v>
      </c>
      <c r="AV41" s="32"/>
      <c r="AW41" s="32"/>
      <c r="AX41" s="32">
        <v>0.26813804151465226</v>
      </c>
      <c r="AY41" s="32"/>
      <c r="AZ41" s="32"/>
      <c r="BA41" s="32">
        <v>0.16898965858151965</v>
      </c>
      <c r="BB41" s="32"/>
      <c r="BC41" s="32"/>
      <c r="BD41" s="32">
        <v>0.23777802289368405</v>
      </c>
      <c r="BE41" s="32"/>
      <c r="BF41" s="32"/>
      <c r="BG41" s="32">
        <v>0.35961604439708461</v>
      </c>
      <c r="BH41" s="32"/>
      <c r="BI41" s="32"/>
      <c r="BJ41" s="32">
        <v>0.10192932480827961</v>
      </c>
      <c r="BK41" s="32"/>
      <c r="BL41" s="32"/>
      <c r="BM41" s="32">
        <v>9.7513370701165891E-2</v>
      </c>
      <c r="BN41" s="32"/>
      <c r="BO41" s="32">
        <v>0.13370584139879355</v>
      </c>
      <c r="BP41" s="32"/>
      <c r="BQ41" s="32">
        <v>0.23394586749899357</v>
      </c>
      <c r="BR41" s="1"/>
    </row>
    <row r="42" spans="1:70" x14ac:dyDescent="0.3">
      <c r="A42" s="1"/>
      <c r="B42" s="1"/>
      <c r="C42" s="5"/>
      <c r="D42" s="31" t="s">
        <v>8</v>
      </c>
      <c r="E42" s="32">
        <v>7.527597891878561E-2</v>
      </c>
      <c r="F42" s="32"/>
      <c r="G42" s="32"/>
      <c r="H42" s="32">
        <v>2.408261694719585</v>
      </c>
      <c r="I42" s="32"/>
      <c r="J42" s="32"/>
      <c r="K42" s="32">
        <v>1.4397843686918854</v>
      </c>
      <c r="L42" s="32"/>
      <c r="M42" s="32"/>
      <c r="N42" s="32">
        <v>0.30111436201855679</v>
      </c>
      <c r="O42" s="32"/>
      <c r="P42" s="32"/>
      <c r="Q42" s="32">
        <v>0.12733070797527021</v>
      </c>
      <c r="R42" s="32"/>
      <c r="S42" s="32"/>
      <c r="T42" s="32">
        <v>0.20195255116149816</v>
      </c>
      <c r="U42" s="32"/>
      <c r="V42" s="32"/>
      <c r="W42" s="32">
        <v>0.33687150516182818</v>
      </c>
      <c r="X42" s="32"/>
      <c r="Y42" s="32"/>
      <c r="Z42" s="32">
        <v>0.17031971548976499</v>
      </c>
      <c r="AA42" s="32"/>
      <c r="AB42" s="32"/>
      <c r="AC42" s="32">
        <v>0.42955306973549556</v>
      </c>
      <c r="AD42" s="32"/>
      <c r="AE42" s="32"/>
      <c r="AF42" s="32">
        <v>0.13537330141339951</v>
      </c>
      <c r="AG42" s="32"/>
      <c r="AH42" s="32"/>
      <c r="AI42" s="32">
        <v>2.8237457683395664E-2</v>
      </c>
      <c r="AJ42" s="32"/>
      <c r="AK42" s="32"/>
      <c r="AL42" s="32">
        <v>0.10738435633147664</v>
      </c>
      <c r="AM42" s="32"/>
      <c r="AN42" s="32"/>
      <c r="AO42" s="32">
        <v>8.2810185799242667E-2</v>
      </c>
      <c r="AP42" s="32"/>
      <c r="AQ42" s="32"/>
      <c r="AR42" s="32">
        <v>0.41724837301663564</v>
      </c>
      <c r="AS42" s="32"/>
      <c r="AT42" s="32"/>
      <c r="AU42" s="32">
        <v>2.7765461653138625E-2</v>
      </c>
      <c r="AV42" s="32"/>
      <c r="AW42" s="32"/>
      <c r="AX42" s="32">
        <v>1.1438114852126144</v>
      </c>
      <c r="AY42" s="32"/>
      <c r="AZ42" s="32"/>
      <c r="BA42" s="32">
        <v>4.7467091389922784E-2</v>
      </c>
      <c r="BB42" s="32"/>
      <c r="BC42" s="32"/>
      <c r="BD42" s="32">
        <v>6.8611080602312996E-2</v>
      </c>
      <c r="BE42" s="32"/>
      <c r="BF42" s="32"/>
      <c r="BG42" s="32">
        <v>0.24940338203345772</v>
      </c>
      <c r="BH42" s="32"/>
      <c r="BI42" s="32"/>
      <c r="BJ42" s="32">
        <v>1.7427599139530979E-2</v>
      </c>
      <c r="BK42" s="32"/>
      <c r="BL42" s="32"/>
      <c r="BM42" s="32">
        <v>0.2553173087762089</v>
      </c>
      <c r="BN42" s="32"/>
      <c r="BO42" s="32">
        <v>0.22707766201633495</v>
      </c>
      <c r="BP42" s="32"/>
      <c r="BQ42" s="32">
        <v>0.28916021599563807</v>
      </c>
      <c r="BR42" s="1"/>
    </row>
    <row r="43" spans="1:70" x14ac:dyDescent="0.3">
      <c r="A43" s="1"/>
      <c r="B43" s="1"/>
      <c r="C43" s="5"/>
      <c r="D43" s="31" t="s">
        <v>12</v>
      </c>
      <c r="E43" s="32">
        <v>9.8002692910321085E-2</v>
      </c>
      <c r="F43" s="32"/>
      <c r="G43" s="32"/>
      <c r="H43" s="32">
        <v>6.9130476750331488E-2</v>
      </c>
      <c r="I43" s="32"/>
      <c r="J43" s="32"/>
      <c r="K43" s="32">
        <v>0.22335983760622896</v>
      </c>
      <c r="L43" s="32"/>
      <c r="M43" s="32"/>
      <c r="N43" s="32">
        <v>4.0339357808109794E-2</v>
      </c>
      <c r="O43" s="32"/>
      <c r="P43" s="32"/>
      <c r="Q43" s="32">
        <v>1.7806744211440829E-2</v>
      </c>
      <c r="R43" s="32"/>
      <c r="S43" s="32"/>
      <c r="T43" s="32">
        <v>9.3451881167506079E-2</v>
      </c>
      <c r="U43" s="32"/>
      <c r="V43" s="32"/>
      <c r="W43" s="32">
        <v>0.10357567849672038</v>
      </c>
      <c r="X43" s="32"/>
      <c r="Y43" s="32"/>
      <c r="Z43" s="32">
        <v>9.4806828662310702E-2</v>
      </c>
      <c r="AA43" s="32"/>
      <c r="AB43" s="32"/>
      <c r="AC43" s="32">
        <v>0.11798190552346097</v>
      </c>
      <c r="AD43" s="32"/>
      <c r="AE43" s="32"/>
      <c r="AF43" s="32">
        <v>0.13586766341890993</v>
      </c>
      <c r="AG43" s="32"/>
      <c r="AH43" s="32"/>
      <c r="AI43" s="32">
        <v>0.10865764720899805</v>
      </c>
      <c r="AJ43" s="32"/>
      <c r="AK43" s="32"/>
      <c r="AL43" s="32">
        <v>2.5077781618094312E-2</v>
      </c>
      <c r="AM43" s="32"/>
      <c r="AN43" s="32"/>
      <c r="AO43" s="32">
        <v>3.3427538079854997E-2</v>
      </c>
      <c r="AP43" s="32"/>
      <c r="AQ43" s="32"/>
      <c r="AR43" s="32">
        <v>9.7702815258657885E-2</v>
      </c>
      <c r="AS43" s="32"/>
      <c r="AT43" s="32"/>
      <c r="AU43" s="32">
        <v>0.24055000471366653</v>
      </c>
      <c r="AV43" s="32"/>
      <c r="AW43" s="32"/>
      <c r="AX43" s="32">
        <v>0.10546134164027039</v>
      </c>
      <c r="AY43" s="32"/>
      <c r="AZ43" s="32"/>
      <c r="BA43" s="32">
        <v>6.058211591572011E-2</v>
      </c>
      <c r="BB43" s="32"/>
      <c r="BC43" s="32"/>
      <c r="BD43" s="32">
        <v>6.0261992246756109E-2</v>
      </c>
      <c r="BE43" s="32"/>
      <c r="BF43" s="32"/>
      <c r="BG43" s="32">
        <v>0.11803487040206405</v>
      </c>
      <c r="BH43" s="32"/>
      <c r="BI43" s="32"/>
      <c r="BJ43" s="32">
        <v>0.12373642472257076</v>
      </c>
      <c r="BK43" s="32"/>
      <c r="BL43" s="32"/>
      <c r="BM43" s="32">
        <v>0.11438068682052913</v>
      </c>
      <c r="BN43" s="32"/>
      <c r="BO43" s="32">
        <v>1.4652803366109362E-2</v>
      </c>
      <c r="BP43" s="32"/>
      <c r="BQ43" s="32">
        <v>5.1271572915901467E-2</v>
      </c>
      <c r="BR43" s="1"/>
    </row>
    <row r="44" spans="1:70" x14ac:dyDescent="0.3">
      <c r="A44" s="1"/>
      <c r="B44" s="1"/>
      <c r="C44" s="5"/>
      <c r="D44" s="22" t="s">
        <v>16</v>
      </c>
      <c r="E44" s="23">
        <v>0.30069209677221581</v>
      </c>
      <c r="F44" s="23"/>
      <c r="G44" s="23"/>
      <c r="H44" s="23">
        <v>0.11893222135993169</v>
      </c>
      <c r="I44" s="23"/>
      <c r="J44" s="23"/>
      <c r="K44" s="23">
        <v>0.42327942444703498</v>
      </c>
      <c r="L44" s="23"/>
      <c r="M44" s="23"/>
      <c r="N44" s="23">
        <v>0.34814059895907545</v>
      </c>
      <c r="O44" s="23"/>
      <c r="P44" s="23"/>
      <c r="Q44" s="23">
        <v>0.19852279770571973</v>
      </c>
      <c r="R44" s="23"/>
      <c r="S44" s="23"/>
      <c r="T44" s="23">
        <v>0.19521198987976474</v>
      </c>
      <c r="U44" s="23"/>
      <c r="V44" s="23"/>
      <c r="W44" s="23">
        <v>0.14455169543537544</v>
      </c>
      <c r="X44" s="23"/>
      <c r="Y44" s="23"/>
      <c r="Z44" s="23">
        <v>0.22279227802935112</v>
      </c>
      <c r="AA44" s="23"/>
      <c r="AB44" s="23"/>
      <c r="AC44" s="23">
        <v>0.25018670839449486</v>
      </c>
      <c r="AD44" s="23"/>
      <c r="AE44" s="23"/>
      <c r="AF44" s="23">
        <v>2.1773117120749509E-2</v>
      </c>
      <c r="AG44" s="23"/>
      <c r="AH44" s="23"/>
      <c r="AI44" s="23">
        <v>0.17654249438734551</v>
      </c>
      <c r="AJ44" s="23"/>
      <c r="AK44" s="23"/>
      <c r="AL44" s="23">
        <v>0.20683896714120242</v>
      </c>
      <c r="AM44" s="23"/>
      <c r="AN44" s="23"/>
      <c r="AO44" s="23">
        <v>0.22562768071333686</v>
      </c>
      <c r="AP44" s="23"/>
      <c r="AQ44" s="23"/>
      <c r="AR44" s="23">
        <v>0.20369570567802833</v>
      </c>
      <c r="AS44" s="23"/>
      <c r="AT44" s="23"/>
      <c r="AU44" s="23">
        <v>0.37771050738732409</v>
      </c>
      <c r="AV44" s="23"/>
      <c r="AW44" s="23"/>
      <c r="AX44" s="23">
        <v>0.10031236745275604</v>
      </c>
      <c r="AY44" s="23"/>
      <c r="AZ44" s="23"/>
      <c r="BA44" s="23">
        <v>0.29851446812516236</v>
      </c>
      <c r="BB44" s="23"/>
      <c r="BC44" s="23"/>
      <c r="BD44" s="23">
        <v>0.18852786125227103</v>
      </c>
      <c r="BE44" s="23"/>
      <c r="BF44" s="23"/>
      <c r="BG44" s="23">
        <v>0.19971802032482425</v>
      </c>
      <c r="BH44" s="23"/>
      <c r="BI44" s="23"/>
      <c r="BJ44" s="23">
        <v>9.9477868046677131E-2</v>
      </c>
      <c r="BK44" s="23"/>
      <c r="BL44" s="23"/>
      <c r="BM44" s="23">
        <v>0.14376728305402631</v>
      </c>
      <c r="BN44" s="23"/>
      <c r="BO44" s="23">
        <v>0.11011809519394705</v>
      </c>
      <c r="BP44" s="23"/>
      <c r="BQ44" s="23">
        <v>0.10835383762476813</v>
      </c>
      <c r="BR44" s="1"/>
    </row>
    <row r="45" spans="1:70" x14ac:dyDescent="0.3">
      <c r="A45" s="1"/>
      <c r="B45" s="1"/>
      <c r="C45" s="5"/>
      <c r="D45" s="22" t="s">
        <v>20</v>
      </c>
      <c r="E45" s="23">
        <v>0.11148529014294224</v>
      </c>
      <c r="F45" s="23"/>
      <c r="G45" s="23"/>
      <c r="H45" s="23">
        <v>1.6396240738540231</v>
      </c>
      <c r="I45" s="23"/>
      <c r="J45" s="23"/>
      <c r="K45" s="23">
        <v>1.9777722139491016</v>
      </c>
      <c r="L45" s="23"/>
      <c r="M45" s="23"/>
      <c r="N45" s="23">
        <v>0.16724183576693402</v>
      </c>
      <c r="O45" s="23"/>
      <c r="P45" s="23"/>
      <c r="Q45" s="23">
        <v>0.19093732462972754</v>
      </c>
      <c r="R45" s="23"/>
      <c r="S45" s="23"/>
      <c r="T45" s="23">
        <v>5.5965331868830473E-2</v>
      </c>
      <c r="U45" s="23"/>
      <c r="V45" s="23"/>
      <c r="W45" s="23">
        <v>0.18321362806784069</v>
      </c>
      <c r="X45" s="23"/>
      <c r="Y45" s="23"/>
      <c r="Z45" s="23">
        <v>8.0057937779867971E-2</v>
      </c>
      <c r="AA45" s="23"/>
      <c r="AB45" s="23"/>
      <c r="AC45" s="23">
        <v>6.9102119763209235E-2</v>
      </c>
      <c r="AD45" s="23"/>
      <c r="AE45" s="23"/>
      <c r="AF45" s="23">
        <v>1.6901806361007101E-2</v>
      </c>
      <c r="AG45" s="23"/>
      <c r="AH45" s="23"/>
      <c r="AI45" s="23">
        <v>6.5231938591384722E-2</v>
      </c>
      <c r="AJ45" s="23"/>
      <c r="AK45" s="23"/>
      <c r="AL45" s="23">
        <v>7.7463207525167041E-2</v>
      </c>
      <c r="AM45" s="23"/>
      <c r="AN45" s="23"/>
      <c r="AO45" s="23">
        <v>4.1648621895061126E-2</v>
      </c>
      <c r="AP45" s="23"/>
      <c r="AQ45" s="23"/>
      <c r="AR45" s="23">
        <v>7.2565802037407062E-2</v>
      </c>
      <c r="AS45" s="23"/>
      <c r="AT45" s="23"/>
      <c r="AU45" s="23">
        <v>4.9394661231249443E-2</v>
      </c>
      <c r="AV45" s="23"/>
      <c r="AW45" s="23"/>
      <c r="AX45" s="23">
        <v>2.3640073016557408</v>
      </c>
      <c r="AY45" s="23"/>
      <c r="AZ45" s="23"/>
      <c r="BA45" s="23">
        <v>3.4009090231182731E-2</v>
      </c>
      <c r="BB45" s="23"/>
      <c r="BC45" s="23"/>
      <c r="BD45" s="23">
        <v>8.5640215339859022E-2</v>
      </c>
      <c r="BE45" s="23"/>
      <c r="BF45" s="23"/>
      <c r="BG45" s="23">
        <v>0.40325097773935403</v>
      </c>
      <c r="BH45" s="23"/>
      <c r="BI45" s="23"/>
      <c r="BJ45" s="23">
        <v>7.1958492932384932E-2</v>
      </c>
      <c r="BK45" s="23"/>
      <c r="BL45" s="23"/>
      <c r="BM45" s="23">
        <v>0.27252557070785233</v>
      </c>
      <c r="BN45" s="23"/>
      <c r="BO45" s="23">
        <v>0.30380703526937058</v>
      </c>
      <c r="BP45" s="23"/>
      <c r="BQ45" s="23">
        <v>0.17568348514570536</v>
      </c>
      <c r="BR45" s="1"/>
    </row>
    <row r="46" spans="1:70" x14ac:dyDescent="0.3">
      <c r="A46" s="1"/>
      <c r="B46" s="1"/>
      <c r="C46" s="5"/>
      <c r="D46" s="22" t="s">
        <v>24</v>
      </c>
      <c r="E46" s="23">
        <v>0.1213519270995211</v>
      </c>
      <c r="F46" s="23"/>
      <c r="G46" s="23"/>
      <c r="H46" s="23">
        <v>0.38158426995186773</v>
      </c>
      <c r="I46" s="23"/>
      <c r="J46" s="23"/>
      <c r="K46" s="23">
        <v>6.0958540103872192</v>
      </c>
      <c r="L46" s="23"/>
      <c r="M46" s="23"/>
      <c r="N46" s="23">
        <v>0.28064410544472385</v>
      </c>
      <c r="O46" s="23"/>
      <c r="P46" s="23"/>
      <c r="Q46" s="23">
        <v>0.30931604003970564</v>
      </c>
      <c r="R46" s="23"/>
      <c r="S46" s="23"/>
      <c r="T46" s="23">
        <v>0.18394556897552627</v>
      </c>
      <c r="U46" s="23"/>
      <c r="V46" s="23"/>
      <c r="W46" s="23">
        <v>0.27498076834439023</v>
      </c>
      <c r="X46" s="23"/>
      <c r="Y46" s="23"/>
      <c r="Z46" s="23">
        <v>0.20472248632783827</v>
      </c>
      <c r="AA46" s="23"/>
      <c r="AB46" s="23"/>
      <c r="AC46" s="23">
        <v>0.2895657992164174</v>
      </c>
      <c r="AD46" s="23"/>
      <c r="AE46" s="23"/>
      <c r="AF46" s="23">
        <v>0.25366095816388179</v>
      </c>
      <c r="AG46" s="23"/>
      <c r="AH46" s="23"/>
      <c r="AI46" s="23">
        <v>1.9430173466417944E-2</v>
      </c>
      <c r="AJ46" s="23"/>
      <c r="AK46" s="23"/>
      <c r="AL46" s="23">
        <v>1.8606457782308995E-2</v>
      </c>
      <c r="AM46" s="23"/>
      <c r="AN46" s="23"/>
      <c r="AO46" s="23">
        <v>4.8760316812616868E-2</v>
      </c>
      <c r="AP46" s="23"/>
      <c r="AQ46" s="23"/>
      <c r="AR46" s="23">
        <v>0.22620719775614667</v>
      </c>
      <c r="AS46" s="23"/>
      <c r="AT46" s="23"/>
      <c r="AU46" s="23">
        <v>0.33607560861429958</v>
      </c>
      <c r="AV46" s="23"/>
      <c r="AW46" s="23"/>
      <c r="AX46" s="23">
        <v>0.59898431672822183</v>
      </c>
      <c r="AY46" s="23"/>
      <c r="AZ46" s="23"/>
      <c r="BA46" s="23">
        <v>7.140284695102618E-2</v>
      </c>
      <c r="BB46" s="23"/>
      <c r="BC46" s="23"/>
      <c r="BD46" s="23">
        <v>6.236731416666548E-2</v>
      </c>
      <c r="BE46" s="23"/>
      <c r="BF46" s="23"/>
      <c r="BG46" s="23">
        <v>0.15746203456414232</v>
      </c>
      <c r="BH46" s="23"/>
      <c r="BI46" s="23"/>
      <c r="BJ46" s="23">
        <v>4.3331089315813122E-2</v>
      </c>
      <c r="BK46" s="23"/>
      <c r="BL46" s="23"/>
      <c r="BM46" s="23">
        <v>4.3073420748399517E-2</v>
      </c>
      <c r="BN46" s="23"/>
      <c r="BO46" s="23">
        <v>7.3211657245485534E-2</v>
      </c>
      <c r="BP46" s="23"/>
      <c r="BQ46" s="23">
        <v>0.25462151428841401</v>
      </c>
      <c r="BR46" s="1"/>
    </row>
    <row r="47" spans="1:70" x14ac:dyDescent="0.3">
      <c r="A47" s="1"/>
      <c r="B47" s="1"/>
      <c r="C47" s="5"/>
      <c r="D47" s="22" t="s">
        <v>28</v>
      </c>
      <c r="E47" s="23">
        <v>0.12223436606472493</v>
      </c>
      <c r="F47" s="23"/>
      <c r="G47" s="23"/>
      <c r="H47" s="23">
        <v>0.13731163587623904</v>
      </c>
      <c r="I47" s="23"/>
      <c r="J47" s="23"/>
      <c r="K47" s="23">
        <v>0.17354752972350476</v>
      </c>
      <c r="L47" s="23"/>
      <c r="M47" s="23"/>
      <c r="N47" s="23">
        <v>0.15429896684575917</v>
      </c>
      <c r="O47" s="23"/>
      <c r="P47" s="23"/>
      <c r="Q47" s="23">
        <v>0.14980664725930812</v>
      </c>
      <c r="R47" s="23"/>
      <c r="S47" s="23"/>
      <c r="T47" s="23">
        <v>0.16336584551406558</v>
      </c>
      <c r="U47" s="23"/>
      <c r="V47" s="23"/>
      <c r="W47" s="23">
        <v>0.11074974022723799</v>
      </c>
      <c r="X47" s="23"/>
      <c r="Y47" s="23"/>
      <c r="Z47" s="23">
        <v>0.1003212904461569</v>
      </c>
      <c r="AA47" s="23"/>
      <c r="AB47" s="23"/>
      <c r="AC47" s="23">
        <v>0.11298853387483353</v>
      </c>
      <c r="AD47" s="23"/>
      <c r="AE47" s="23"/>
      <c r="AF47" s="23">
        <v>4.1506393854476881E-2</v>
      </c>
      <c r="AG47" s="23"/>
      <c r="AH47" s="23"/>
      <c r="AI47" s="23">
        <v>7.6335400135141382E-2</v>
      </c>
      <c r="AJ47" s="23"/>
      <c r="AK47" s="23"/>
      <c r="AL47" s="23">
        <v>0.19482484617514378</v>
      </c>
      <c r="AM47" s="23"/>
      <c r="AN47" s="23"/>
      <c r="AO47" s="23">
        <v>7.4252142171855412E-2</v>
      </c>
      <c r="AP47" s="23"/>
      <c r="AQ47" s="23"/>
      <c r="AR47" s="23">
        <v>0.13175498352945886</v>
      </c>
      <c r="AS47" s="23"/>
      <c r="AT47" s="23"/>
      <c r="AU47" s="23">
        <v>0.70132387312966182</v>
      </c>
      <c r="AV47" s="23"/>
      <c r="AW47" s="23"/>
      <c r="AX47" s="23">
        <v>0.1832656118066418</v>
      </c>
      <c r="AY47" s="23"/>
      <c r="AZ47" s="23"/>
      <c r="BA47" s="23">
        <v>0.15352415557305443</v>
      </c>
      <c r="BB47" s="23"/>
      <c r="BC47" s="23"/>
      <c r="BD47" s="23">
        <v>1.9940659387613909E-2</v>
      </c>
      <c r="BE47" s="23"/>
      <c r="BF47" s="23"/>
      <c r="BG47" s="23">
        <v>0.17423639638944755</v>
      </c>
      <c r="BH47" s="23"/>
      <c r="BI47" s="23"/>
      <c r="BJ47" s="23">
        <v>7.6837022011670447E-2</v>
      </c>
      <c r="BK47" s="23"/>
      <c r="BL47" s="23"/>
      <c r="BM47" s="23">
        <v>0.16824785524518387</v>
      </c>
      <c r="BN47" s="23"/>
      <c r="BO47" s="23">
        <v>5.8270186784574671E-2</v>
      </c>
      <c r="BP47" s="23"/>
      <c r="BQ47" s="23">
        <v>0.10184060470439343</v>
      </c>
      <c r="BR47" s="1"/>
    </row>
    <row r="48" spans="1:7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</sheetData>
  <mergeCells count="8">
    <mergeCell ref="A22:A24"/>
    <mergeCell ref="A25:A27"/>
    <mergeCell ref="A3:A5"/>
    <mergeCell ref="A6:A8"/>
    <mergeCell ref="A9:A11"/>
    <mergeCell ref="A12:A14"/>
    <mergeCell ref="A16:A18"/>
    <mergeCell ref="A19:A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71"/>
  <sheetViews>
    <sheetView workbookViewId="0">
      <selection activeCell="A24" sqref="A24"/>
    </sheetView>
  </sheetViews>
  <sheetFormatPr defaultRowHeight="14.4" x14ac:dyDescent="0.3"/>
  <sheetData>
    <row r="2" spans="2:24" ht="15" thickBot="1" x14ac:dyDescent="0.35">
      <c r="B2" s="1"/>
      <c r="C2" s="1"/>
      <c r="D2" s="1"/>
      <c r="E2" s="1"/>
    </row>
    <row r="3" spans="2:24" x14ac:dyDescent="0.3">
      <c r="B3" s="162" t="s">
        <v>32</v>
      </c>
      <c r="C3" s="162" t="s">
        <v>33</v>
      </c>
      <c r="D3" s="54" t="s">
        <v>174</v>
      </c>
      <c r="E3" s="54" t="s">
        <v>175</v>
      </c>
      <c r="G3" s="163" t="s">
        <v>167</v>
      </c>
      <c r="H3" s="54" t="s">
        <v>168</v>
      </c>
      <c r="I3" s="54" t="s">
        <v>169</v>
      </c>
      <c r="J3" s="54" t="s">
        <v>170</v>
      </c>
      <c r="K3" s="54" t="s">
        <v>171</v>
      </c>
      <c r="M3" s="163" t="s">
        <v>167</v>
      </c>
      <c r="Q3" s="54" t="s">
        <v>169</v>
      </c>
      <c r="T3" s="162" t="s">
        <v>32</v>
      </c>
      <c r="W3" s="162" t="s">
        <v>33</v>
      </c>
    </row>
    <row r="4" spans="2:24" x14ac:dyDescent="0.3">
      <c r="B4" s="13">
        <v>25.105138188594466</v>
      </c>
      <c r="C4" s="13">
        <v>4.8325417538956428</v>
      </c>
      <c r="D4" s="13">
        <f>B4/C4</f>
        <v>5.1950173360336791</v>
      </c>
      <c r="E4" s="187">
        <f>C4/B4</f>
        <v>0.19249213916261645</v>
      </c>
      <c r="G4" s="164">
        <v>34.541760108862036</v>
      </c>
      <c r="H4" s="154"/>
      <c r="I4" s="154">
        <v>4.8276613074494401</v>
      </c>
      <c r="J4" s="154">
        <v>0.3055619627576211</v>
      </c>
      <c r="K4" s="154">
        <v>3.3388305472719635</v>
      </c>
      <c r="M4" s="164">
        <v>34.541760108862036</v>
      </c>
      <c r="N4" s="164">
        <v>21.268545034942228</v>
      </c>
      <c r="Q4" s="154">
        <v>4.8276613074494401</v>
      </c>
      <c r="R4" s="154">
        <v>7.139136406862777</v>
      </c>
      <c r="T4" s="13">
        <v>25.105138188594466</v>
      </c>
      <c r="U4" s="13">
        <v>16.158045288441102</v>
      </c>
      <c r="W4" s="13">
        <v>4.8325417538956428</v>
      </c>
      <c r="X4" s="13">
        <v>7.8887315909528848</v>
      </c>
    </row>
    <row r="5" spans="2:24" x14ac:dyDescent="0.3">
      <c r="B5" s="13">
        <v>26.736326113582738</v>
      </c>
      <c r="C5" s="13">
        <v>5.8860960178526236</v>
      </c>
      <c r="D5" s="13">
        <f t="shared" ref="D5:D27" si="0">B5/C5</f>
        <v>4.542285078682208</v>
      </c>
      <c r="E5" s="187">
        <f t="shared" ref="E5:E27" si="1">C5/B5</f>
        <v>0.22015350923111071</v>
      </c>
      <c r="G5" s="164">
        <v>18.609925592068805</v>
      </c>
      <c r="H5" s="154">
        <v>0.11171644102113935</v>
      </c>
      <c r="I5" s="154">
        <v>7.3840222700481073</v>
      </c>
      <c r="J5" s="154">
        <v>0.30773899333692439</v>
      </c>
      <c r="K5" s="154">
        <v>5.7678805094110812</v>
      </c>
      <c r="M5" s="164">
        <v>18.609925592068805</v>
      </c>
      <c r="N5" s="164">
        <v>27.779477320411669</v>
      </c>
      <c r="Q5" s="154">
        <v>7.3840222700481073</v>
      </c>
      <c r="R5" s="154">
        <v>7.4339983676518093</v>
      </c>
      <c r="T5" s="13">
        <v>26.736326113582738</v>
      </c>
      <c r="U5" s="13">
        <v>22.447074483018252</v>
      </c>
      <c r="W5" s="13">
        <v>5.8860960178526236</v>
      </c>
      <c r="X5" s="13">
        <v>6.6731822649411052</v>
      </c>
    </row>
    <row r="6" spans="2:24" x14ac:dyDescent="0.3">
      <c r="B6" s="13">
        <v>28.6733557304294</v>
      </c>
      <c r="C6" s="13">
        <v>5.4136508889907224</v>
      </c>
      <c r="D6" s="13">
        <f t="shared" si="0"/>
        <v>5.2964914654433928</v>
      </c>
      <c r="E6" s="187">
        <f t="shared" si="1"/>
        <v>0.18880423135285568</v>
      </c>
      <c r="G6" s="164">
        <v>28.371407550978404</v>
      </c>
      <c r="H6" s="154">
        <v>0.1378445188530158</v>
      </c>
      <c r="I6" s="154">
        <v>7.4843127104883234</v>
      </c>
      <c r="J6" s="154">
        <v>0.53539594243864219</v>
      </c>
      <c r="K6" s="154">
        <v>6.0257346739494757</v>
      </c>
      <c r="M6" s="164">
        <v>28.371407550978404</v>
      </c>
      <c r="N6" s="164">
        <v>34.05962971674581</v>
      </c>
      <c r="Q6" s="154">
        <v>7.4843127104883234</v>
      </c>
      <c r="R6" s="154">
        <v>8.919037242891255</v>
      </c>
      <c r="T6" s="13">
        <v>28.6733557304294</v>
      </c>
      <c r="U6" s="13">
        <v>33.67791111391967</v>
      </c>
      <c r="W6" s="13">
        <v>5.4136508889907224</v>
      </c>
      <c r="X6" s="13">
        <v>8.9436094120722025</v>
      </c>
    </row>
    <row r="7" spans="2:24" x14ac:dyDescent="0.3">
      <c r="B7" s="15">
        <v>25.105138188594466</v>
      </c>
      <c r="C7" s="15">
        <v>31.001182272155269</v>
      </c>
      <c r="D7" s="13">
        <f t="shared" si="0"/>
        <v>0.80981228290585139</v>
      </c>
      <c r="E7" s="187">
        <f t="shared" si="1"/>
        <v>1.2348540780484307</v>
      </c>
      <c r="G7" s="165">
        <v>32.653241294565056</v>
      </c>
      <c r="H7" s="155">
        <v>0.23390670032150587</v>
      </c>
      <c r="I7" s="155">
        <v>5.4142421345397551</v>
      </c>
      <c r="J7" s="155">
        <v>0.47452602208366018</v>
      </c>
      <c r="K7" s="155">
        <v>6.8206478921467752</v>
      </c>
      <c r="M7" s="165">
        <v>32.653241294565056</v>
      </c>
      <c r="N7" s="166">
        <v>16.056354594669244</v>
      </c>
      <c r="Q7" s="155">
        <v>5.4142421345397551</v>
      </c>
      <c r="R7" s="156"/>
      <c r="T7" s="15">
        <v>25.105138188594466</v>
      </c>
      <c r="U7" s="17">
        <v>20.784772507530629</v>
      </c>
      <c r="W7" s="15">
        <v>31.001182272155269</v>
      </c>
      <c r="X7" s="17">
        <v>23.549676184228709</v>
      </c>
    </row>
    <row r="8" spans="2:24" x14ac:dyDescent="0.3">
      <c r="B8" s="15">
        <v>26.923989290265848</v>
      </c>
      <c r="C8" s="15">
        <v>34.937223992481819</v>
      </c>
      <c r="D8" s="13">
        <f t="shared" si="0"/>
        <v>0.77063905523975373</v>
      </c>
      <c r="E8" s="187">
        <f t="shared" si="1"/>
        <v>1.2976243459253303</v>
      </c>
      <c r="G8" s="165">
        <v>19.96490942701692</v>
      </c>
      <c r="H8" s="155">
        <v>0.2014970508398862</v>
      </c>
      <c r="I8" s="155">
        <v>4.4223566846651945</v>
      </c>
      <c r="J8" s="155">
        <v>0.49167284412053569</v>
      </c>
      <c r="K8" s="155">
        <v>6.5765405926766975</v>
      </c>
      <c r="M8" s="165">
        <v>19.96490942701692</v>
      </c>
      <c r="N8" s="166">
        <v>20.824806219949316</v>
      </c>
      <c r="Q8" s="155">
        <v>4.4223566846651945</v>
      </c>
      <c r="R8" s="156">
        <v>3.9967944561357709</v>
      </c>
      <c r="T8" s="15">
        <v>26.923989290265848</v>
      </c>
      <c r="U8" s="17">
        <v>31.402798571303638</v>
      </c>
      <c r="W8" s="15">
        <v>34.937223992481819</v>
      </c>
      <c r="X8" s="17">
        <v>35.146647133056163</v>
      </c>
    </row>
    <row r="9" spans="2:24" x14ac:dyDescent="0.3">
      <c r="B9" s="15">
        <v>29.077286882000386</v>
      </c>
      <c r="C9" s="15">
        <v>23.409354203376854</v>
      </c>
      <c r="D9" s="13">
        <f t="shared" si="0"/>
        <v>1.2421225561961859</v>
      </c>
      <c r="E9" s="187">
        <f t="shared" si="1"/>
        <v>0.80507353723802433</v>
      </c>
      <c r="G9" s="165">
        <v>18.094040316134624</v>
      </c>
      <c r="H9" s="155">
        <v>0.13056757300307312</v>
      </c>
      <c r="I9" s="155">
        <v>3.7868325881800544</v>
      </c>
      <c r="J9" s="155">
        <v>0.4059091134265671</v>
      </c>
      <c r="K9" s="155">
        <v>5.2848024110818734</v>
      </c>
      <c r="M9" s="165">
        <v>18.094040316134624</v>
      </c>
      <c r="N9" s="166">
        <v>18.350170133902264</v>
      </c>
      <c r="Q9" s="155">
        <v>3.7868325881800544</v>
      </c>
      <c r="R9" s="156">
        <v>4.4223566846651945</v>
      </c>
      <c r="T9" s="15">
        <v>29.077286882000386</v>
      </c>
      <c r="U9" s="17">
        <v>22.29061589661368</v>
      </c>
      <c r="W9" s="15">
        <v>23.409354203376854</v>
      </c>
      <c r="X9" s="17">
        <v>37.31117878023521</v>
      </c>
    </row>
    <row r="10" spans="2:24" x14ac:dyDescent="0.3">
      <c r="B10" s="13">
        <v>21.827752987506233</v>
      </c>
      <c r="C10" s="13">
        <v>44.905515207432991</v>
      </c>
      <c r="D10" s="13">
        <f t="shared" si="0"/>
        <v>0.486081784980683</v>
      </c>
      <c r="E10" s="187">
        <f t="shared" si="1"/>
        <v>2.0572669680262554</v>
      </c>
      <c r="G10" s="164">
        <v>20.971680835633357</v>
      </c>
      <c r="H10" s="154">
        <v>0.19878341692707058</v>
      </c>
      <c r="I10" s="154">
        <v>4.6361770470635166</v>
      </c>
      <c r="J10" s="154">
        <v>0.50583534628084748</v>
      </c>
      <c r="K10" s="154">
        <v>6.1142227249692676</v>
      </c>
      <c r="M10" s="164">
        <v>20.971680835633357</v>
      </c>
      <c r="N10" s="164">
        <v>13.281148728430278</v>
      </c>
      <c r="Q10" s="154">
        <v>4.6361770470635166</v>
      </c>
      <c r="R10" s="154">
        <v>3.1350980383395206</v>
      </c>
      <c r="T10" s="13">
        <v>21.827752987506233</v>
      </c>
      <c r="U10" s="13">
        <v>10.769695450015865</v>
      </c>
      <c r="W10" s="13">
        <v>44.905515207432991</v>
      </c>
      <c r="X10" s="13">
        <v>36.212744092477976</v>
      </c>
    </row>
    <row r="11" spans="2:24" x14ac:dyDescent="0.3">
      <c r="B11" s="13">
        <v>24.583831942530505</v>
      </c>
      <c r="C11" s="13">
        <v>36.648183166236173</v>
      </c>
      <c r="D11" s="13">
        <f t="shared" si="0"/>
        <v>0.67080629429890792</v>
      </c>
      <c r="E11" s="187">
        <f t="shared" si="1"/>
        <v>1.490743316660659</v>
      </c>
      <c r="G11" s="164">
        <v>23.799844160671888</v>
      </c>
      <c r="H11" s="154">
        <v>0.24862288638491542</v>
      </c>
      <c r="I11" s="154">
        <v>4.8932310282754772</v>
      </c>
      <c r="J11" s="154">
        <v>0.65779258123412754</v>
      </c>
      <c r="K11" s="154">
        <v>8.8672332147615549</v>
      </c>
      <c r="M11" s="164">
        <v>23.799844160671888</v>
      </c>
      <c r="N11" s="164">
        <v>16.747908336629049</v>
      </c>
      <c r="Q11" s="154">
        <v>4.8932310282754772</v>
      </c>
      <c r="R11" s="154">
        <v>2.7579813098410657</v>
      </c>
      <c r="T11" s="13">
        <v>24.583831942530505</v>
      </c>
      <c r="U11" s="13">
        <v>12.649403491503641</v>
      </c>
      <c r="W11" s="13">
        <v>36.648183166236173</v>
      </c>
      <c r="X11" s="13">
        <v>35.782478731863932</v>
      </c>
    </row>
    <row r="12" spans="2:24" x14ac:dyDescent="0.3">
      <c r="B12" s="13">
        <v>19.65367821345707</v>
      </c>
      <c r="C12" s="13">
        <v>67.420838849798983</v>
      </c>
      <c r="D12" s="13">
        <f t="shared" si="0"/>
        <v>0.29150747081687589</v>
      </c>
      <c r="E12" s="187">
        <f t="shared" si="1"/>
        <v>3.4304438140050171</v>
      </c>
      <c r="G12" s="164">
        <v>19.275515009700211</v>
      </c>
      <c r="H12" s="154">
        <v>0.1771444456306033</v>
      </c>
      <c r="I12" s="154">
        <v>4.6675553430841026</v>
      </c>
      <c r="J12" s="154">
        <v>0.42357296092366103</v>
      </c>
      <c r="K12" s="154">
        <v>7.9488400056131674</v>
      </c>
      <c r="M12" s="164">
        <v>19.275515009700211</v>
      </c>
      <c r="N12" s="164">
        <v>12.912982340951059</v>
      </c>
      <c r="Q12" s="154">
        <v>4.6675553430841026</v>
      </c>
      <c r="R12" s="154">
        <v>3.5879005558787096</v>
      </c>
      <c r="T12" s="13">
        <v>19.65367821345707</v>
      </c>
      <c r="U12" s="13">
        <v>17.696144332364792</v>
      </c>
      <c r="W12" s="13">
        <v>67.420838849798983</v>
      </c>
      <c r="X12" s="13">
        <v>42.300413680840272</v>
      </c>
    </row>
    <row r="13" spans="2:24" x14ac:dyDescent="0.3">
      <c r="B13" s="15">
        <v>24.756386689872425</v>
      </c>
      <c r="C13" s="15">
        <v>5.0389977366769036</v>
      </c>
      <c r="D13" s="13">
        <f t="shared" si="0"/>
        <v>4.9129584857084412</v>
      </c>
      <c r="E13" s="187">
        <f t="shared" si="1"/>
        <v>0.20354334418028397</v>
      </c>
      <c r="G13" s="165">
        <v>22.341054936493556</v>
      </c>
      <c r="H13" s="155">
        <v>0.1655330917438281</v>
      </c>
      <c r="I13" s="155">
        <v>6.5840347957556622</v>
      </c>
      <c r="J13" s="155">
        <v>0.49870382328853363</v>
      </c>
      <c r="K13" s="155">
        <v>6.1142227249692676</v>
      </c>
      <c r="M13" s="165">
        <v>22.341054936493556</v>
      </c>
      <c r="N13" s="166">
        <v>19.275515009700211</v>
      </c>
      <c r="Q13" s="155">
        <v>6.5840347957556622</v>
      </c>
      <c r="R13" s="156">
        <v>5.8707182354474359</v>
      </c>
      <c r="T13" s="15">
        <v>24.756386689872425</v>
      </c>
      <c r="U13" s="17">
        <v>10.845288306396863</v>
      </c>
      <c r="W13" s="15">
        <v>5.0389977366769036</v>
      </c>
      <c r="X13" s="17">
        <v>4.2881056543747977</v>
      </c>
    </row>
    <row r="14" spans="2:24" x14ac:dyDescent="0.3">
      <c r="B14" s="15">
        <v>25.817449333809193</v>
      </c>
      <c r="C14" s="15">
        <v>4.7183873139153603</v>
      </c>
      <c r="D14" s="13">
        <f t="shared" si="0"/>
        <v>5.4716680967814915</v>
      </c>
      <c r="E14" s="187">
        <f t="shared" si="1"/>
        <v>0.18275962326520012</v>
      </c>
      <c r="G14" s="165">
        <v>18.350170133902264</v>
      </c>
      <c r="H14" s="155">
        <v>0.19878341692707058</v>
      </c>
      <c r="I14" s="155">
        <v>4.8932310282754772</v>
      </c>
      <c r="J14" s="155">
        <v>0.4483262118249412</v>
      </c>
      <c r="K14" s="155">
        <v>6.2951162565855938</v>
      </c>
      <c r="M14" s="165">
        <v>18.350170133902264</v>
      </c>
      <c r="N14" s="166">
        <v>19.825085708439364</v>
      </c>
      <c r="Q14" s="155">
        <v>4.8932310282754772</v>
      </c>
      <c r="R14" s="156">
        <v>5.4142421345397551</v>
      </c>
      <c r="T14" s="15">
        <v>25.817449333809201</v>
      </c>
      <c r="U14" s="17">
        <v>17.820354167566016</v>
      </c>
      <c r="W14" s="15">
        <v>4.7183873139153603</v>
      </c>
      <c r="X14" s="17">
        <v>5.9568732058922862</v>
      </c>
    </row>
    <row r="15" spans="2:24" ht="15" thickBot="1" x14ac:dyDescent="0.35">
      <c r="B15" s="15">
        <v>19.791628045134669</v>
      </c>
      <c r="C15" s="15">
        <v>4.1370658729350245</v>
      </c>
      <c r="D15" s="13">
        <f t="shared" si="0"/>
        <v>4.7839770148725185</v>
      </c>
      <c r="E15" s="187">
        <f t="shared" si="1"/>
        <v>0.20903110464184527</v>
      </c>
      <c r="G15" s="165">
        <v>19.96490942701692</v>
      </c>
      <c r="H15" s="155">
        <v>0.17357801824986341</v>
      </c>
      <c r="I15" s="155">
        <v>4.8276613074494401</v>
      </c>
      <c r="J15" s="155">
        <v>0.55474227650047114</v>
      </c>
      <c r="K15" s="155">
        <v>6.2040102250350211</v>
      </c>
      <c r="M15" s="165">
        <v>19.96490942701692</v>
      </c>
      <c r="N15" s="166">
        <v>18.479591467176029</v>
      </c>
      <c r="Q15" s="155">
        <v>4.8276613074494401</v>
      </c>
      <c r="R15" s="156">
        <v>6.8559698449184188</v>
      </c>
      <c r="T15" s="15">
        <v>19.791628045134669</v>
      </c>
      <c r="U15" s="19">
        <v>15.933583567958618</v>
      </c>
      <c r="W15" s="15">
        <v>4.1370658729350245</v>
      </c>
      <c r="X15" s="19">
        <v>6.8755987086885888</v>
      </c>
    </row>
    <row r="16" spans="2:24" x14ac:dyDescent="0.3">
      <c r="B16" s="13">
        <v>16.158045288441102</v>
      </c>
      <c r="C16" s="13">
        <v>7.8887315909528848</v>
      </c>
      <c r="D16" s="13">
        <f t="shared" si="0"/>
        <v>2.0482437641777289</v>
      </c>
      <c r="E16" s="187">
        <f t="shared" si="1"/>
        <v>0.48822313900779857</v>
      </c>
      <c r="G16" s="164">
        <v>21.268545034942228</v>
      </c>
      <c r="H16" s="154">
        <v>0.13056757300307312</v>
      </c>
      <c r="I16" s="154">
        <v>7.139136406862777</v>
      </c>
      <c r="J16" s="154">
        <v>0.4515203917020375</v>
      </c>
      <c r="K16" s="154">
        <v>7.0224415036361378</v>
      </c>
    </row>
    <row r="17" spans="1:23" x14ac:dyDescent="0.3">
      <c r="B17" s="13">
        <v>22.447074483018252</v>
      </c>
      <c r="C17" s="13">
        <v>6.6731822649411052</v>
      </c>
      <c r="D17" s="13">
        <f t="shared" si="0"/>
        <v>3.3637736228108794</v>
      </c>
      <c r="E17" s="187">
        <f t="shared" si="1"/>
        <v>0.29728516604644972</v>
      </c>
      <c r="G17" s="164">
        <v>27.779477320411669</v>
      </c>
      <c r="H17" s="154">
        <v>0.1771444456306033</v>
      </c>
      <c r="I17" s="154">
        <v>7.4339983676518093</v>
      </c>
      <c r="J17" s="154">
        <v>0.32341874925677211</v>
      </c>
      <c r="K17" s="154">
        <v>5.5210604799230287</v>
      </c>
      <c r="M17" s="184">
        <f>TTEST($M$4:$N$6,M7:N9,2,2)</f>
        <v>0.10327402522070631</v>
      </c>
      <c r="N17" s="184"/>
      <c r="O17" s="184"/>
      <c r="P17" s="184"/>
      <c r="Q17" s="186">
        <f>TTEST($Q$4:$R$6,Q7:R9,2,2)</f>
        <v>1.9872036995995557E-3</v>
      </c>
      <c r="R17" s="186"/>
      <c r="S17" s="186"/>
      <c r="T17" s="186">
        <f>TTEST($T$4:$U$6,T7:U9,2,2)</f>
        <v>0.87694697288439272</v>
      </c>
      <c r="U17" s="186"/>
      <c r="V17" s="186"/>
      <c r="W17" s="186">
        <f>TTEST($W$4:$X$6,W7:X9,2,2)</f>
        <v>2.6411127354019169E-6</v>
      </c>
    </row>
    <row r="18" spans="1:23" x14ac:dyDescent="0.3">
      <c r="B18" s="13">
        <v>33.67791111391967</v>
      </c>
      <c r="C18" s="13">
        <v>8.9436094120722025</v>
      </c>
      <c r="D18" s="13">
        <f t="shared" si="0"/>
        <v>3.7655838445338166</v>
      </c>
      <c r="E18" s="187">
        <f t="shared" si="1"/>
        <v>0.26556306838091426</v>
      </c>
      <c r="G18" s="164">
        <v>34.05962971674581</v>
      </c>
      <c r="H18" s="154">
        <v>0.21857472948690024</v>
      </c>
      <c r="I18" s="154">
        <v>8.919037242891255</v>
      </c>
      <c r="J18" s="154">
        <v>0.44515462845793657</v>
      </c>
      <c r="K18" s="154">
        <v>7.0738159391048168</v>
      </c>
      <c r="M18" s="184">
        <f>TTEST($M$4:$N$6,M10:N12,2,2)</f>
        <v>1.3043678039766981E-2</v>
      </c>
      <c r="N18" s="184"/>
      <c r="O18" s="184"/>
      <c r="P18" s="184"/>
      <c r="Q18" s="186">
        <f>TTEST($Q$4:$R$6,Q10:R12,2,2)</f>
        <v>5.6257865294492338E-4</v>
      </c>
      <c r="R18" s="186"/>
      <c r="S18" s="186"/>
      <c r="T18" s="186">
        <f>TTEST($T$4:$U$6,T10:U12,2,2)</f>
        <v>4.1375760435431529E-2</v>
      </c>
      <c r="U18" s="186"/>
      <c r="V18" s="186"/>
      <c r="W18" s="186">
        <f>TTEST($W$4:$X$6,W10:X12,2,2)</f>
        <v>2.1315271449644197E-5</v>
      </c>
    </row>
    <row r="19" spans="1:23" x14ac:dyDescent="0.3">
      <c r="B19" s="17">
        <v>20.784772507530629</v>
      </c>
      <c r="C19" s="17">
        <v>23.549676184228709</v>
      </c>
      <c r="D19" s="13">
        <f t="shared" si="0"/>
        <v>0.88259270934053247</v>
      </c>
      <c r="E19" s="187">
        <f t="shared" si="1"/>
        <v>1.1330254481109339</v>
      </c>
      <c r="G19" s="166">
        <v>16.056354594669244</v>
      </c>
      <c r="H19" s="156"/>
      <c r="I19" s="156"/>
      <c r="J19" s="156"/>
      <c r="K19" s="156"/>
      <c r="M19" s="184">
        <f>TTEST($M$4:$N$6,M13:N15,2,2)</f>
        <v>1.744430609225835E-2</v>
      </c>
      <c r="N19" s="184"/>
      <c r="O19" s="184"/>
      <c r="P19" s="184"/>
      <c r="Q19" s="186">
        <f>TTEST($Q$4:$R$6,Q13:R15,2,2)</f>
        <v>4.6763573356791301E-2</v>
      </c>
      <c r="R19" s="186"/>
      <c r="S19" s="186"/>
      <c r="T19" s="186">
        <f>TTEST($T$4:$U$6,T13:U15,2,2)</f>
        <v>8.7519637160365302E-2</v>
      </c>
      <c r="U19" s="186"/>
      <c r="V19" s="186"/>
      <c r="W19" s="186">
        <f>TTEST($W$4:$X$6,W13:X15,2,2)</f>
        <v>9.1598486561320303E-2</v>
      </c>
    </row>
    <row r="20" spans="1:23" x14ac:dyDescent="0.3">
      <c r="B20" s="17">
        <v>31.402798571303638</v>
      </c>
      <c r="C20" s="17">
        <v>35.146647133056163</v>
      </c>
      <c r="D20" s="13">
        <f t="shared" si="0"/>
        <v>0.89347921161357791</v>
      </c>
      <c r="E20" s="187">
        <f t="shared" si="1"/>
        <v>1.1192202202377501</v>
      </c>
      <c r="G20" s="166">
        <v>20.824806219949316</v>
      </c>
      <c r="H20" s="156">
        <v>0.19878341692707058</v>
      </c>
      <c r="I20" s="156">
        <v>3.9967944561357709</v>
      </c>
      <c r="J20" s="156">
        <v>0.34475798462149532</v>
      </c>
      <c r="K20" s="156">
        <v>7.12556621716588</v>
      </c>
      <c r="M20" s="184" t="s">
        <v>173</v>
      </c>
    </row>
    <row r="21" spans="1:23" x14ac:dyDescent="0.3">
      <c r="B21" s="17">
        <v>22.29061589661368</v>
      </c>
      <c r="C21" s="17">
        <v>37.31117878023521</v>
      </c>
      <c r="D21" s="13">
        <f t="shared" si="0"/>
        <v>0.59742459566626316</v>
      </c>
      <c r="E21" s="187">
        <f t="shared" si="1"/>
        <v>1.6738514069457995</v>
      </c>
      <c r="G21" s="166">
        <v>18.350170133902264</v>
      </c>
      <c r="H21" s="156">
        <v>0.1578610283637811</v>
      </c>
      <c r="I21" s="156">
        <v>4.4223566846651945</v>
      </c>
      <c r="J21" s="156">
        <v>0.30125399539431902</v>
      </c>
      <c r="K21" s="156">
        <v>6.1142227249692676</v>
      </c>
    </row>
    <row r="22" spans="1:23" x14ac:dyDescent="0.3">
      <c r="B22" s="13">
        <v>10.769695450015865</v>
      </c>
      <c r="C22" s="13">
        <v>36.212744092477976</v>
      </c>
      <c r="D22" s="13">
        <f t="shared" si="0"/>
        <v>0.29740070022069715</v>
      </c>
      <c r="E22" s="187">
        <f t="shared" si="1"/>
        <v>3.3624668645968656</v>
      </c>
      <c r="G22" s="164">
        <v>13.281148728430278</v>
      </c>
      <c r="H22" s="154">
        <v>0.1747587770904116</v>
      </c>
      <c r="I22" s="154">
        <v>3.1350980383395206</v>
      </c>
      <c r="J22" s="154">
        <v>0.2651151434498018</v>
      </c>
      <c r="K22" s="154">
        <v>6.2040102250350211</v>
      </c>
    </row>
    <row r="23" spans="1:23" x14ac:dyDescent="0.3">
      <c r="B23" s="13">
        <v>12.649403491503641</v>
      </c>
      <c r="C23" s="13">
        <v>35.782478731863932</v>
      </c>
      <c r="D23" s="13">
        <f t="shared" si="0"/>
        <v>0.35350830741190314</v>
      </c>
      <c r="E23" s="187">
        <f t="shared" si="1"/>
        <v>2.8287878361930923</v>
      </c>
      <c r="G23" s="164">
        <v>16.747908336629049</v>
      </c>
      <c r="H23" s="154">
        <v>0.10799303220442102</v>
      </c>
      <c r="I23" s="154">
        <v>2.7579813098410657</v>
      </c>
      <c r="J23" s="154">
        <v>0.29281941210166518</v>
      </c>
      <c r="K23" s="154">
        <v>5.0956621907976061</v>
      </c>
    </row>
    <row r="24" spans="1:23" x14ac:dyDescent="0.3">
      <c r="B24" s="13">
        <v>17.696144332364792</v>
      </c>
      <c r="C24" s="13">
        <v>42.300413680840272</v>
      </c>
      <c r="D24" s="13">
        <f t="shared" si="0"/>
        <v>0.41834447449813378</v>
      </c>
      <c r="E24" s="187">
        <f t="shared" si="1"/>
        <v>2.3903745859190524</v>
      </c>
      <c r="G24" s="164">
        <v>12.912982340951059</v>
      </c>
      <c r="H24" s="154">
        <v>0.1578610283637811</v>
      </c>
      <c r="I24" s="154">
        <v>3.5879005558787096</v>
      </c>
      <c r="J24" s="154">
        <v>0.30773899333692439</v>
      </c>
      <c r="K24" s="154">
        <v>5.9819720541947161</v>
      </c>
    </row>
    <row r="25" spans="1:23" x14ac:dyDescent="0.3">
      <c r="B25" s="17">
        <v>10.845288306396863</v>
      </c>
      <c r="C25" s="17">
        <v>4.2881056543747977</v>
      </c>
      <c r="D25" s="13">
        <f t="shared" si="0"/>
        <v>2.529156037779134</v>
      </c>
      <c r="E25" s="187">
        <f t="shared" si="1"/>
        <v>0.39538881154920974</v>
      </c>
      <c r="G25" s="166">
        <v>19.275515009700211</v>
      </c>
      <c r="H25" s="156">
        <v>0.1655330917438281</v>
      </c>
      <c r="I25" s="156">
        <v>5.8707182354474359</v>
      </c>
      <c r="J25" s="156">
        <v>0.3754163531643438</v>
      </c>
      <c r="K25" s="156">
        <v>6.2951162565855938</v>
      </c>
    </row>
    <row r="26" spans="1:23" x14ac:dyDescent="0.3">
      <c r="B26" s="17">
        <v>17.820354167566016</v>
      </c>
      <c r="C26" s="17">
        <v>5.9568732058922862</v>
      </c>
      <c r="D26" s="13">
        <f t="shared" si="0"/>
        <v>2.9915617726996233</v>
      </c>
      <c r="E26" s="187">
        <f t="shared" si="1"/>
        <v>0.33427355875643083</v>
      </c>
      <c r="G26" s="166">
        <v>19.825085708439364</v>
      </c>
      <c r="H26" s="156">
        <v>8.871802556452095E-2</v>
      </c>
      <c r="I26" s="156">
        <v>5.4142421345397551</v>
      </c>
      <c r="J26" s="156">
        <v>0.46783591380668232</v>
      </c>
      <c r="K26" s="156">
        <v>7.12556621716588</v>
      </c>
    </row>
    <row r="27" spans="1:23" ht="15" thickBot="1" x14ac:dyDescent="0.35">
      <c r="B27" s="19">
        <v>15.933583567958618</v>
      </c>
      <c r="C27" s="19">
        <v>6.8755987086885888</v>
      </c>
      <c r="D27" s="13">
        <f t="shared" si="0"/>
        <v>2.3174103438910114</v>
      </c>
      <c r="E27" s="187">
        <f t="shared" si="1"/>
        <v>0.43151615450242864</v>
      </c>
      <c r="G27" s="169">
        <v>18.479591467176029</v>
      </c>
      <c r="H27" s="156">
        <v>0.12621587285890998</v>
      </c>
      <c r="I27" s="156">
        <v>6.8559698449184188</v>
      </c>
      <c r="J27" s="156">
        <v>0.29912284148041468</v>
      </c>
      <c r="K27" s="156">
        <v>6.3411697614420186</v>
      </c>
    </row>
    <row r="28" spans="1:23" x14ac:dyDescent="0.3">
      <c r="B28" s="1"/>
      <c r="C28" s="1"/>
      <c r="D28" s="1"/>
      <c r="E28" s="1"/>
      <c r="G28" s="1"/>
      <c r="H28" s="1"/>
      <c r="I28" s="1"/>
      <c r="J28" s="1"/>
      <c r="K28" s="1"/>
    </row>
    <row r="29" spans="1:23" x14ac:dyDescent="0.3">
      <c r="A29" s="7" t="s">
        <v>47</v>
      </c>
      <c r="B29" s="3" t="s">
        <v>32</v>
      </c>
      <c r="C29" s="3" t="s">
        <v>33</v>
      </c>
      <c r="D29" s="3"/>
      <c r="E29" s="3"/>
      <c r="G29" s="4" t="s">
        <v>167</v>
      </c>
      <c r="H29" s="4" t="s">
        <v>168</v>
      </c>
      <c r="I29" s="4" t="s">
        <v>169</v>
      </c>
      <c r="J29" s="4" t="s">
        <v>170</v>
      </c>
      <c r="K29" s="4" t="s">
        <v>171</v>
      </c>
    </row>
    <row r="30" spans="1:23" x14ac:dyDescent="0.3">
      <c r="A30" s="29" t="s">
        <v>0</v>
      </c>
      <c r="B30" s="30">
        <f>AVERAGE(B4:B6)</f>
        <v>26.838273344202197</v>
      </c>
      <c r="C30" s="30">
        <f t="shared" ref="C30:D30" si="2">AVERAGE(C4:C6)</f>
        <v>5.3774295535796632</v>
      </c>
      <c r="D30" s="188">
        <f t="shared" si="2"/>
        <v>5.0112646267197603</v>
      </c>
      <c r="E30" s="188">
        <f t="shared" ref="E30" si="3">AVERAGE(E4:E6)</f>
        <v>0.20048329324886094</v>
      </c>
      <c r="G30" s="37">
        <f t="shared" ref="G30:K30" si="4">AVERAGE(G4:G6)</f>
        <v>27.174364417303082</v>
      </c>
      <c r="H30" s="37">
        <f t="shared" si="4"/>
        <v>0.12478047993707758</v>
      </c>
      <c r="I30" s="37">
        <f t="shared" si="4"/>
        <v>6.5653320959952906</v>
      </c>
      <c r="J30" s="37">
        <f t="shared" si="4"/>
        <v>0.38289896617772917</v>
      </c>
      <c r="K30" s="37">
        <f t="shared" si="4"/>
        <v>5.0441485768775065</v>
      </c>
      <c r="L30" s="37"/>
      <c r="M30" s="37">
        <f>AVERAGE(M4:N6)</f>
        <v>27.438457554001491</v>
      </c>
      <c r="N30" s="37"/>
      <c r="O30" s="37"/>
      <c r="P30" s="37"/>
      <c r="Q30" s="37">
        <f>AVERAGE(Q4:R6)</f>
        <v>7.1980280508986185</v>
      </c>
      <c r="R30" s="37"/>
      <c r="S30" s="37"/>
      <c r="T30" s="37">
        <f t="shared" ref="T30" si="5">AVERAGE(T4:U6)</f>
        <v>25.466308486330934</v>
      </c>
      <c r="U30" s="37"/>
      <c r="V30" s="37"/>
      <c r="W30" s="37">
        <f>AVERAGE(W4:X6)</f>
        <v>6.6063019881175293</v>
      </c>
    </row>
    <row r="31" spans="1:23" x14ac:dyDescent="0.3">
      <c r="A31" s="29" t="s">
        <v>4</v>
      </c>
      <c r="B31" s="30">
        <f>AVERAGE(B7:B9)</f>
        <v>27.035471453620232</v>
      </c>
      <c r="C31" s="30">
        <f t="shared" ref="C31:D31" si="6">AVERAGE(C7:C9)</f>
        <v>29.782586822671309</v>
      </c>
      <c r="D31" s="188">
        <f t="shared" si="6"/>
        <v>0.94085796478059702</v>
      </c>
      <c r="E31" s="188">
        <f t="shared" ref="E31" si="7">AVERAGE(E7:E9)</f>
        <v>1.1125173204039285</v>
      </c>
      <c r="G31" s="37">
        <f t="shared" ref="G31:K31" si="8">AVERAGE(G7:G9)</f>
        <v>23.570730345905531</v>
      </c>
      <c r="H31" s="37">
        <f t="shared" si="8"/>
        <v>0.18865710805482172</v>
      </c>
      <c r="I31" s="37">
        <f t="shared" si="8"/>
        <v>4.5411438024616677</v>
      </c>
      <c r="J31" s="37">
        <f t="shared" si="8"/>
        <v>0.45736932654358764</v>
      </c>
      <c r="K31" s="37">
        <f t="shared" si="8"/>
        <v>6.227330298635116</v>
      </c>
      <c r="L31" s="37"/>
      <c r="M31" s="37">
        <f>AVERAGE(M7:N9)</f>
        <v>20.990586997706238</v>
      </c>
      <c r="N31" s="37"/>
      <c r="O31" s="37"/>
      <c r="P31" s="37"/>
      <c r="Q31" s="37">
        <f>AVERAGE(Q7:R9)</f>
        <v>4.4085165096371934</v>
      </c>
      <c r="R31" s="37"/>
      <c r="S31" s="37"/>
      <c r="T31" s="37">
        <f t="shared" ref="T31:W31" si="9">AVERAGE(T7:U9)</f>
        <v>25.930766889384774</v>
      </c>
      <c r="U31" s="37"/>
      <c r="V31" s="37"/>
      <c r="W31" s="37">
        <f t="shared" si="9"/>
        <v>30.892543760922337</v>
      </c>
    </row>
    <row r="32" spans="1:23" x14ac:dyDescent="0.3">
      <c r="A32" s="29" t="s">
        <v>8</v>
      </c>
      <c r="B32" s="30">
        <f>AVERAGE(B10:B12)</f>
        <v>22.021754381164602</v>
      </c>
      <c r="C32" s="30">
        <f t="shared" ref="C32:D32" si="10">AVERAGE(C10:C12)</f>
        <v>49.658179074489375</v>
      </c>
      <c r="D32" s="188">
        <f t="shared" si="10"/>
        <v>0.48279851669882223</v>
      </c>
      <c r="E32" s="188">
        <f t="shared" ref="E32" si="11">AVERAGE(E10:E12)</f>
        <v>2.3261513662306439</v>
      </c>
      <c r="G32" s="37">
        <f t="shared" ref="G32:K32" si="12">AVERAGE(G10:G12)</f>
        <v>21.349013335335155</v>
      </c>
      <c r="H32" s="37">
        <f t="shared" si="12"/>
        <v>0.20818358298086312</v>
      </c>
      <c r="I32" s="37">
        <f t="shared" si="12"/>
        <v>4.7323211394743652</v>
      </c>
      <c r="J32" s="37">
        <f t="shared" si="12"/>
        <v>0.52906696281287868</v>
      </c>
      <c r="K32" s="37">
        <f t="shared" si="12"/>
        <v>7.6434319817813297</v>
      </c>
      <c r="L32" s="37"/>
      <c r="M32" s="37">
        <f>AVERAGE(M10:N12)</f>
        <v>17.831513235335972</v>
      </c>
      <c r="N32" s="37"/>
      <c r="O32" s="37"/>
      <c r="P32" s="37"/>
      <c r="Q32" s="37">
        <f>AVERAGE(Q10:R12)</f>
        <v>3.9463238870803985</v>
      </c>
      <c r="R32" s="37"/>
      <c r="S32" s="37"/>
      <c r="T32" s="37">
        <f t="shared" ref="T32:W32" si="13">AVERAGE(T10:U12)</f>
        <v>17.863417736229682</v>
      </c>
      <c r="U32" s="37"/>
      <c r="V32" s="37"/>
      <c r="W32" s="37">
        <f t="shared" si="13"/>
        <v>43.878362288108384</v>
      </c>
    </row>
    <row r="33" spans="1:23" x14ac:dyDescent="0.3">
      <c r="A33" s="29" t="s">
        <v>12</v>
      </c>
      <c r="B33" s="30">
        <f>AVERAGE(B13:B15)</f>
        <v>23.455154689605433</v>
      </c>
      <c r="C33" s="30">
        <f t="shared" ref="C33:D33" si="14">AVERAGE(C13:C15)</f>
        <v>4.6314836411757625</v>
      </c>
      <c r="D33" s="188">
        <f t="shared" si="14"/>
        <v>5.0562011991208173</v>
      </c>
      <c r="E33" s="188">
        <f t="shared" ref="E33" si="15">AVERAGE(E13:E15)</f>
        <v>0.19844469069577644</v>
      </c>
      <c r="G33" s="37">
        <f t="shared" ref="G33:K33" si="16">AVERAGE(G13:G15)</f>
        <v>20.21871149913758</v>
      </c>
      <c r="H33" s="37">
        <f t="shared" si="16"/>
        <v>0.17929817564025405</v>
      </c>
      <c r="I33" s="37">
        <f t="shared" si="16"/>
        <v>5.4349757104935259</v>
      </c>
      <c r="J33" s="37">
        <f t="shared" si="16"/>
        <v>0.50059077053798207</v>
      </c>
      <c r="K33" s="37">
        <f t="shared" si="16"/>
        <v>6.2044497355299599</v>
      </c>
      <c r="L33" s="37"/>
      <c r="M33" s="37">
        <f>AVERAGE(M13:N15)</f>
        <v>19.706054447121389</v>
      </c>
      <c r="N33" s="37"/>
      <c r="O33" s="37"/>
      <c r="P33" s="37"/>
      <c r="Q33" s="37">
        <f>AVERAGE(Q13:R15)</f>
        <v>5.7409762243976976</v>
      </c>
      <c r="R33" s="37"/>
      <c r="S33" s="37"/>
      <c r="T33" s="37">
        <f t="shared" ref="T33:W33" si="17">AVERAGE(T13:U15)</f>
        <v>19.160781685122966</v>
      </c>
      <c r="U33" s="37"/>
      <c r="V33" s="37"/>
      <c r="W33" s="37">
        <f t="shared" si="17"/>
        <v>5.1691714154138273</v>
      </c>
    </row>
    <row r="34" spans="1:23" x14ac:dyDescent="0.3">
      <c r="A34" s="20" t="s">
        <v>16</v>
      </c>
      <c r="B34" s="21">
        <f>AVERAGE(B16:B18)</f>
        <v>24.094343628459672</v>
      </c>
      <c r="C34" s="21">
        <f t="shared" ref="C34:D34" si="18">AVERAGE(C16:C18)</f>
        <v>7.8351744226553981</v>
      </c>
      <c r="D34" s="189">
        <f t="shared" si="18"/>
        <v>3.0592004105074753</v>
      </c>
      <c r="E34" s="189">
        <f t="shared" ref="E34" si="19">AVERAGE(E16:E18)</f>
        <v>0.35035712447838757</v>
      </c>
      <c r="G34" s="38">
        <f t="shared" ref="G34:K34" si="20">AVERAGE(G16:G18)</f>
        <v>27.702550690699905</v>
      </c>
      <c r="H34" s="38">
        <f t="shared" si="20"/>
        <v>0.1754289160401922</v>
      </c>
      <c r="I34" s="38">
        <f t="shared" si="20"/>
        <v>7.8307240058019474</v>
      </c>
      <c r="J34" s="38">
        <f t="shared" si="20"/>
        <v>0.4066979231389154</v>
      </c>
      <c r="K34" s="38">
        <f t="shared" si="20"/>
        <v>6.5391059742213287</v>
      </c>
    </row>
    <row r="35" spans="1:23" ht="15" thickBot="1" x14ac:dyDescent="0.35">
      <c r="A35" s="20" t="s">
        <v>20</v>
      </c>
      <c r="B35" s="21">
        <f>AVERAGE(B19:B21)</f>
        <v>24.826062325149319</v>
      </c>
      <c r="C35" s="21">
        <f t="shared" ref="C35:D35" si="21">AVERAGE(C19:C21)</f>
        <v>32.00250069917336</v>
      </c>
      <c r="D35" s="189">
        <f t="shared" si="21"/>
        <v>0.79116550554012444</v>
      </c>
      <c r="E35" s="189">
        <f t="shared" ref="E35" si="22">AVERAGE(E19:E21)</f>
        <v>1.3086990250981614</v>
      </c>
      <c r="G35" s="38">
        <f t="shared" ref="G35:K35" si="23">AVERAGE(G19:G21)</f>
        <v>18.410443649506941</v>
      </c>
      <c r="H35" s="38">
        <f t="shared" si="23"/>
        <v>0.17832222264542585</v>
      </c>
      <c r="I35" s="38">
        <f t="shared" si="23"/>
        <v>4.2095755704004825</v>
      </c>
      <c r="J35" s="38">
        <f t="shared" si="23"/>
        <v>0.3230059900079072</v>
      </c>
      <c r="K35" s="38">
        <f t="shared" si="23"/>
        <v>6.6198944710675738</v>
      </c>
    </row>
    <row r="36" spans="1:23" ht="15" thickBot="1" x14ac:dyDescent="0.35">
      <c r="A36" s="20" t="s">
        <v>24</v>
      </c>
      <c r="B36" s="21">
        <f>AVERAGE(B22:B24)</f>
        <v>13.705081091294767</v>
      </c>
      <c r="C36" s="21">
        <f t="shared" ref="C36:D36" si="24">AVERAGE(C22:C24)</f>
        <v>38.098545501727394</v>
      </c>
      <c r="D36" s="189">
        <f t="shared" si="24"/>
        <v>0.35641782737691136</v>
      </c>
      <c r="E36" s="189">
        <f t="shared" ref="E36" si="25">AVERAGE(E22:E24)</f>
        <v>2.8605430955696698</v>
      </c>
      <c r="G36" s="192">
        <f t="shared" ref="G36:K36" si="26">AVERAGE(G22:G24)</f>
        <v>14.314013135336795</v>
      </c>
      <c r="H36" s="38">
        <f t="shared" si="26"/>
        <v>0.14687094588620456</v>
      </c>
      <c r="I36" s="38">
        <f t="shared" si="26"/>
        <v>3.1603266346864323</v>
      </c>
      <c r="J36" s="38">
        <f t="shared" si="26"/>
        <v>0.28855784962946379</v>
      </c>
      <c r="K36" s="38">
        <f t="shared" si="26"/>
        <v>5.7605481566757817</v>
      </c>
    </row>
    <row r="37" spans="1:23" x14ac:dyDescent="0.3">
      <c r="A37" s="20" t="s">
        <v>28</v>
      </c>
      <c r="B37" s="21">
        <f>AVERAGE(B25:B27)</f>
        <v>14.866408680640498</v>
      </c>
      <c r="C37" s="21">
        <f t="shared" ref="C37:D37" si="27">AVERAGE(C25:C27)</f>
        <v>5.7068591896518912</v>
      </c>
      <c r="D37" s="189">
        <f t="shared" si="27"/>
        <v>2.6127093847899228</v>
      </c>
      <c r="E37" s="189">
        <f t="shared" ref="E37" si="28">AVERAGE(E25:E27)</f>
        <v>0.38705950826935642</v>
      </c>
      <c r="G37" s="38">
        <f t="shared" ref="G37:K37" si="29">AVERAGE(G25:G27)</f>
        <v>19.193397395105201</v>
      </c>
      <c r="H37" s="38">
        <f t="shared" si="29"/>
        <v>0.12682233005575302</v>
      </c>
      <c r="I37" s="38">
        <f t="shared" si="29"/>
        <v>6.0469767383018693</v>
      </c>
      <c r="J37" s="38">
        <f t="shared" si="29"/>
        <v>0.38079170281714686</v>
      </c>
      <c r="K37" s="38">
        <f t="shared" si="29"/>
        <v>6.5872840783978299</v>
      </c>
    </row>
    <row r="38" spans="1:23" ht="15" thickBot="1" x14ac:dyDescent="0.35">
      <c r="A38" s="1"/>
      <c r="B38" s="1"/>
      <c r="C38" s="1"/>
      <c r="D38" s="1"/>
      <c r="E38" s="1"/>
      <c r="G38" s="1"/>
      <c r="H38" s="1"/>
      <c r="I38" s="1"/>
      <c r="J38" s="1"/>
      <c r="K38" s="1"/>
    </row>
    <row r="39" spans="1:23" x14ac:dyDescent="0.3">
      <c r="A39" s="6" t="s">
        <v>48</v>
      </c>
      <c r="B39" s="5" t="s">
        <v>32</v>
      </c>
      <c r="C39" s="5" t="s">
        <v>33</v>
      </c>
      <c r="D39" s="5"/>
      <c r="E39" s="5"/>
      <c r="G39" s="5" t="s">
        <v>167</v>
      </c>
      <c r="H39" s="5" t="s">
        <v>168</v>
      </c>
      <c r="I39" s="5" t="s">
        <v>169</v>
      </c>
      <c r="J39" s="5" t="s">
        <v>170</v>
      </c>
      <c r="K39" s="5" t="s">
        <v>171</v>
      </c>
      <c r="M39" s="163" t="s">
        <v>167</v>
      </c>
      <c r="Q39" s="54" t="s">
        <v>169</v>
      </c>
      <c r="T39" s="162" t="s">
        <v>32</v>
      </c>
      <c r="W39" s="162" t="s">
        <v>33</v>
      </c>
    </row>
    <row r="40" spans="1:23" x14ac:dyDescent="0.3">
      <c r="A40" s="31" t="s">
        <v>0</v>
      </c>
      <c r="B40" s="32">
        <f>_xlfn.STDEV.P(B4:B6)</f>
        <v>1.4585012935288213</v>
      </c>
      <c r="C40" s="32">
        <f t="shared" ref="C40:D40" si="30">_xlfn.STDEV.P(C4:C6)</f>
        <v>0.43087363625522834</v>
      </c>
      <c r="D40" s="190">
        <f t="shared" si="30"/>
        <v>0.33419616204957103</v>
      </c>
      <c r="E40" s="190">
        <f t="shared" ref="E40" si="31">_xlfn.STDEV.P(E4:E6)</f>
        <v>1.3990192126262102E-2</v>
      </c>
      <c r="G40" s="39">
        <f t="shared" ref="G40:K40" si="32">_xlfn.STDEV.P(G4:G6)</f>
        <v>6.5589898594997322</v>
      </c>
      <c r="H40" s="39">
        <f t="shared" si="32"/>
        <v>1.3064038915938225E-2</v>
      </c>
      <c r="I40" s="39">
        <f t="shared" si="32"/>
        <v>1.2294007673483545</v>
      </c>
      <c r="J40" s="39">
        <f t="shared" si="32"/>
        <v>0.10783530866426798</v>
      </c>
      <c r="K40" s="39">
        <f t="shared" si="32"/>
        <v>1.2104281278720486</v>
      </c>
      <c r="L40" s="39"/>
      <c r="M40" s="39">
        <f>_xlfn.STDEV.P(M4:N6)</f>
        <v>5.9342833780814219</v>
      </c>
      <c r="N40" s="39"/>
      <c r="O40" s="39"/>
      <c r="P40" s="39"/>
      <c r="Q40" s="39">
        <f>_xlfn.STDEV.P(Q4:R6)</f>
        <v>1.2080434670278655</v>
      </c>
      <c r="R40" s="39"/>
      <c r="S40" s="39"/>
      <c r="T40" s="39">
        <f t="shared" ref="T40:W40" si="33">_xlfn.STDEV.P(T4:U6)</f>
        <v>5.4039876669108828</v>
      </c>
      <c r="U40" s="39"/>
      <c r="V40" s="39"/>
      <c r="W40" s="39">
        <f t="shared" si="33"/>
        <v>1.4259174417482161</v>
      </c>
    </row>
    <row r="41" spans="1:23" x14ac:dyDescent="0.3">
      <c r="A41" s="31" t="s">
        <v>4</v>
      </c>
      <c r="B41" s="32">
        <f>_xlfn.STDEV.P(B7:B9)</f>
        <v>1.6235378068057054</v>
      </c>
      <c r="C41" s="32">
        <f t="shared" ref="C41:D41" si="34">_xlfn.STDEV.P(C7:C9)</f>
        <v>4.7844662970051548</v>
      </c>
      <c r="D41" s="190">
        <f t="shared" si="34"/>
        <v>0.21362568661414341</v>
      </c>
      <c r="E41" s="190">
        <f t="shared" ref="E41" si="35">_xlfn.STDEV.P(E7:E9)</f>
        <v>0.2189007179641895</v>
      </c>
      <c r="G41" s="39">
        <f t="shared" ref="G41:K41" si="36">_xlfn.STDEV.P(G7:G9)</f>
        <v>6.4675622227082101</v>
      </c>
      <c r="H41" s="39">
        <f t="shared" si="36"/>
        <v>4.3153925327650194E-2</v>
      </c>
      <c r="I41" s="39">
        <f t="shared" si="36"/>
        <v>0.66967566399039347</v>
      </c>
      <c r="J41" s="39">
        <f t="shared" si="36"/>
        <v>3.7055080866443053E-2</v>
      </c>
      <c r="K41" s="39">
        <f t="shared" si="36"/>
        <v>0.67387744064991872</v>
      </c>
      <c r="L41" s="39"/>
      <c r="M41" s="39">
        <f>_xlfn.STDEV.P(M7:N9)</f>
        <v>5.4284042513076862</v>
      </c>
      <c r="N41" s="39"/>
      <c r="O41" s="39"/>
      <c r="P41" s="39"/>
      <c r="Q41" s="39">
        <f>_xlfn.STDEV.P(Q7:R9)</f>
        <v>0.55997733543653538</v>
      </c>
      <c r="R41" s="39"/>
      <c r="S41" s="39"/>
      <c r="T41" s="39">
        <f t="shared" ref="T41:W41" si="37">_xlfn.STDEV.P(T7:U9)</f>
        <v>3.6797606287474882</v>
      </c>
      <c r="U41" s="39"/>
      <c r="V41" s="39"/>
      <c r="W41" s="39">
        <f t="shared" si="37"/>
        <v>5.5615246967694292</v>
      </c>
    </row>
    <row r="42" spans="1:23" x14ac:dyDescent="0.3">
      <c r="A42" s="31" t="s">
        <v>8</v>
      </c>
      <c r="B42" s="32">
        <f>_xlfn.STDEV.P(B10:B12)</f>
        <v>2.0173962350234551</v>
      </c>
      <c r="C42" s="32">
        <f t="shared" ref="C42:D42" si="38">_xlfn.STDEV.P(C10:C12)</f>
        <v>13.00461315148579</v>
      </c>
      <c r="D42" s="190">
        <f t="shared" si="38"/>
        <v>0.15486549919563863</v>
      </c>
      <c r="E42" s="190">
        <f t="shared" ref="E42" si="39">_xlfn.STDEV.P(E10:E12)</f>
        <v>0.81438468369183992</v>
      </c>
      <c r="G42" s="39">
        <f t="shared" ref="G42:K42" si="40">_xlfn.STDEV.P(G10:G12)</f>
        <v>1.8662213923829132</v>
      </c>
      <c r="H42" s="39">
        <f t="shared" si="40"/>
        <v>2.9928405844014658E-2</v>
      </c>
      <c r="I42" s="39">
        <f t="shared" si="40"/>
        <v>0.1144993263467184</v>
      </c>
      <c r="J42" s="39">
        <f t="shared" si="40"/>
        <v>9.7020577334959487E-2</v>
      </c>
      <c r="K42" s="39">
        <f t="shared" si="40"/>
        <v>1.1444714165623247</v>
      </c>
      <c r="L42" s="39"/>
      <c r="M42" s="39">
        <f>_xlfn.STDEV.P(M10:N12)</f>
        <v>3.9505006138014394</v>
      </c>
      <c r="N42" s="39"/>
      <c r="O42" s="39"/>
      <c r="P42" s="39"/>
      <c r="Q42" s="39">
        <f>_xlfn.STDEV.P(Q10:R12)</f>
        <v>0.82577418951440518</v>
      </c>
      <c r="R42" s="39"/>
      <c r="S42" s="39"/>
      <c r="T42" s="39">
        <f t="shared" ref="T42:W42" si="41">_xlfn.STDEV.P(T10:U12)</f>
        <v>4.8583223180239958</v>
      </c>
      <c r="U42" s="39"/>
      <c r="V42" s="39"/>
      <c r="W42" s="39">
        <f t="shared" si="41"/>
        <v>11.06325517645698</v>
      </c>
    </row>
    <row r="43" spans="1:23" x14ac:dyDescent="0.3">
      <c r="A43" s="31" t="s">
        <v>12</v>
      </c>
      <c r="B43" s="32">
        <f>_xlfn.STDEV.P(B13:B15)</f>
        <v>2.6264721699965587</v>
      </c>
      <c r="C43" s="32">
        <f t="shared" ref="C43:D43" si="42">_xlfn.STDEV.P(C13:C15)</f>
        <v>0.37330457445179016</v>
      </c>
      <c r="D43" s="190">
        <f t="shared" si="42"/>
        <v>0.29846117809366596</v>
      </c>
      <c r="E43" s="190">
        <f t="shared" ref="E43" si="43">_xlfn.STDEV.P(E13:E15)</f>
        <v>1.131503082768414E-2</v>
      </c>
      <c r="G43" s="39">
        <f t="shared" ref="G43:K43" si="44">_xlfn.STDEV.P(G13:G15)</f>
        <v>1.6391261891117659</v>
      </c>
      <c r="H43" s="39">
        <f t="shared" si="44"/>
        <v>1.4164184448247687E-2</v>
      </c>
      <c r="I43" s="39">
        <f t="shared" si="44"/>
        <v>0.81294831042729931</v>
      </c>
      <c r="J43" s="39">
        <f t="shared" si="44"/>
        <v>4.3464660991801095E-2</v>
      </c>
      <c r="K43" s="39">
        <f t="shared" si="44"/>
        <v>7.3850128965191303E-2</v>
      </c>
      <c r="L43" s="39"/>
      <c r="M43" s="39">
        <f>_xlfn.STDEV.P(M13:N15)</f>
        <v>1.3261724271981832</v>
      </c>
      <c r="N43" s="39"/>
      <c r="O43" s="39"/>
      <c r="P43" s="39"/>
      <c r="Q43" s="39">
        <f>_xlfn.STDEV.P(Q13:R15)</f>
        <v>0.7778563211927505</v>
      </c>
      <c r="R43" s="39"/>
      <c r="S43" s="39"/>
      <c r="T43" s="39">
        <f t="shared" ref="T43:W43" si="45">_xlfn.STDEV.P(T13:U15)</f>
        <v>5.1215064586029966</v>
      </c>
      <c r="U43" s="39"/>
      <c r="V43" s="39"/>
      <c r="W43" s="39">
        <f t="shared" si="45"/>
        <v>0.96557741247110984</v>
      </c>
    </row>
    <row r="44" spans="1:23" x14ac:dyDescent="0.3">
      <c r="A44" s="22" t="s">
        <v>16</v>
      </c>
      <c r="B44" s="23">
        <f>_xlfn.STDEV.P(B16:B18)</f>
        <v>7.2466795322103934</v>
      </c>
      <c r="C44" s="23">
        <f t="shared" ref="C44:D44" si="46">_xlfn.STDEV.P(C16:C18)</f>
        <v>0.92767132660746354</v>
      </c>
      <c r="D44" s="191">
        <f t="shared" si="46"/>
        <v>0.73343387301968044</v>
      </c>
      <c r="E44" s="191">
        <f t="shared" ref="E44" si="47">_xlfn.STDEV.P(E16:E18)</f>
        <v>9.834243350572934E-2</v>
      </c>
      <c r="G44" s="40">
        <f t="shared" ref="G44:K44" si="48">_xlfn.STDEV.P(G16:G18)</f>
        <v>5.2222217566878939</v>
      </c>
      <c r="H44" s="40">
        <f t="shared" si="48"/>
        <v>3.5949243658468355E-2</v>
      </c>
      <c r="I44" s="40">
        <f t="shared" si="48"/>
        <v>0.77891170680548227</v>
      </c>
      <c r="J44" s="40">
        <f t="shared" si="48"/>
        <v>5.8944586052151082E-2</v>
      </c>
      <c r="K44" s="40">
        <f t="shared" si="48"/>
        <v>0.72017234256841023</v>
      </c>
      <c r="M44" s="185">
        <f>M40/2.45</f>
        <v>2.4221564808495599</v>
      </c>
      <c r="Q44" s="185">
        <f>Q40/2.45</f>
        <v>0.49307896613382263</v>
      </c>
      <c r="R44" s="185"/>
      <c r="S44" s="185"/>
      <c r="T44" s="185">
        <f t="shared" ref="T44:W44" si="49">T40/2.45</f>
        <v>2.2057092518003603</v>
      </c>
      <c r="U44" s="185"/>
      <c r="V44" s="185"/>
      <c r="W44" s="185">
        <f t="shared" si="49"/>
        <v>0.58200711908090452</v>
      </c>
    </row>
    <row r="45" spans="1:23" x14ac:dyDescent="0.3">
      <c r="A45" s="22" t="s">
        <v>20</v>
      </c>
      <c r="B45" s="23">
        <f t="shared" ref="B45:C45" si="50">_xlfn.STDEV.P(B9:B11)</f>
        <v>2.9878057758308358</v>
      </c>
      <c r="C45" s="23">
        <f t="shared" si="50"/>
        <v>8.85396999881171</v>
      </c>
      <c r="D45" s="191">
        <f t="shared" ref="D45:E45" si="51">_xlfn.STDEV.P(D9:D11)</f>
        <v>0.32182173519430712</v>
      </c>
      <c r="E45" s="191">
        <f t="shared" si="51"/>
        <v>0.51197661427487628</v>
      </c>
      <c r="G45" s="40">
        <f t="shared" ref="G45:K45" si="52">_xlfn.STDEV.P(G9:G11)</f>
        <v>2.3294138572441687</v>
      </c>
      <c r="H45" s="40">
        <f t="shared" si="52"/>
        <v>4.8390117328722441E-2</v>
      </c>
      <c r="I45" s="40">
        <f t="shared" si="52"/>
        <v>0.47276729856577043</v>
      </c>
      <c r="J45" s="40">
        <f t="shared" si="52"/>
        <v>0.10355971686898371</v>
      </c>
      <c r="K45" s="40">
        <f t="shared" si="52"/>
        <v>1.5311874577576297</v>
      </c>
      <c r="M45" s="185">
        <f t="shared" ref="M45:M47" si="53">M41/2.45</f>
        <v>2.215675204615382</v>
      </c>
      <c r="Q45" s="185">
        <f t="shared" ref="Q45:W47" si="54">Q41/2.45</f>
        <v>0.2285621777291981</v>
      </c>
      <c r="R45" s="185"/>
      <c r="S45" s="185"/>
      <c r="T45" s="185">
        <f t="shared" si="54"/>
        <v>1.501943113774485</v>
      </c>
      <c r="U45" s="185"/>
      <c r="V45" s="185"/>
      <c r="W45" s="185">
        <f t="shared" si="54"/>
        <v>2.2700100803140524</v>
      </c>
    </row>
    <row r="46" spans="1:23" x14ac:dyDescent="0.3">
      <c r="A46" s="22" t="s">
        <v>24</v>
      </c>
      <c r="B46" s="23">
        <f>_xlfn.STDEV.P(B22:B24)</f>
        <v>2.9245814430984454</v>
      </c>
      <c r="C46" s="23">
        <f t="shared" ref="C46:D46" si="55">_xlfn.STDEV.P(C22:C24)</f>
        <v>2.9763573056245689</v>
      </c>
      <c r="D46" s="191">
        <f t="shared" si="55"/>
        <v>4.9417932736595171E-2</v>
      </c>
      <c r="E46" s="191">
        <f t="shared" ref="E46" si="56">_xlfn.STDEV.P(E22:E24)</f>
        <v>0.39748974572921481</v>
      </c>
      <c r="G46" s="40">
        <f t="shared" ref="G46:K46" si="57">_xlfn.STDEV.P(G22:G24)</f>
        <v>1.7275746024166234</v>
      </c>
      <c r="H46" s="40">
        <f t="shared" si="57"/>
        <v>2.8343166221545611E-2</v>
      </c>
      <c r="I46" s="40">
        <f t="shared" si="57"/>
        <v>0.33928242934281966</v>
      </c>
      <c r="J46" s="40">
        <f t="shared" si="57"/>
        <v>1.766010250684381E-2</v>
      </c>
      <c r="K46" s="40">
        <f t="shared" si="57"/>
        <v>0.47880423838547514</v>
      </c>
      <c r="M46" s="185">
        <f t="shared" si="53"/>
        <v>1.6124492301230364</v>
      </c>
      <c r="Q46" s="185">
        <f t="shared" si="54"/>
        <v>0.33705068959771639</v>
      </c>
      <c r="R46" s="185"/>
      <c r="S46" s="185"/>
      <c r="T46" s="185">
        <f t="shared" si="54"/>
        <v>1.9829887012342839</v>
      </c>
      <c r="U46" s="185"/>
      <c r="V46" s="185"/>
      <c r="W46" s="185">
        <f t="shared" si="54"/>
        <v>4.5156143577375429</v>
      </c>
    </row>
    <row r="47" spans="1:23" x14ac:dyDescent="0.3">
      <c r="A47" s="22" t="s">
        <v>28</v>
      </c>
      <c r="B47" s="23">
        <f>_xlfn.STDEV.P(B25:B27)</f>
        <v>2.9458482221598614</v>
      </c>
      <c r="C47" s="23">
        <f t="shared" ref="C47:D47" si="58">_xlfn.STDEV.P(C25:C27)</f>
        <v>1.0710307598346576</v>
      </c>
      <c r="D47" s="191">
        <f t="shared" si="58"/>
        <v>0.2814911586399626</v>
      </c>
      <c r="E47" s="191">
        <f t="shared" ref="E47" si="59">_xlfn.STDEV.P(E25:E27)</f>
        <v>4.0133639893907204E-2</v>
      </c>
      <c r="G47" s="40">
        <f t="shared" ref="G47:K47" si="60">_xlfn.STDEV.P(G25:G27)</f>
        <v>0.55235626503690549</v>
      </c>
      <c r="H47" s="40">
        <f t="shared" si="60"/>
        <v>3.1362551350100541E-2</v>
      </c>
      <c r="I47" s="40">
        <f t="shared" si="60"/>
        <v>0.60163388235137982</v>
      </c>
      <c r="J47" s="40">
        <f t="shared" si="60"/>
        <v>6.898162065052578E-2</v>
      </c>
      <c r="K47" s="40">
        <f t="shared" si="60"/>
        <v>0.38108702157111851</v>
      </c>
      <c r="M47" s="185">
        <f t="shared" si="53"/>
        <v>0.5412948682441564</v>
      </c>
      <c r="Q47" s="185">
        <f t="shared" si="54"/>
        <v>0.317492375997041</v>
      </c>
      <c r="R47" s="185"/>
      <c r="S47" s="185"/>
      <c r="T47" s="185">
        <f t="shared" si="54"/>
        <v>2.0904107994297942</v>
      </c>
      <c r="U47" s="185"/>
      <c r="V47" s="185"/>
      <c r="W47" s="185">
        <f t="shared" si="54"/>
        <v>0.3941132295800448</v>
      </c>
    </row>
    <row r="48" spans="1:23" x14ac:dyDescent="0.3">
      <c r="A48" s="1"/>
      <c r="B48" s="1"/>
      <c r="C48" s="1"/>
      <c r="D48" s="1"/>
      <c r="E48" s="1"/>
      <c r="G48" s="1"/>
      <c r="H48" s="1"/>
      <c r="I48" s="1"/>
      <c r="J48" s="1"/>
      <c r="K48" s="1"/>
    </row>
    <row r="49" spans="1:11" x14ac:dyDescent="0.3">
      <c r="A49" s="8" t="s">
        <v>49</v>
      </c>
      <c r="B49" s="1" t="s">
        <v>32</v>
      </c>
      <c r="C49" s="1" t="s">
        <v>33</v>
      </c>
      <c r="D49" s="1"/>
      <c r="E49" s="1"/>
      <c r="G49" s="1" t="s">
        <v>167</v>
      </c>
      <c r="H49" s="1" t="s">
        <v>168</v>
      </c>
      <c r="I49" s="1" t="s">
        <v>169</v>
      </c>
      <c r="J49" s="1" t="s">
        <v>170</v>
      </c>
      <c r="K49" s="1" t="s">
        <v>171</v>
      </c>
    </row>
    <row r="50" spans="1:11" x14ac:dyDescent="0.3">
      <c r="A50" s="33" t="s">
        <v>0</v>
      </c>
      <c r="B50" s="34">
        <f>B40/B30</f>
        <v>5.4344080739601591E-2</v>
      </c>
      <c r="C50" s="34">
        <f t="shared" ref="C50:D50" si="61">C40/C30</f>
        <v>8.0126319082767544E-2</v>
      </c>
      <c r="D50" s="34">
        <f t="shared" si="61"/>
        <v>6.6688987100712527E-2</v>
      </c>
      <c r="E50" s="34">
        <f t="shared" ref="E50" si="62">E40/E30</f>
        <v>6.9782333976806762E-2</v>
      </c>
      <c r="G50" s="41">
        <f t="shared" ref="G50:K57" si="63">G40/G30</f>
        <v>0.24136681759236814</v>
      </c>
      <c r="H50" s="41">
        <f t="shared" si="63"/>
        <v>0.10469617461421819</v>
      </c>
      <c r="I50" s="41">
        <f t="shared" si="63"/>
        <v>0.18725644786472601</v>
      </c>
      <c r="J50" s="41">
        <f t="shared" si="63"/>
        <v>0.28162862318676085</v>
      </c>
      <c r="K50" s="41">
        <f t="shared" si="63"/>
        <v>0.23996678714435157</v>
      </c>
    </row>
    <row r="51" spans="1:11" x14ac:dyDescent="0.3">
      <c r="A51" s="33" t="s">
        <v>4</v>
      </c>
      <c r="B51" s="34">
        <f t="shared" ref="B51:C57" si="64">B41/B31</f>
        <v>6.00521359352253E-2</v>
      </c>
      <c r="C51" s="34">
        <f t="shared" si="64"/>
        <v>0.16064643160422484</v>
      </c>
      <c r="D51" s="34">
        <f t="shared" ref="D51:E51" si="65">D41/D31</f>
        <v>0.2270541299652597</v>
      </c>
      <c r="E51" s="34">
        <f t="shared" si="65"/>
        <v>0.19676162694232202</v>
      </c>
      <c r="G51" s="41">
        <f t="shared" si="63"/>
        <v>0.27438955551208405</v>
      </c>
      <c r="H51" s="41">
        <f t="shared" si="63"/>
        <v>0.22874264199528666</v>
      </c>
      <c r="I51" s="41">
        <f t="shared" si="63"/>
        <v>0.14746849981438048</v>
      </c>
      <c r="J51" s="41">
        <f t="shared" si="63"/>
        <v>8.1017853003991683E-2</v>
      </c>
      <c r="K51" s="41">
        <f t="shared" si="63"/>
        <v>0.10821289514667574</v>
      </c>
    </row>
    <row r="52" spans="1:11" x14ac:dyDescent="0.3">
      <c r="A52" s="33" t="s">
        <v>8</v>
      </c>
      <c r="B52" s="34">
        <f t="shared" si="64"/>
        <v>9.1609242393010784E-2</v>
      </c>
      <c r="C52" s="34">
        <f t="shared" si="64"/>
        <v>0.26188260209820258</v>
      </c>
      <c r="D52" s="34">
        <f t="shared" ref="D52:E52" si="66">D42/D32</f>
        <v>0.3207663110784707</v>
      </c>
      <c r="E52" s="34">
        <f t="shared" si="66"/>
        <v>0.35009960895687109</v>
      </c>
      <c r="G52" s="41">
        <f t="shared" si="63"/>
        <v>8.7414877824545406E-2</v>
      </c>
      <c r="H52" s="41">
        <f t="shared" si="63"/>
        <v>0.14375968275445508</v>
      </c>
      <c r="I52" s="41">
        <f t="shared" si="63"/>
        <v>2.4195172510933234E-2</v>
      </c>
      <c r="J52" s="41">
        <f t="shared" si="63"/>
        <v>0.18338052487558912</v>
      </c>
      <c r="K52" s="41">
        <f t="shared" si="63"/>
        <v>0.14973266188411891</v>
      </c>
    </row>
    <row r="53" spans="1:11" x14ac:dyDescent="0.3">
      <c r="A53" s="33" t="s">
        <v>12</v>
      </c>
      <c r="B53" s="34">
        <f t="shared" si="64"/>
        <v>0.11197846293294865</v>
      </c>
      <c r="C53" s="34">
        <f t="shared" si="64"/>
        <v>8.0601509877517769E-2</v>
      </c>
      <c r="D53" s="34">
        <f t="shared" ref="D53:E53" si="67">D43/D33</f>
        <v>5.9028738442125882E-2</v>
      </c>
      <c r="E53" s="34">
        <f t="shared" si="67"/>
        <v>5.7018561635546749E-2</v>
      </c>
      <c r="G53" s="41">
        <f t="shared" si="63"/>
        <v>8.1069764964086952E-2</v>
      </c>
      <c r="H53" s="41">
        <f t="shared" si="63"/>
        <v>7.8997928437748707E-2</v>
      </c>
      <c r="I53" s="41">
        <f t="shared" si="63"/>
        <v>0.14957717453229963</v>
      </c>
      <c r="J53" s="41">
        <f t="shared" si="63"/>
        <v>8.6826732632505135E-2</v>
      </c>
      <c r="K53" s="41">
        <f t="shared" si="63"/>
        <v>1.1902768515036299E-2</v>
      </c>
    </row>
    <row r="54" spans="1:11" x14ac:dyDescent="0.3">
      <c r="A54" s="24" t="s">
        <v>16</v>
      </c>
      <c r="B54" s="25">
        <f t="shared" si="64"/>
        <v>0.30076268704206516</v>
      </c>
      <c r="C54" s="25">
        <f t="shared" si="64"/>
        <v>0.11839829933142304</v>
      </c>
      <c r="D54" s="25">
        <f t="shared" ref="D54:E54" si="68">D44/D34</f>
        <v>0.23974691899901215</v>
      </c>
      <c r="E54" s="25">
        <f t="shared" si="68"/>
        <v>0.28069197580081112</v>
      </c>
      <c r="G54" s="42">
        <f t="shared" si="63"/>
        <v>0.18851050269681699</v>
      </c>
      <c r="H54" s="42">
        <f t="shared" si="63"/>
        <v>0.20492199615616441</v>
      </c>
      <c r="I54" s="42">
        <f t="shared" si="63"/>
        <v>9.9468670614411933E-2</v>
      </c>
      <c r="J54" s="42">
        <f t="shared" si="63"/>
        <v>0.14493456371061289</v>
      </c>
      <c r="K54" s="42">
        <f t="shared" si="63"/>
        <v>0.11013315052661579</v>
      </c>
    </row>
    <row r="55" spans="1:11" x14ac:dyDescent="0.3">
      <c r="A55" s="24" t="s">
        <v>20</v>
      </c>
      <c r="B55" s="25">
        <f t="shared" si="64"/>
        <v>0.12034956396625679</v>
      </c>
      <c r="C55" s="25">
        <f t="shared" si="64"/>
        <v>0.27666494196937591</v>
      </c>
      <c r="D55" s="25">
        <f t="shared" ref="D55:E55" si="69">D45/D35</f>
        <v>0.40676916895485876</v>
      </c>
      <c r="E55" s="25">
        <f t="shared" si="69"/>
        <v>0.3912103581161257</v>
      </c>
      <c r="G55" s="42">
        <f t="shared" si="63"/>
        <v>0.12652676391677034</v>
      </c>
      <c r="H55" s="42">
        <f t="shared" si="63"/>
        <v>0.27136335904101461</v>
      </c>
      <c r="I55" s="42">
        <f t="shared" si="63"/>
        <v>0.11230759269177182</v>
      </c>
      <c r="J55" s="42">
        <f t="shared" si="63"/>
        <v>0.32061237275026561</v>
      </c>
      <c r="K55" s="42">
        <f t="shared" si="63"/>
        <v>0.23130088620743511</v>
      </c>
    </row>
    <row r="56" spans="1:11" x14ac:dyDescent="0.3">
      <c r="A56" s="24" t="s">
        <v>24</v>
      </c>
      <c r="B56" s="25">
        <f t="shared" si="64"/>
        <v>0.21339395393698835</v>
      </c>
      <c r="C56" s="25">
        <f t="shared" si="64"/>
        <v>7.8122596714082448E-2</v>
      </c>
      <c r="D56" s="25">
        <f t="shared" ref="D56:E56" si="70">D46/D36</f>
        <v>0.13865168614120915</v>
      </c>
      <c r="E56" s="25">
        <f t="shared" si="70"/>
        <v>0.13895604171978249</v>
      </c>
      <c r="G56" s="42">
        <f t="shared" si="63"/>
        <v>0.1206911427342333</v>
      </c>
      <c r="H56" s="42">
        <f t="shared" si="63"/>
        <v>0.19298007547051454</v>
      </c>
      <c r="I56" s="42">
        <f t="shared" si="63"/>
        <v>0.10735676041172348</v>
      </c>
      <c r="J56" s="42">
        <f t="shared" si="63"/>
        <v>6.1201254894022436E-2</v>
      </c>
      <c r="K56" s="42">
        <f t="shared" si="63"/>
        <v>8.3117825832355677E-2</v>
      </c>
    </row>
    <row r="57" spans="1:11" x14ac:dyDescent="0.3">
      <c r="A57" s="24" t="s">
        <v>28</v>
      </c>
      <c r="B57" s="25">
        <f t="shared" si="64"/>
        <v>0.1981546643471491</v>
      </c>
      <c r="C57" s="25">
        <f t="shared" si="64"/>
        <v>0.18767429232820945</v>
      </c>
      <c r="D57" s="25">
        <f t="shared" ref="D57:E57" si="71">D47/D37</f>
        <v>0.10773917691676074</v>
      </c>
      <c r="E57" s="25">
        <f t="shared" si="71"/>
        <v>0.10368855185435213</v>
      </c>
      <c r="G57" s="42">
        <f t="shared" si="63"/>
        <v>2.8778451967954886E-2</v>
      </c>
      <c r="H57" s="42">
        <f t="shared" si="63"/>
        <v>0.24729518324031019</v>
      </c>
      <c r="I57" s="42">
        <f t="shared" si="63"/>
        <v>9.949333499839666E-2</v>
      </c>
      <c r="J57" s="42">
        <f t="shared" si="63"/>
        <v>0.18115316100689885</v>
      </c>
      <c r="K57" s="42">
        <f t="shared" si="63"/>
        <v>5.7851918489570761E-2</v>
      </c>
    </row>
    <row r="58" spans="1:11" x14ac:dyDescent="0.3">
      <c r="A58" s="11" t="s">
        <v>50</v>
      </c>
      <c r="B58" s="1"/>
      <c r="C58" s="1"/>
      <c r="D58" s="1"/>
      <c r="E58" s="1"/>
      <c r="G58" s="1"/>
      <c r="H58" s="1"/>
      <c r="I58" s="1"/>
      <c r="J58" s="1"/>
      <c r="K58" s="1"/>
    </row>
    <row r="59" spans="1:11" x14ac:dyDescent="0.3">
      <c r="A59" s="35" t="s">
        <v>51</v>
      </c>
      <c r="B59" s="36">
        <f>TTEST(B4:B6,B7:B9,2,2)</f>
        <v>0.90448742565877871</v>
      </c>
      <c r="C59" s="46">
        <f t="shared" ref="C59:E59" si="72">TTEST(C4:C6,C7:C9,2,2)</f>
        <v>1.9879660710116478E-3</v>
      </c>
      <c r="D59" s="46">
        <f t="shared" si="72"/>
        <v>1.3106960566649958E-4</v>
      </c>
      <c r="E59" s="46">
        <f t="shared" si="72"/>
        <v>4.179840431149444E-3</v>
      </c>
      <c r="G59" s="43">
        <f t="shared" ref="G59:K59" si="73">TTEST(G4:G6,G7:G9,2,2)</f>
        <v>0.60955009188997955</v>
      </c>
      <c r="H59" s="43">
        <f t="shared" si="73"/>
        <v>0.21352926912780856</v>
      </c>
      <c r="I59" s="43">
        <f t="shared" si="73"/>
        <v>0.11034064328142752</v>
      </c>
      <c r="J59" s="43">
        <f t="shared" si="73"/>
        <v>0.40794909595645018</v>
      </c>
      <c r="K59" s="43">
        <f t="shared" si="73"/>
        <v>0.29364518410811591</v>
      </c>
    </row>
    <row r="60" spans="1:11" x14ac:dyDescent="0.3">
      <c r="A60" s="35" t="s">
        <v>52</v>
      </c>
      <c r="B60" s="36">
        <f>TTEST(B4:B6,B10:B12,2,2)</f>
        <v>5.2107068450862201E-2</v>
      </c>
      <c r="C60" s="46">
        <f t="shared" ref="C60:E60" si="74">TTEST(C4:C6,C10:C12,2,2)</f>
        <v>8.5680592811481406E-3</v>
      </c>
      <c r="D60" s="46">
        <f t="shared" si="74"/>
        <v>6.4230278625798811E-5</v>
      </c>
      <c r="E60" s="46">
        <f t="shared" si="74"/>
        <v>2.1004580444334137E-2</v>
      </c>
      <c r="G60" s="43">
        <f t="shared" ref="G60:K60" si="75">TTEST(G4:G6,G10:G12,2,2)</f>
        <v>0.29355411076478699</v>
      </c>
      <c r="H60" s="43">
        <f t="shared" si="75"/>
        <v>6.3759950904078391E-2</v>
      </c>
      <c r="I60" s="43">
        <f t="shared" si="75"/>
        <v>0.10371447590255135</v>
      </c>
      <c r="J60" s="43">
        <f t="shared" si="75"/>
        <v>0.22726963668056233</v>
      </c>
      <c r="K60" s="43">
        <f t="shared" si="75"/>
        <v>9.1964680294394155E-2</v>
      </c>
    </row>
    <row r="61" spans="1:11" x14ac:dyDescent="0.3">
      <c r="A61" s="35" t="s">
        <v>53</v>
      </c>
      <c r="B61" s="36">
        <f>TTEST(B4:B6,B13:B15,2,2)</f>
        <v>0.18647750563145904</v>
      </c>
      <c r="C61" s="36">
        <f t="shared" ref="C61:E61" si="76">TTEST(C4:C6,C13:C15,2,2)</f>
        <v>0.13791912084789254</v>
      </c>
      <c r="D61" s="36">
        <f t="shared" si="76"/>
        <v>0.89407055725757545</v>
      </c>
      <c r="E61" s="36">
        <f t="shared" si="76"/>
        <v>0.88046726353433968</v>
      </c>
      <c r="G61" s="43">
        <f t="shared" ref="G61:K61" si="77">TTEST(G4:G6,G13:G15,2,2)</f>
        <v>0.21936395131120937</v>
      </c>
      <c r="H61" s="43">
        <f t="shared" si="77"/>
        <v>4.3472016620416706E-2</v>
      </c>
      <c r="I61" s="43">
        <f t="shared" si="77"/>
        <v>0.33909788101361082</v>
      </c>
      <c r="J61" s="43">
        <f t="shared" si="77"/>
        <v>0.22552532145990636</v>
      </c>
      <c r="K61" s="43">
        <f t="shared" si="77"/>
        <v>0.24743400353200412</v>
      </c>
    </row>
    <row r="62" spans="1:11" x14ac:dyDescent="0.3">
      <c r="A62" s="35" t="s">
        <v>54</v>
      </c>
      <c r="B62" s="36">
        <f>TTEST(B7:B9,B10:B12,2,2)</f>
        <v>5.2006661463202923E-2</v>
      </c>
      <c r="C62" s="36">
        <f t="shared" ref="C62:E62" si="78">TTEST(C7:C9,C10:C12,2,2)</f>
        <v>0.11240627643677405</v>
      </c>
      <c r="D62" s="36">
        <f t="shared" si="78"/>
        <v>7.0058403974001759E-2</v>
      </c>
      <c r="E62" s="36">
        <f t="shared" si="78"/>
        <v>0.11154002523794977</v>
      </c>
      <c r="G62" s="43">
        <f t="shared" ref="G62:K62" si="79">TTEST(G7:G9,G10:G12,2,2)</f>
        <v>0.66495859490112519</v>
      </c>
      <c r="H62" s="43">
        <f t="shared" si="79"/>
        <v>0.62681067484071384</v>
      </c>
      <c r="I62" s="43">
        <f t="shared" si="79"/>
        <v>0.71099092521913776</v>
      </c>
      <c r="J62" s="43">
        <f t="shared" si="79"/>
        <v>0.38419207321237614</v>
      </c>
      <c r="K62" s="43">
        <f t="shared" si="79"/>
        <v>0.20607041234633575</v>
      </c>
    </row>
    <row r="63" spans="1:11" x14ac:dyDescent="0.3">
      <c r="A63" s="35" t="s">
        <v>55</v>
      </c>
      <c r="B63" s="36">
        <f>TTEST(B7:B9,B13:B15,2,2)</f>
        <v>0.17638799909078756</v>
      </c>
      <c r="C63" s="46">
        <f t="shared" ref="C63:E63" si="80">TTEST(C7:C9,C13:C15,2,2)</f>
        <v>1.7681521766728942E-3</v>
      </c>
      <c r="D63" s="46">
        <f t="shared" si="80"/>
        <v>9.2442306399466854E-5</v>
      </c>
      <c r="E63" s="46">
        <f t="shared" si="80"/>
        <v>4.1352307921017238E-3</v>
      </c>
      <c r="G63" s="43">
        <f t="shared" ref="G63:K63" si="81">TTEST(G7:G9,G13:G15,2,2)</f>
        <v>0.51662631302816242</v>
      </c>
      <c r="H63" s="43">
        <f t="shared" si="81"/>
        <v>0.78522519149134451</v>
      </c>
      <c r="I63" s="43">
        <f t="shared" si="81"/>
        <v>0.2962983380439686</v>
      </c>
      <c r="J63" s="43">
        <f t="shared" si="81"/>
        <v>0.34481914812162806</v>
      </c>
      <c r="K63" s="43">
        <f t="shared" si="81"/>
        <v>0.96421808338765669</v>
      </c>
    </row>
    <row r="64" spans="1:11" x14ac:dyDescent="0.3">
      <c r="A64" s="35" t="s">
        <v>56</v>
      </c>
      <c r="B64" s="36">
        <f>TTEST(B10:B12,B13:B15,2,2)</f>
        <v>0.57356271169840167</v>
      </c>
      <c r="C64" s="46">
        <f t="shared" ref="C64:E64" si="82">TTEST(C10:C12,C13:C15,2,2)</f>
        <v>8.0758294526897829E-3</v>
      </c>
      <c r="D64" s="46">
        <f t="shared" si="82"/>
        <v>4.3051154392932492E-5</v>
      </c>
      <c r="E64" s="46">
        <f t="shared" si="82"/>
        <v>2.0936074663581862E-2</v>
      </c>
      <c r="G64" s="43">
        <f t="shared" ref="G64:K64" si="83">TTEST(G10:G12,G13:G15,2,2)</f>
        <v>0.55490617702229006</v>
      </c>
      <c r="H64" s="43">
        <f t="shared" si="83"/>
        <v>0.28483770920629109</v>
      </c>
      <c r="I64" s="43">
        <f t="shared" si="83"/>
        <v>0.29275630293768851</v>
      </c>
      <c r="J64" s="43">
        <f t="shared" si="83"/>
        <v>0.72408111354741789</v>
      </c>
      <c r="K64" s="43">
        <f t="shared" si="83"/>
        <v>0.15065619507687883</v>
      </c>
    </row>
    <row r="65" spans="1:11" x14ac:dyDescent="0.3">
      <c r="A65" s="9"/>
      <c r="B65" s="10"/>
      <c r="C65" s="10"/>
      <c r="D65" s="10"/>
      <c r="E65" s="10"/>
      <c r="G65" s="44"/>
      <c r="H65" s="44"/>
      <c r="I65" s="44"/>
      <c r="J65" s="44"/>
      <c r="K65" s="44"/>
    </row>
    <row r="66" spans="1:11" x14ac:dyDescent="0.3">
      <c r="A66" s="26" t="s">
        <v>62</v>
      </c>
      <c r="B66" s="27">
        <f>TTEST(B16:B18,B19:B21,2,2)</f>
        <v>0.91036251981825211</v>
      </c>
      <c r="C66" s="48">
        <f t="shared" ref="C66:E66" si="84">TTEST(C16:C18,C19:C21,2,2)</f>
        <v>5.0207738280281496E-3</v>
      </c>
      <c r="D66" s="48">
        <f t="shared" si="84"/>
        <v>1.265744396103685E-2</v>
      </c>
      <c r="E66" s="48">
        <f t="shared" si="84"/>
        <v>8.0195850936575757E-3</v>
      </c>
      <c r="G66" s="45">
        <f t="shared" ref="G66:K66" si="85">TTEST(G16:G18,G19:G21,2,2)</f>
        <v>7.7849640474408358E-2</v>
      </c>
      <c r="H66" s="45">
        <f t="shared" si="85"/>
        <v>0.94130955636406433</v>
      </c>
      <c r="I66" s="45">
        <f t="shared" si="85"/>
        <v>1.564347567725648E-2</v>
      </c>
      <c r="J66" s="45">
        <f t="shared" si="85"/>
        <v>0.23318605620733016</v>
      </c>
      <c r="K66" s="45">
        <f t="shared" si="85"/>
        <v>0.9218284941261603</v>
      </c>
    </row>
    <row r="67" spans="1:11" x14ac:dyDescent="0.3">
      <c r="A67" s="26" t="s">
        <v>61</v>
      </c>
      <c r="B67" s="27">
        <f>TTEST(B16:B18,B22:B24,2,2)</f>
        <v>0.13325678093611218</v>
      </c>
      <c r="C67" s="49">
        <f t="shared" ref="C67:E67" si="86">TTEST(C16:C18,C22:C24,2,2)</f>
        <v>1.6311035728804298E-4</v>
      </c>
      <c r="D67" s="49">
        <f t="shared" si="86"/>
        <v>6.5173128689464364E-3</v>
      </c>
      <c r="E67" s="49">
        <f t="shared" si="86"/>
        <v>9.7409816939607449E-4</v>
      </c>
      <c r="G67" s="45">
        <f>TTEST(G16:G18,G22:G24,2,2)</f>
        <v>2.6239840516842864E-2</v>
      </c>
      <c r="H67" s="45">
        <f t="shared" ref="H67:K67" si="87">TTEST(H16:H18,H22:H24,2,2)</f>
        <v>0.42748267914434479</v>
      </c>
      <c r="I67" s="45">
        <f t="shared" si="87"/>
        <v>1.4759795641748456E-3</v>
      </c>
      <c r="J67" s="45">
        <f t="shared" si="87"/>
        <v>5.3250106680185927E-2</v>
      </c>
      <c r="K67" s="45">
        <f t="shared" si="87"/>
        <v>0.27192073185963739</v>
      </c>
    </row>
    <row r="68" spans="1:11" x14ac:dyDescent="0.3">
      <c r="A68" s="26" t="s">
        <v>60</v>
      </c>
      <c r="B68" s="27">
        <f>TTEST(B16:B18,B25:B27,2,2)</f>
        <v>0.17058384351487407</v>
      </c>
      <c r="C68" s="27">
        <f t="shared" ref="C68:E68" si="88">TTEST(C16:C18,C25:C27,2,2)</f>
        <v>0.1008594469830187</v>
      </c>
      <c r="D68" s="27">
        <f t="shared" si="88"/>
        <v>0.46658296251110137</v>
      </c>
      <c r="E68" s="27">
        <f t="shared" si="88"/>
        <v>0.6506554479108646</v>
      </c>
      <c r="G68" s="45">
        <f t="shared" ref="G68:K68" si="89">TTEST(G16:G18,G25:G27,2,2)</f>
        <v>8.3713610258357565E-2</v>
      </c>
      <c r="H68" s="45">
        <f t="shared" si="89"/>
        <v>0.22305486328471771</v>
      </c>
      <c r="I68" s="45">
        <f t="shared" si="89"/>
        <v>6.2434570618176873E-2</v>
      </c>
      <c r="J68" s="45">
        <f t="shared" si="89"/>
        <v>0.70703122539836594</v>
      </c>
      <c r="K68" s="45">
        <f t="shared" si="89"/>
        <v>0.93737457920410516</v>
      </c>
    </row>
    <row r="69" spans="1:11" x14ac:dyDescent="0.3">
      <c r="A69" s="26" t="s">
        <v>59</v>
      </c>
      <c r="B69" s="27">
        <f>TTEST(B19:B21,B22:B24,2,2)</f>
        <v>4.6626526231996569E-2</v>
      </c>
      <c r="C69" s="27">
        <f t="shared" ref="C69:E69" si="90">TTEST(C19:C21,C22:C24,2,2)</f>
        <v>0.26974369820499788</v>
      </c>
      <c r="D69" s="27">
        <f t="shared" si="90"/>
        <v>1.3480913642761735E-2</v>
      </c>
      <c r="E69" s="27">
        <f t="shared" si="90"/>
        <v>9.8085881188196885E-3</v>
      </c>
      <c r="G69" s="45">
        <f t="shared" ref="G69:K69" si="91">TTEST(G19:G21,G22:G24,2,2)</f>
        <v>9.0057060072633602E-2</v>
      </c>
      <c r="H69" s="45">
        <f t="shared" si="91"/>
        <v>0.37194493852845267</v>
      </c>
      <c r="I69" s="45">
        <f t="shared" si="91"/>
        <v>5.6967783313604449E-2</v>
      </c>
      <c r="J69" s="45">
        <f t="shared" si="91"/>
        <v>0.22899186327489021</v>
      </c>
      <c r="K69" s="45">
        <f t="shared" si="91"/>
        <v>0.23325365691526778</v>
      </c>
    </row>
    <row r="70" spans="1:11" x14ac:dyDescent="0.3">
      <c r="A70" s="26" t="s">
        <v>58</v>
      </c>
      <c r="B70" s="27">
        <f>TTEST(B19:B21,B25:B27,2,2)</f>
        <v>6.3790787225761966E-2</v>
      </c>
      <c r="C70" s="48">
        <f t="shared" ref="C70:E70" si="92">TTEST(C19:C21,C25:C27,2,2)</f>
        <v>3.7425640569846313E-3</v>
      </c>
      <c r="D70" s="48">
        <f t="shared" si="92"/>
        <v>1.1896043344886867E-3</v>
      </c>
      <c r="E70" s="48">
        <f t="shared" si="92"/>
        <v>7.5601641945608183E-3</v>
      </c>
      <c r="G70" s="45">
        <f t="shared" ref="G70:K70" si="93">TTEST(G19:G21,G25:G27,2,2)</f>
        <v>0.61342258722651366</v>
      </c>
      <c r="H70" s="45">
        <f t="shared" si="93"/>
        <v>0.21057525491263646</v>
      </c>
      <c r="I70" s="45">
        <f t="shared" si="93"/>
        <v>4.8800359741617776E-2</v>
      </c>
      <c r="J70" s="45">
        <f t="shared" si="93"/>
        <v>0.43964275892680682</v>
      </c>
      <c r="K70" s="45">
        <f t="shared" si="93"/>
        <v>0.95330489306502353</v>
      </c>
    </row>
    <row r="71" spans="1:11" x14ac:dyDescent="0.3">
      <c r="A71" s="26" t="s">
        <v>57</v>
      </c>
      <c r="B71" s="27">
        <f>TTEST(B22:B24,B25:B27,2,2)</f>
        <v>0.71255761956542718</v>
      </c>
      <c r="C71" s="49">
        <f t="shared" ref="C71:E71" si="94">TTEST(C22:C24,C25:C27,2,2)</f>
        <v>1.3218456515636955E-4</v>
      </c>
      <c r="D71" s="49">
        <f t="shared" si="94"/>
        <v>3.6631840664122219E-4</v>
      </c>
      <c r="E71" s="49">
        <f t="shared" si="94"/>
        <v>9.3781228078778365E-4</v>
      </c>
      <c r="G71" s="45">
        <f t="shared" ref="G71:K71" si="95">TTEST(G22:G24,G25:G27,2,2)</f>
        <v>1.9028417883917279E-2</v>
      </c>
      <c r="H71" s="45">
        <f t="shared" si="95"/>
        <v>0.53913496592343213</v>
      </c>
      <c r="I71" s="45">
        <f t="shared" si="95"/>
        <v>4.1024256801407855E-3</v>
      </c>
      <c r="J71" s="45">
        <f t="shared" si="95"/>
        <v>0.14092687602417747</v>
      </c>
      <c r="K71" s="45">
        <f t="shared" si="95"/>
        <v>0.1286587282688097</v>
      </c>
    </row>
  </sheetData>
  <conditionalFormatting sqref="G59:K64 G66:K71">
    <cfRule type="cellIs" dxfId="9" priority="2" operator="lessThan">
      <formula>0.05</formula>
    </cfRule>
  </conditionalFormatting>
  <conditionalFormatting sqref="B59:E64 B66:E71">
    <cfRule type="cellIs" dxfId="8" priority="1" operator="lessThan">
      <formula>0.05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W85"/>
  <sheetViews>
    <sheetView zoomScale="120" zoomScaleNormal="120" workbookViewId="0">
      <selection activeCell="BQ18" sqref="BQ18:BW20"/>
    </sheetView>
  </sheetViews>
  <sheetFormatPr defaultColWidth="9.109375" defaultRowHeight="14.4" x14ac:dyDescent="0.3"/>
  <cols>
    <col min="1" max="16384" width="9.109375" style="1"/>
  </cols>
  <sheetData>
    <row r="1" spans="2:75" x14ac:dyDescent="0.3">
      <c r="D1" s="259" t="s">
        <v>81</v>
      </c>
      <c r="E1" s="260"/>
      <c r="N1" s="258" t="s">
        <v>158</v>
      </c>
      <c r="O1" s="250"/>
      <c r="P1" s="250"/>
      <c r="Q1" s="250"/>
      <c r="R1" s="250"/>
      <c r="S1" s="250"/>
      <c r="T1" s="250"/>
      <c r="U1" s="251"/>
      <c r="W1" s="258" t="s">
        <v>159</v>
      </c>
      <c r="X1" s="250"/>
      <c r="Y1" s="250"/>
      <c r="Z1" s="250"/>
      <c r="AA1" s="250"/>
      <c r="AB1" s="250"/>
      <c r="AC1" s="250"/>
      <c r="AD1" s="251"/>
      <c r="AF1" s="258" t="s">
        <v>160</v>
      </c>
      <c r="AG1" s="250"/>
      <c r="AH1" s="250"/>
      <c r="AI1" s="250"/>
      <c r="AJ1" s="250"/>
      <c r="AK1" s="250"/>
      <c r="AL1" s="250"/>
      <c r="AM1" s="251"/>
      <c r="AO1" s="258" t="s">
        <v>161</v>
      </c>
      <c r="AP1" s="250"/>
      <c r="AQ1" s="250"/>
      <c r="AR1" s="250"/>
      <c r="AS1" s="250"/>
      <c r="AT1" s="250"/>
      <c r="AU1" s="250"/>
      <c r="AV1" s="251"/>
      <c r="AX1" s="258" t="s">
        <v>162</v>
      </c>
      <c r="AY1" s="250"/>
      <c r="AZ1" s="250"/>
      <c r="BA1" s="250"/>
      <c r="BB1" s="250"/>
      <c r="BC1" s="250"/>
      <c r="BD1" s="250"/>
      <c r="BE1" s="251"/>
      <c r="BG1" s="258" t="s">
        <v>163</v>
      </c>
      <c r="BH1" s="250"/>
      <c r="BI1" s="250"/>
      <c r="BJ1" s="250"/>
      <c r="BK1" s="250"/>
      <c r="BL1" s="250"/>
      <c r="BM1" s="250"/>
      <c r="BN1" s="251"/>
      <c r="BP1" s="258" t="s">
        <v>164</v>
      </c>
      <c r="BQ1" s="250"/>
      <c r="BR1" s="250"/>
      <c r="BS1" s="250"/>
      <c r="BT1" s="250"/>
      <c r="BU1" s="250"/>
      <c r="BV1" s="250"/>
      <c r="BW1" s="251"/>
    </row>
    <row r="2" spans="2:75" ht="15" thickBot="1" x14ac:dyDescent="0.35">
      <c r="D2" s="115" t="s">
        <v>115</v>
      </c>
      <c r="E2" s="116" t="s">
        <v>116</v>
      </c>
      <c r="F2" s="28" t="s">
        <v>32</v>
      </c>
      <c r="G2" s="28" t="s">
        <v>33</v>
      </c>
      <c r="H2" s="28" t="s">
        <v>112</v>
      </c>
      <c r="I2" s="28" t="s">
        <v>40</v>
      </c>
      <c r="J2" s="28" t="s">
        <v>113</v>
      </c>
      <c r="K2" s="28" t="s">
        <v>36</v>
      </c>
      <c r="L2" s="28" t="s">
        <v>114</v>
      </c>
      <c r="N2" s="52"/>
      <c r="O2" s="54" t="s">
        <v>32</v>
      </c>
      <c r="P2" s="54" t="s">
        <v>33</v>
      </c>
      <c r="Q2" s="54" t="s">
        <v>112</v>
      </c>
      <c r="R2" s="54" t="s">
        <v>40</v>
      </c>
      <c r="S2" s="54" t="s">
        <v>113</v>
      </c>
      <c r="T2" s="54" t="s">
        <v>36</v>
      </c>
      <c r="U2" s="55" t="s">
        <v>114</v>
      </c>
      <c r="W2" s="52"/>
      <c r="X2" s="54" t="s">
        <v>32</v>
      </c>
      <c r="Y2" s="54" t="s">
        <v>33</v>
      </c>
      <c r="Z2" s="54" t="s">
        <v>112</v>
      </c>
      <c r="AA2" s="54" t="s">
        <v>40</v>
      </c>
      <c r="AB2" s="54" t="s">
        <v>113</v>
      </c>
      <c r="AC2" s="54" t="s">
        <v>36</v>
      </c>
      <c r="AD2" s="55" t="s">
        <v>114</v>
      </c>
      <c r="AF2" s="52"/>
      <c r="AG2" s="54" t="s">
        <v>32</v>
      </c>
      <c r="AH2" s="54" t="s">
        <v>33</v>
      </c>
      <c r="AI2" s="54" t="s">
        <v>112</v>
      </c>
      <c r="AJ2" s="54" t="s">
        <v>40</v>
      </c>
      <c r="AK2" s="54" t="s">
        <v>113</v>
      </c>
      <c r="AL2" s="54" t="s">
        <v>36</v>
      </c>
      <c r="AM2" s="55" t="s">
        <v>114</v>
      </c>
      <c r="AO2" s="52"/>
      <c r="AP2" s="54" t="s">
        <v>32</v>
      </c>
      <c r="AQ2" s="54" t="s">
        <v>33</v>
      </c>
      <c r="AR2" s="54" t="s">
        <v>112</v>
      </c>
      <c r="AS2" s="54" t="s">
        <v>40</v>
      </c>
      <c r="AT2" s="54" t="s">
        <v>113</v>
      </c>
      <c r="AU2" s="54" t="s">
        <v>36</v>
      </c>
      <c r="AV2" s="55" t="s">
        <v>114</v>
      </c>
      <c r="AX2" s="52"/>
      <c r="AY2" s="54" t="s">
        <v>32</v>
      </c>
      <c r="AZ2" s="54" t="s">
        <v>33</v>
      </c>
      <c r="BA2" s="54" t="s">
        <v>112</v>
      </c>
      <c r="BB2" s="54" t="s">
        <v>40</v>
      </c>
      <c r="BC2" s="54" t="s">
        <v>113</v>
      </c>
      <c r="BD2" s="54" t="s">
        <v>36</v>
      </c>
      <c r="BE2" s="55" t="s">
        <v>114</v>
      </c>
      <c r="BG2" s="52"/>
      <c r="BH2" s="54" t="s">
        <v>32</v>
      </c>
      <c r="BI2" s="54" t="s">
        <v>33</v>
      </c>
      <c r="BJ2" s="54" t="s">
        <v>112</v>
      </c>
      <c r="BK2" s="54" t="s">
        <v>40</v>
      </c>
      <c r="BL2" s="54" t="s">
        <v>113</v>
      </c>
      <c r="BM2" s="54" t="s">
        <v>36</v>
      </c>
      <c r="BN2" s="55" t="s">
        <v>114</v>
      </c>
      <c r="BP2" s="52"/>
      <c r="BQ2" s="54" t="s">
        <v>32</v>
      </c>
      <c r="BR2" s="54" t="s">
        <v>33</v>
      </c>
      <c r="BS2" s="54" t="s">
        <v>112</v>
      </c>
      <c r="BT2" s="54" t="s">
        <v>40</v>
      </c>
      <c r="BU2" s="54" t="s">
        <v>113</v>
      </c>
      <c r="BV2" s="54" t="s">
        <v>36</v>
      </c>
      <c r="BW2" s="55" t="s">
        <v>114</v>
      </c>
    </row>
    <row r="3" spans="2:75" x14ac:dyDescent="0.3">
      <c r="B3" s="253" t="s">
        <v>123</v>
      </c>
      <c r="C3" s="104" t="s">
        <v>84</v>
      </c>
      <c r="D3" s="121">
        <v>264.7</v>
      </c>
      <c r="E3" s="122">
        <v>1.68</v>
      </c>
      <c r="F3" s="104">
        <v>24.494706634799318</v>
      </c>
      <c r="G3" s="104">
        <v>28.656796718928536</v>
      </c>
      <c r="H3" s="104">
        <v>23.404566493762619</v>
      </c>
      <c r="I3" s="104"/>
      <c r="J3" s="104"/>
      <c r="K3" s="104"/>
      <c r="L3" s="105"/>
      <c r="N3" s="253" t="s">
        <v>123</v>
      </c>
      <c r="O3" s="104">
        <f>F3/$F3</f>
        <v>1</v>
      </c>
      <c r="P3" s="104">
        <f t="shared" ref="P3:U18" si="0">G3/$F3</f>
        <v>1.169917939666858</v>
      </c>
      <c r="Q3" s="104">
        <f t="shared" si="0"/>
        <v>0.95549486845096765</v>
      </c>
      <c r="R3" s="104"/>
      <c r="S3" s="104"/>
      <c r="T3" s="104"/>
      <c r="U3" s="105"/>
      <c r="W3" s="253" t="s">
        <v>123</v>
      </c>
      <c r="X3" s="104">
        <f>F3/$G3</f>
        <v>0.85476080509095931</v>
      </c>
      <c r="Y3" s="104">
        <f t="shared" ref="Y3:Y26" si="1">G3/$G3</f>
        <v>1</v>
      </c>
      <c r="Z3" s="104">
        <f>H3/$G3</f>
        <v>0.81671956301742943</v>
      </c>
      <c r="AA3" s="104"/>
      <c r="AB3" s="104"/>
      <c r="AC3" s="104"/>
      <c r="AD3" s="105"/>
      <c r="AF3" s="253" t="s">
        <v>123</v>
      </c>
      <c r="AG3" s="104">
        <f>F3/$H3</f>
        <v>1.0465780958313082</v>
      </c>
      <c r="AH3" s="104">
        <f t="shared" ref="AH3:AH26" si="2">G3/$H3</f>
        <v>1.2244104895754275</v>
      </c>
      <c r="AI3" s="104">
        <f t="shared" ref="AI3:AI26" si="3">H3/$H3</f>
        <v>1</v>
      </c>
      <c r="AJ3" s="104"/>
      <c r="AK3" s="104"/>
      <c r="AL3" s="104"/>
      <c r="AM3" s="105"/>
      <c r="AO3" s="253" t="s">
        <v>123</v>
      </c>
      <c r="AP3" s="104"/>
      <c r="AQ3" s="104"/>
      <c r="AR3" s="104"/>
      <c r="AS3" s="104"/>
      <c r="AT3" s="104"/>
      <c r="AU3" s="104"/>
      <c r="AV3" s="105"/>
      <c r="AX3" s="253" t="s">
        <v>123</v>
      </c>
      <c r="AY3" s="104"/>
      <c r="AZ3" s="104"/>
      <c r="BA3" s="104"/>
      <c r="BB3" s="104"/>
      <c r="BC3" s="104"/>
      <c r="BD3" s="104"/>
      <c r="BE3" s="105"/>
      <c r="BG3" s="253" t="s">
        <v>123</v>
      </c>
      <c r="BH3" s="104"/>
      <c r="BI3" s="104"/>
      <c r="BJ3" s="104"/>
      <c r="BK3" s="104"/>
      <c r="BL3" s="104"/>
      <c r="BM3" s="104"/>
      <c r="BN3" s="105"/>
      <c r="BP3" s="253" t="s">
        <v>123</v>
      </c>
      <c r="BQ3" s="104"/>
      <c r="BR3" s="104"/>
      <c r="BS3" s="104"/>
      <c r="BT3" s="104"/>
      <c r="BU3" s="104"/>
      <c r="BV3" s="104"/>
      <c r="BW3" s="105"/>
    </row>
    <row r="4" spans="2:75" x14ac:dyDescent="0.3">
      <c r="B4" s="246"/>
      <c r="C4" s="53" t="s">
        <v>85</v>
      </c>
      <c r="D4" s="117">
        <v>233.3</v>
      </c>
      <c r="E4" s="118">
        <v>1.69</v>
      </c>
      <c r="F4" s="53">
        <v>38.217551930029664</v>
      </c>
      <c r="G4" s="53">
        <v>23.86707695327398</v>
      </c>
      <c r="H4" s="53">
        <v>23.886093294376149</v>
      </c>
      <c r="I4" s="53"/>
      <c r="J4" s="53"/>
      <c r="K4" s="53"/>
      <c r="L4" s="57"/>
      <c r="N4" s="246"/>
      <c r="O4" s="53">
        <f t="shared" ref="O4:O26" si="4">F4/$F4</f>
        <v>1</v>
      </c>
      <c r="P4" s="53">
        <f t="shared" si="0"/>
        <v>0.62450564591292634</v>
      </c>
      <c r="Q4" s="53">
        <f t="shared" si="0"/>
        <v>0.62500322726342683</v>
      </c>
      <c r="R4" s="53"/>
      <c r="S4" s="53"/>
      <c r="T4" s="53"/>
      <c r="U4" s="57"/>
      <c r="W4" s="246"/>
      <c r="X4" s="53">
        <f t="shared" ref="X4:X26" si="5">F4/$G4</f>
        <v>1.6012665482602029</v>
      </c>
      <c r="Y4" s="53">
        <f t="shared" si="1"/>
        <v>1</v>
      </c>
      <c r="Z4" s="53">
        <f t="shared" ref="Z4:Z26" si="6">H4/$G4</f>
        <v>1.0007967603715946</v>
      </c>
      <c r="AA4" s="53"/>
      <c r="AB4" s="53"/>
      <c r="AC4" s="53"/>
      <c r="AD4" s="57"/>
      <c r="AF4" s="246"/>
      <c r="AG4" s="53">
        <f t="shared" ref="AG4:AG26" si="7">F4/$H4</f>
        <v>1.5999917382482878</v>
      </c>
      <c r="AH4" s="53">
        <f t="shared" si="2"/>
        <v>0.99920387395009269</v>
      </c>
      <c r="AI4" s="53">
        <f t="shared" si="3"/>
        <v>1</v>
      </c>
      <c r="AJ4" s="53"/>
      <c r="AK4" s="53"/>
      <c r="AL4" s="53"/>
      <c r="AM4" s="57"/>
      <c r="AO4" s="246"/>
      <c r="AP4" s="53"/>
      <c r="AQ4" s="53"/>
      <c r="AR4" s="53"/>
      <c r="AS4" s="53"/>
      <c r="AT4" s="53"/>
      <c r="AU4" s="53"/>
      <c r="AV4" s="57"/>
      <c r="AX4" s="246"/>
      <c r="AY4" s="53"/>
      <c r="AZ4" s="53"/>
      <c r="BA4" s="53"/>
      <c r="BB4" s="53"/>
      <c r="BC4" s="53"/>
      <c r="BD4" s="53"/>
      <c r="BE4" s="57"/>
      <c r="BG4" s="246"/>
      <c r="BH4" s="53"/>
      <c r="BI4" s="53"/>
      <c r="BJ4" s="53"/>
      <c r="BK4" s="53"/>
      <c r="BL4" s="53"/>
      <c r="BM4" s="53"/>
      <c r="BN4" s="57"/>
      <c r="BP4" s="246"/>
      <c r="BQ4" s="53"/>
      <c r="BR4" s="53"/>
      <c r="BS4" s="53"/>
      <c r="BT4" s="53"/>
      <c r="BU4" s="53"/>
      <c r="BV4" s="53"/>
      <c r="BW4" s="57"/>
    </row>
    <row r="5" spans="2:75" x14ac:dyDescent="0.3">
      <c r="B5" s="246"/>
      <c r="C5" s="53" t="s">
        <v>86</v>
      </c>
      <c r="D5" s="117">
        <v>131.9</v>
      </c>
      <c r="E5" s="118">
        <v>1.69</v>
      </c>
      <c r="F5" s="53">
        <v>23.446060762381464</v>
      </c>
      <c r="G5" s="53">
        <v>25.645032361297901</v>
      </c>
      <c r="H5" s="53">
        <v>21.720543310912117</v>
      </c>
      <c r="I5" s="53"/>
      <c r="J5" s="53"/>
      <c r="K5" s="53"/>
      <c r="L5" s="57"/>
      <c r="N5" s="246"/>
      <c r="O5" s="53">
        <f t="shared" si="4"/>
        <v>1</v>
      </c>
      <c r="P5" s="53">
        <f t="shared" si="0"/>
        <v>1.0937885310970712</v>
      </c>
      <c r="Q5" s="53">
        <f t="shared" si="0"/>
        <v>0.92640480339290554</v>
      </c>
      <c r="R5" s="53"/>
      <c r="S5" s="53"/>
      <c r="T5" s="53"/>
      <c r="U5" s="57"/>
      <c r="W5" s="246"/>
      <c r="X5" s="53">
        <f t="shared" si="5"/>
        <v>0.91425350656858573</v>
      </c>
      <c r="Y5" s="53">
        <f t="shared" si="1"/>
        <v>1</v>
      </c>
      <c r="Z5" s="53">
        <f t="shared" si="6"/>
        <v>0.84696884000394512</v>
      </c>
      <c r="AA5" s="53"/>
      <c r="AB5" s="53"/>
      <c r="AC5" s="53"/>
      <c r="AD5" s="57"/>
      <c r="AF5" s="246"/>
      <c r="AG5" s="53">
        <f t="shared" si="7"/>
        <v>1.0794417260549127</v>
      </c>
      <c r="AH5" s="53">
        <f t="shared" si="2"/>
        <v>1.1806809799464901</v>
      </c>
      <c r="AI5" s="53">
        <f t="shared" si="3"/>
        <v>1</v>
      </c>
      <c r="AJ5" s="53"/>
      <c r="AK5" s="53"/>
      <c r="AL5" s="53"/>
      <c r="AM5" s="57"/>
      <c r="AO5" s="246"/>
      <c r="AP5" s="53"/>
      <c r="AQ5" s="53"/>
      <c r="AR5" s="53"/>
      <c r="AS5" s="53"/>
      <c r="AT5" s="53"/>
      <c r="AU5" s="53"/>
      <c r="AV5" s="57"/>
      <c r="AX5" s="246"/>
      <c r="AY5" s="53"/>
      <c r="AZ5" s="53"/>
      <c r="BA5" s="53"/>
      <c r="BB5" s="53"/>
      <c r="BC5" s="53"/>
      <c r="BD5" s="53"/>
      <c r="BE5" s="57"/>
      <c r="BG5" s="246"/>
      <c r="BH5" s="53"/>
      <c r="BI5" s="53"/>
      <c r="BJ5" s="53"/>
      <c r="BK5" s="53"/>
      <c r="BL5" s="53"/>
      <c r="BM5" s="53"/>
      <c r="BN5" s="57"/>
      <c r="BP5" s="246"/>
      <c r="BQ5" s="53"/>
      <c r="BR5" s="53"/>
      <c r="BS5" s="53"/>
      <c r="BT5" s="53"/>
      <c r="BU5" s="53"/>
      <c r="BV5" s="53"/>
      <c r="BW5" s="57"/>
    </row>
    <row r="6" spans="2:75" x14ac:dyDescent="0.3">
      <c r="B6" s="254" t="s">
        <v>87</v>
      </c>
      <c r="C6" s="112" t="s">
        <v>88</v>
      </c>
      <c r="D6" s="119">
        <v>278.8</v>
      </c>
      <c r="E6" s="120">
        <v>1.78</v>
      </c>
      <c r="F6" s="112">
        <v>3.1102438423570402</v>
      </c>
      <c r="G6" s="112">
        <v>2.9903322101140022</v>
      </c>
      <c r="H6" s="112">
        <v>2.0880964678713227</v>
      </c>
      <c r="I6" s="112"/>
      <c r="J6" s="112"/>
      <c r="K6" s="112"/>
      <c r="L6" s="123"/>
      <c r="N6" s="254" t="s">
        <v>87</v>
      </c>
      <c r="O6" s="112">
        <f t="shared" si="4"/>
        <v>1</v>
      </c>
      <c r="P6" s="112">
        <f t="shared" si="0"/>
        <v>0.96144622790984602</v>
      </c>
      <c r="Q6" s="112">
        <f t="shared" si="0"/>
        <v>0.67136101659762404</v>
      </c>
      <c r="R6" s="112"/>
      <c r="S6" s="112"/>
      <c r="T6" s="112"/>
      <c r="U6" s="123"/>
      <c r="W6" s="254" t="s">
        <v>87</v>
      </c>
      <c r="X6" s="112">
        <f t="shared" si="5"/>
        <v>1.0400997694628942</v>
      </c>
      <c r="Y6" s="112">
        <f t="shared" si="1"/>
        <v>1</v>
      </c>
      <c r="Z6" s="112">
        <f t="shared" si="6"/>
        <v>0.69828243858956296</v>
      </c>
      <c r="AA6" s="112"/>
      <c r="AB6" s="112"/>
      <c r="AC6" s="112"/>
      <c r="AD6" s="123"/>
      <c r="AF6" s="254" t="s">
        <v>87</v>
      </c>
      <c r="AG6" s="112">
        <f t="shared" si="7"/>
        <v>1.4895115672159196</v>
      </c>
      <c r="AH6" s="112">
        <f t="shared" si="2"/>
        <v>1.432085277727829</v>
      </c>
      <c r="AI6" s="112">
        <f t="shared" si="3"/>
        <v>1</v>
      </c>
      <c r="AJ6" s="112"/>
      <c r="AK6" s="112"/>
      <c r="AL6" s="112"/>
      <c r="AM6" s="123"/>
      <c r="AO6" s="254" t="s">
        <v>87</v>
      </c>
      <c r="AP6" s="112"/>
      <c r="AQ6" s="112"/>
      <c r="AR6" s="112"/>
      <c r="AS6" s="112"/>
      <c r="AT6" s="112"/>
      <c r="AU6" s="112"/>
      <c r="AV6" s="123"/>
      <c r="AX6" s="254" t="s">
        <v>87</v>
      </c>
      <c r="AY6" s="112"/>
      <c r="AZ6" s="112"/>
      <c r="BA6" s="112"/>
      <c r="BB6" s="112"/>
      <c r="BC6" s="112"/>
      <c r="BD6" s="112"/>
      <c r="BE6" s="123"/>
      <c r="BG6" s="254" t="s">
        <v>87</v>
      </c>
      <c r="BH6" s="112"/>
      <c r="BI6" s="112"/>
      <c r="BJ6" s="112"/>
      <c r="BK6" s="112"/>
      <c r="BL6" s="112"/>
      <c r="BM6" s="112"/>
      <c r="BN6" s="123"/>
      <c r="BP6" s="254" t="s">
        <v>87</v>
      </c>
      <c r="BQ6" s="112"/>
      <c r="BR6" s="112"/>
      <c r="BS6" s="112"/>
      <c r="BT6" s="112"/>
      <c r="BU6" s="112"/>
      <c r="BV6" s="112"/>
      <c r="BW6" s="123"/>
    </row>
    <row r="7" spans="2:75" x14ac:dyDescent="0.3">
      <c r="B7" s="254"/>
      <c r="C7" s="112" t="s">
        <v>89</v>
      </c>
      <c r="D7" s="119">
        <v>221.4</v>
      </c>
      <c r="E7" s="120">
        <v>1.64</v>
      </c>
      <c r="F7" s="112">
        <v>37.118859763240131</v>
      </c>
      <c r="G7" s="112">
        <v>9.5021188148770701</v>
      </c>
      <c r="H7" s="112">
        <v>22.3184166781008</v>
      </c>
      <c r="I7" s="112"/>
      <c r="J7" s="112"/>
      <c r="K7" s="112"/>
      <c r="L7" s="123"/>
      <c r="N7" s="254"/>
      <c r="O7" s="112">
        <f t="shared" si="4"/>
        <v>1</v>
      </c>
      <c r="P7" s="112">
        <f t="shared" si="0"/>
        <v>0.25599166772593834</v>
      </c>
      <c r="Q7" s="112">
        <f t="shared" si="0"/>
        <v>0.60126891883148215</v>
      </c>
      <c r="R7" s="112"/>
      <c r="S7" s="112"/>
      <c r="T7" s="112"/>
      <c r="U7" s="123"/>
      <c r="W7" s="254"/>
      <c r="X7" s="112">
        <f t="shared" si="5"/>
        <v>3.9063771445506115</v>
      </c>
      <c r="Y7" s="112">
        <f t="shared" si="1"/>
        <v>1</v>
      </c>
      <c r="Z7" s="112">
        <f t="shared" si="6"/>
        <v>2.3487831622519586</v>
      </c>
      <c r="AA7" s="112"/>
      <c r="AB7" s="112"/>
      <c r="AC7" s="112"/>
      <c r="AD7" s="123"/>
      <c r="AF7" s="254"/>
      <c r="AG7" s="112">
        <f t="shared" si="7"/>
        <v>1.6631493308242502</v>
      </c>
      <c r="AH7" s="112">
        <f t="shared" si="2"/>
        <v>0.42575237087497819</v>
      </c>
      <c r="AI7" s="112">
        <f t="shared" si="3"/>
        <v>1</v>
      </c>
      <c r="AJ7" s="112"/>
      <c r="AK7" s="112"/>
      <c r="AL7" s="112"/>
      <c r="AM7" s="123"/>
      <c r="AO7" s="254"/>
      <c r="AP7" s="112"/>
      <c r="AQ7" s="112"/>
      <c r="AR7" s="112"/>
      <c r="AS7" s="112"/>
      <c r="AT7" s="112"/>
      <c r="AU7" s="112"/>
      <c r="AV7" s="123"/>
      <c r="AX7" s="254"/>
      <c r="AY7" s="112"/>
      <c r="AZ7" s="112"/>
      <c r="BA7" s="112"/>
      <c r="BB7" s="112"/>
      <c r="BC7" s="112"/>
      <c r="BD7" s="112"/>
      <c r="BE7" s="123"/>
      <c r="BG7" s="254"/>
      <c r="BH7" s="112"/>
      <c r="BI7" s="112"/>
      <c r="BJ7" s="112"/>
      <c r="BK7" s="112"/>
      <c r="BL7" s="112"/>
      <c r="BM7" s="112"/>
      <c r="BN7" s="123"/>
      <c r="BP7" s="254"/>
      <c r="BQ7" s="112"/>
      <c r="BR7" s="112"/>
      <c r="BS7" s="112"/>
      <c r="BT7" s="112"/>
      <c r="BU7" s="112"/>
      <c r="BV7" s="112"/>
      <c r="BW7" s="123"/>
    </row>
    <row r="8" spans="2:75" x14ac:dyDescent="0.3">
      <c r="B8" s="254"/>
      <c r="C8" s="112" t="s">
        <v>90</v>
      </c>
      <c r="D8" s="119">
        <v>289.5</v>
      </c>
      <c r="E8" s="120">
        <v>1.74</v>
      </c>
      <c r="F8" s="112">
        <v>5.5334008143265487</v>
      </c>
      <c r="G8" s="112">
        <v>5.2100440655276197</v>
      </c>
      <c r="H8" s="112">
        <v>5.5499319060571368</v>
      </c>
      <c r="I8" s="112"/>
      <c r="J8" s="112"/>
      <c r="K8" s="112"/>
      <c r="L8" s="123"/>
      <c r="N8" s="254"/>
      <c r="O8" s="112">
        <f t="shared" si="4"/>
        <v>1</v>
      </c>
      <c r="P8" s="112">
        <f t="shared" si="0"/>
        <v>0.94156274601295376</v>
      </c>
      <c r="Q8" s="112">
        <f t="shared" si="0"/>
        <v>1.0029875102645351</v>
      </c>
      <c r="R8" s="112"/>
      <c r="S8" s="112"/>
      <c r="T8" s="112"/>
      <c r="U8" s="123"/>
      <c r="W8" s="254"/>
      <c r="X8" s="112">
        <f t="shared" si="5"/>
        <v>1.0620641101556947</v>
      </c>
      <c r="Y8" s="112">
        <f t="shared" si="1"/>
        <v>1</v>
      </c>
      <c r="Z8" s="112">
        <f t="shared" si="6"/>
        <v>1.0652370375863791</v>
      </c>
      <c r="AA8" s="112"/>
      <c r="AB8" s="112"/>
      <c r="AC8" s="112"/>
      <c r="AD8" s="123"/>
      <c r="AF8" s="254"/>
      <c r="AG8" s="112">
        <f t="shared" si="7"/>
        <v>0.99702138836828857</v>
      </c>
      <c r="AH8" s="112">
        <f t="shared" si="2"/>
        <v>0.93875819626569346</v>
      </c>
      <c r="AI8" s="112">
        <f t="shared" si="3"/>
        <v>1</v>
      </c>
      <c r="AJ8" s="112"/>
      <c r="AK8" s="112"/>
      <c r="AL8" s="112"/>
      <c r="AM8" s="123"/>
      <c r="AO8" s="254"/>
      <c r="AP8" s="112"/>
      <c r="AQ8" s="112"/>
      <c r="AR8" s="112"/>
      <c r="AS8" s="112"/>
      <c r="AT8" s="112"/>
      <c r="AU8" s="112"/>
      <c r="AV8" s="123"/>
      <c r="AX8" s="254"/>
      <c r="AY8" s="112"/>
      <c r="AZ8" s="112"/>
      <c r="BA8" s="112"/>
      <c r="BB8" s="112"/>
      <c r="BC8" s="112"/>
      <c r="BD8" s="112"/>
      <c r="BE8" s="123"/>
      <c r="BG8" s="254"/>
      <c r="BH8" s="112"/>
      <c r="BI8" s="112"/>
      <c r="BJ8" s="112"/>
      <c r="BK8" s="112"/>
      <c r="BL8" s="112"/>
      <c r="BM8" s="112"/>
      <c r="BN8" s="123"/>
      <c r="BP8" s="254"/>
      <c r="BQ8" s="112"/>
      <c r="BR8" s="112"/>
      <c r="BS8" s="112"/>
      <c r="BT8" s="112"/>
      <c r="BU8" s="112"/>
      <c r="BV8" s="112"/>
      <c r="BW8" s="123"/>
    </row>
    <row r="9" spans="2:75" x14ac:dyDescent="0.3">
      <c r="B9" s="246" t="s">
        <v>91</v>
      </c>
      <c r="C9" s="53" t="s">
        <v>92</v>
      </c>
      <c r="D9" s="117">
        <v>141.9</v>
      </c>
      <c r="E9" s="118">
        <v>1.55</v>
      </c>
      <c r="F9" s="53">
        <v>26.734800947554376</v>
      </c>
      <c r="G9" s="53">
        <v>2.9132149042383988</v>
      </c>
      <c r="H9" s="53">
        <v>14.066547938857708</v>
      </c>
      <c r="I9" s="53"/>
      <c r="J9" s="53"/>
      <c r="K9" s="53"/>
      <c r="L9" s="57"/>
      <c r="N9" s="246" t="s">
        <v>91</v>
      </c>
      <c r="O9" s="53">
        <f t="shared" si="4"/>
        <v>1</v>
      </c>
      <c r="P9" s="53">
        <f t="shared" si="0"/>
        <v>0.10896714398409955</v>
      </c>
      <c r="Q9" s="53">
        <f t="shared" si="0"/>
        <v>0.52615121266292708</v>
      </c>
      <c r="R9" s="53"/>
      <c r="S9" s="53"/>
      <c r="T9" s="53"/>
      <c r="U9" s="57"/>
      <c r="W9" s="246" t="s">
        <v>91</v>
      </c>
      <c r="X9" s="53">
        <f t="shared" si="5"/>
        <v>9.1770781855668311</v>
      </c>
      <c r="Y9" s="53">
        <f t="shared" si="1"/>
        <v>1</v>
      </c>
      <c r="Z9" s="53">
        <f t="shared" si="6"/>
        <v>4.8285308160384837</v>
      </c>
      <c r="AA9" s="53"/>
      <c r="AB9" s="53"/>
      <c r="AC9" s="53"/>
      <c r="AD9" s="57"/>
      <c r="AF9" s="246" t="s">
        <v>91</v>
      </c>
      <c r="AG9" s="53">
        <f t="shared" si="7"/>
        <v>1.9005943081245711</v>
      </c>
      <c r="AH9" s="53">
        <f t="shared" si="2"/>
        <v>0.2071023336287702</v>
      </c>
      <c r="AI9" s="53">
        <f t="shared" si="3"/>
        <v>1</v>
      </c>
      <c r="AJ9" s="53"/>
      <c r="AK9" s="53"/>
      <c r="AL9" s="53"/>
      <c r="AM9" s="57"/>
      <c r="AO9" s="246" t="s">
        <v>91</v>
      </c>
      <c r="AP9" s="53"/>
      <c r="AQ9" s="53"/>
      <c r="AR9" s="53"/>
      <c r="AS9" s="53"/>
      <c r="AT9" s="53"/>
      <c r="AU9" s="53"/>
      <c r="AV9" s="57"/>
      <c r="AX9" s="246" t="s">
        <v>91</v>
      </c>
      <c r="AY9" s="53"/>
      <c r="AZ9" s="53"/>
      <c r="BA9" s="53"/>
      <c r="BB9" s="53"/>
      <c r="BC9" s="53"/>
      <c r="BD9" s="53"/>
      <c r="BE9" s="57"/>
      <c r="BG9" s="246" t="s">
        <v>91</v>
      </c>
      <c r="BH9" s="53"/>
      <c r="BI9" s="53"/>
      <c r="BJ9" s="53"/>
      <c r="BK9" s="53"/>
      <c r="BL9" s="53"/>
      <c r="BM9" s="53"/>
      <c r="BN9" s="57"/>
      <c r="BP9" s="246" t="s">
        <v>91</v>
      </c>
      <c r="BQ9" s="53"/>
      <c r="BR9" s="53"/>
      <c r="BS9" s="53"/>
      <c r="BT9" s="53"/>
      <c r="BU9" s="53"/>
      <c r="BV9" s="53"/>
      <c r="BW9" s="57"/>
    </row>
    <row r="10" spans="2:75" x14ac:dyDescent="0.3">
      <c r="B10" s="246"/>
      <c r="C10" s="53" t="s">
        <v>93</v>
      </c>
      <c r="D10" s="117">
        <v>218.9</v>
      </c>
      <c r="E10" s="118">
        <v>1.55</v>
      </c>
      <c r="F10" s="53">
        <v>17.771399498592828</v>
      </c>
      <c r="G10" s="53">
        <v>2.3483372605863568</v>
      </c>
      <c r="H10" s="53">
        <v>10.649087248818692</v>
      </c>
      <c r="I10" s="53"/>
      <c r="J10" s="53"/>
      <c r="K10" s="53"/>
      <c r="L10" s="57"/>
      <c r="N10" s="246"/>
      <c r="O10" s="53">
        <f t="shared" si="4"/>
        <v>1</v>
      </c>
      <c r="P10" s="53">
        <f t="shared" si="0"/>
        <v>0.13214138035512074</v>
      </c>
      <c r="Q10" s="53">
        <f t="shared" si="0"/>
        <v>0.59922614702696353</v>
      </c>
      <c r="R10" s="53"/>
      <c r="S10" s="53"/>
      <c r="T10" s="53"/>
      <c r="U10" s="57"/>
      <c r="W10" s="246"/>
      <c r="X10" s="53">
        <f t="shared" si="5"/>
        <v>7.5676521413093294</v>
      </c>
      <c r="Y10" s="53">
        <f t="shared" si="1"/>
        <v>1</v>
      </c>
      <c r="Z10" s="53">
        <f t="shared" si="6"/>
        <v>4.5347350346771398</v>
      </c>
      <c r="AA10" s="53"/>
      <c r="AB10" s="53"/>
      <c r="AC10" s="53"/>
      <c r="AD10" s="57"/>
      <c r="AF10" s="246"/>
      <c r="AG10" s="53">
        <f t="shared" si="7"/>
        <v>1.6688190342852358</v>
      </c>
      <c r="AH10" s="53">
        <f t="shared" si="2"/>
        <v>0.22052005075335063</v>
      </c>
      <c r="AI10" s="53">
        <f t="shared" si="3"/>
        <v>1</v>
      </c>
      <c r="AJ10" s="53"/>
      <c r="AK10" s="53"/>
      <c r="AL10" s="53"/>
      <c r="AM10" s="57"/>
      <c r="AO10" s="246"/>
      <c r="AP10" s="53"/>
      <c r="AQ10" s="53"/>
      <c r="AR10" s="53"/>
      <c r="AS10" s="53"/>
      <c r="AT10" s="53"/>
      <c r="AU10" s="53"/>
      <c r="AV10" s="57"/>
      <c r="AX10" s="246"/>
      <c r="AY10" s="53"/>
      <c r="AZ10" s="53"/>
      <c r="BA10" s="53"/>
      <c r="BB10" s="53"/>
      <c r="BC10" s="53"/>
      <c r="BD10" s="53"/>
      <c r="BE10" s="57"/>
      <c r="BG10" s="246"/>
      <c r="BH10" s="53"/>
      <c r="BI10" s="53"/>
      <c r="BJ10" s="53"/>
      <c r="BK10" s="53"/>
      <c r="BL10" s="53"/>
      <c r="BM10" s="53"/>
      <c r="BN10" s="57"/>
      <c r="BP10" s="246"/>
      <c r="BQ10" s="53"/>
      <c r="BR10" s="53"/>
      <c r="BS10" s="53"/>
      <c r="BT10" s="53"/>
      <c r="BU10" s="53"/>
      <c r="BV10" s="53"/>
      <c r="BW10" s="57"/>
    </row>
    <row r="11" spans="2:75" x14ac:dyDescent="0.3">
      <c r="B11" s="246"/>
      <c r="C11" s="53" t="s">
        <v>94</v>
      </c>
      <c r="D11" s="117">
        <v>248.3</v>
      </c>
      <c r="E11" s="118">
        <v>1.66</v>
      </c>
      <c r="F11" s="53">
        <v>33.516278894266939</v>
      </c>
      <c r="G11" s="53">
        <v>3.7096376697413014</v>
      </c>
      <c r="H11" s="53">
        <v>22.3184166781008</v>
      </c>
      <c r="I11" s="53"/>
      <c r="J11" s="53"/>
      <c r="K11" s="53"/>
      <c r="L11" s="57"/>
      <c r="N11" s="246"/>
      <c r="O11" s="53">
        <f t="shared" si="4"/>
        <v>1</v>
      </c>
      <c r="P11" s="53">
        <f t="shared" si="0"/>
        <v>0.11068166849440575</v>
      </c>
      <c r="Q11" s="53">
        <f t="shared" si="0"/>
        <v>0.66589780889782579</v>
      </c>
      <c r="R11" s="53"/>
      <c r="S11" s="53"/>
      <c r="T11" s="53"/>
      <c r="U11" s="57"/>
      <c r="W11" s="246"/>
      <c r="X11" s="53">
        <f t="shared" si="5"/>
        <v>9.0349198164693707</v>
      </c>
      <c r="Y11" s="53">
        <f t="shared" si="1"/>
        <v>1</v>
      </c>
      <c r="Z11" s="53">
        <f t="shared" si="6"/>
        <v>6.0163333093544997</v>
      </c>
      <c r="AA11" s="53"/>
      <c r="AB11" s="53"/>
      <c r="AC11" s="53"/>
      <c r="AD11" s="57"/>
      <c r="AF11" s="246"/>
      <c r="AG11" s="53">
        <f t="shared" si="7"/>
        <v>1.5017319273886336</v>
      </c>
      <c r="AH11" s="53">
        <f t="shared" si="2"/>
        <v>0.16621419535469376</v>
      </c>
      <c r="AI11" s="53">
        <f t="shared" si="3"/>
        <v>1</v>
      </c>
      <c r="AJ11" s="53"/>
      <c r="AK11" s="53"/>
      <c r="AL11" s="53"/>
      <c r="AM11" s="57"/>
      <c r="AO11" s="246"/>
      <c r="AP11" s="53"/>
      <c r="AQ11" s="53"/>
      <c r="AR11" s="53"/>
      <c r="AS11" s="53"/>
      <c r="AT11" s="53"/>
      <c r="AU11" s="53"/>
      <c r="AV11" s="57"/>
      <c r="AX11" s="246"/>
      <c r="AY11" s="53"/>
      <c r="AZ11" s="53"/>
      <c r="BA11" s="53"/>
      <c r="BB11" s="53"/>
      <c r="BC11" s="53"/>
      <c r="BD11" s="53"/>
      <c r="BE11" s="57"/>
      <c r="BG11" s="246"/>
      <c r="BH11" s="53"/>
      <c r="BI11" s="53"/>
      <c r="BJ11" s="53"/>
      <c r="BK11" s="53"/>
      <c r="BL11" s="53"/>
      <c r="BM11" s="53"/>
      <c r="BN11" s="57"/>
      <c r="BP11" s="246"/>
      <c r="BQ11" s="53"/>
      <c r="BR11" s="53"/>
      <c r="BS11" s="53"/>
      <c r="BT11" s="53"/>
      <c r="BU11" s="53"/>
      <c r="BV11" s="53"/>
      <c r="BW11" s="57"/>
    </row>
    <row r="12" spans="2:75" x14ac:dyDescent="0.3">
      <c r="B12" s="254" t="s">
        <v>124</v>
      </c>
      <c r="C12" s="112" t="s">
        <v>95</v>
      </c>
      <c r="D12" s="119">
        <v>193.9</v>
      </c>
      <c r="E12" s="120">
        <v>1.57</v>
      </c>
      <c r="F12" s="112">
        <v>28.757262960973808</v>
      </c>
      <c r="G12" s="112">
        <v>2.228777104365895</v>
      </c>
      <c r="H12" s="112">
        <v>12.448596596879343</v>
      </c>
      <c r="I12" s="112"/>
      <c r="J12" s="112"/>
      <c r="K12" s="112"/>
      <c r="L12" s="123"/>
      <c r="N12" s="254" t="s">
        <v>124</v>
      </c>
      <c r="O12" s="112">
        <f t="shared" si="4"/>
        <v>1</v>
      </c>
      <c r="P12" s="112">
        <f t="shared" si="0"/>
        <v>7.750310269063318E-2</v>
      </c>
      <c r="Q12" s="112">
        <f t="shared" si="0"/>
        <v>0.43288530670576014</v>
      </c>
      <c r="R12" s="112"/>
      <c r="S12" s="112"/>
      <c r="T12" s="112"/>
      <c r="U12" s="123"/>
      <c r="W12" s="254" t="s">
        <v>124</v>
      </c>
      <c r="X12" s="112">
        <f t="shared" si="5"/>
        <v>12.902709250127316</v>
      </c>
      <c r="Y12" s="112">
        <f t="shared" si="1"/>
        <v>1</v>
      </c>
      <c r="Z12" s="112">
        <f t="shared" si="6"/>
        <v>5.5853932510766118</v>
      </c>
      <c r="AA12" s="112"/>
      <c r="AB12" s="112"/>
      <c r="AC12" s="112"/>
      <c r="AD12" s="123"/>
      <c r="AF12" s="254" t="s">
        <v>124</v>
      </c>
      <c r="AG12" s="112">
        <f t="shared" si="7"/>
        <v>2.310080717707792</v>
      </c>
      <c r="AH12" s="112">
        <f t="shared" si="2"/>
        <v>0.17903842308815859</v>
      </c>
      <c r="AI12" s="112">
        <f t="shared" si="3"/>
        <v>1</v>
      </c>
      <c r="AJ12" s="112"/>
      <c r="AK12" s="112"/>
      <c r="AL12" s="112"/>
      <c r="AM12" s="123"/>
      <c r="AO12" s="254" t="s">
        <v>124</v>
      </c>
      <c r="AP12" s="112"/>
      <c r="AQ12" s="112"/>
      <c r="AR12" s="112"/>
      <c r="AS12" s="112"/>
      <c r="AT12" s="112"/>
      <c r="AU12" s="112"/>
      <c r="AV12" s="123"/>
      <c r="AX12" s="254" t="s">
        <v>124</v>
      </c>
      <c r="AY12" s="112"/>
      <c r="AZ12" s="112"/>
      <c r="BA12" s="112"/>
      <c r="BB12" s="112"/>
      <c r="BC12" s="112"/>
      <c r="BD12" s="112"/>
      <c r="BE12" s="123"/>
      <c r="BG12" s="254" t="s">
        <v>124</v>
      </c>
      <c r="BH12" s="112"/>
      <c r="BI12" s="112"/>
      <c r="BJ12" s="112"/>
      <c r="BK12" s="112"/>
      <c r="BL12" s="112"/>
      <c r="BM12" s="112"/>
      <c r="BN12" s="123"/>
      <c r="BP12" s="254" t="s">
        <v>124</v>
      </c>
      <c r="BQ12" s="112"/>
      <c r="BR12" s="112"/>
      <c r="BS12" s="112"/>
      <c r="BT12" s="112"/>
      <c r="BU12" s="112"/>
      <c r="BV12" s="112"/>
      <c r="BW12" s="123"/>
    </row>
    <row r="13" spans="2:75" x14ac:dyDescent="0.3">
      <c r="B13" s="254"/>
      <c r="C13" s="112" t="s">
        <v>96</v>
      </c>
      <c r="D13" s="119">
        <v>236.2</v>
      </c>
      <c r="E13" s="120">
        <v>1.57</v>
      </c>
      <c r="F13" s="112">
        <v>30.263347475742243</v>
      </c>
      <c r="G13" s="112">
        <v>2.5564537781947911</v>
      </c>
      <c r="H13" s="112">
        <v>14.355953847165395</v>
      </c>
      <c r="I13" s="112"/>
      <c r="J13" s="112"/>
      <c r="K13" s="112"/>
      <c r="L13" s="123"/>
      <c r="N13" s="254"/>
      <c r="O13" s="112">
        <f t="shared" si="4"/>
        <v>1</v>
      </c>
      <c r="P13" s="112">
        <f t="shared" si="0"/>
        <v>8.447359566696748E-2</v>
      </c>
      <c r="Q13" s="112">
        <f t="shared" si="0"/>
        <v>0.47436767722646977</v>
      </c>
      <c r="R13" s="112"/>
      <c r="S13" s="112"/>
      <c r="T13" s="112"/>
      <c r="U13" s="123"/>
      <c r="W13" s="254"/>
      <c r="X13" s="112">
        <f t="shared" si="5"/>
        <v>11.838018638894516</v>
      </c>
      <c r="Y13" s="112">
        <f t="shared" si="1"/>
        <v>1</v>
      </c>
      <c r="Z13" s="112">
        <f t="shared" si="6"/>
        <v>5.6155734046960468</v>
      </c>
      <c r="AA13" s="112"/>
      <c r="AB13" s="112"/>
      <c r="AC13" s="112"/>
      <c r="AD13" s="123"/>
      <c r="AF13" s="254"/>
      <c r="AG13" s="112">
        <f t="shared" si="7"/>
        <v>2.1080694322319649</v>
      </c>
      <c r="AH13" s="112">
        <f t="shared" si="2"/>
        <v>0.17807620485625669</v>
      </c>
      <c r="AI13" s="112">
        <f t="shared" si="3"/>
        <v>1</v>
      </c>
      <c r="AJ13" s="112"/>
      <c r="AK13" s="112"/>
      <c r="AL13" s="112"/>
      <c r="AM13" s="123"/>
      <c r="AO13" s="254"/>
      <c r="AP13" s="112"/>
      <c r="AQ13" s="112"/>
      <c r="AR13" s="112"/>
      <c r="AS13" s="112"/>
      <c r="AT13" s="112"/>
      <c r="AU13" s="112"/>
      <c r="AV13" s="123"/>
      <c r="AX13" s="254"/>
      <c r="AY13" s="112"/>
      <c r="AZ13" s="112"/>
      <c r="BA13" s="112"/>
      <c r="BB13" s="112"/>
      <c r="BC13" s="112"/>
      <c r="BD13" s="112"/>
      <c r="BE13" s="123"/>
      <c r="BG13" s="254"/>
      <c r="BH13" s="112"/>
      <c r="BI13" s="112"/>
      <c r="BJ13" s="112"/>
      <c r="BK13" s="112"/>
      <c r="BL13" s="112"/>
      <c r="BM13" s="112"/>
      <c r="BN13" s="123"/>
      <c r="BP13" s="254"/>
      <c r="BQ13" s="112"/>
      <c r="BR13" s="112"/>
      <c r="BS13" s="112"/>
      <c r="BT13" s="112"/>
      <c r="BU13" s="112"/>
      <c r="BV13" s="112"/>
      <c r="BW13" s="123"/>
    </row>
    <row r="14" spans="2:75" ht="15" thickBot="1" x14ac:dyDescent="0.35">
      <c r="B14" s="255"/>
      <c r="C14" s="113" t="s">
        <v>97</v>
      </c>
      <c r="D14" s="124">
        <v>100.5</v>
      </c>
      <c r="E14" s="125">
        <v>1.51</v>
      </c>
      <c r="F14" s="113">
        <v>11.307431058713311</v>
      </c>
      <c r="G14" s="113">
        <v>1.1983326460291421</v>
      </c>
      <c r="H14" s="113">
        <v>6.6212530479099341</v>
      </c>
      <c r="I14" s="113"/>
      <c r="J14" s="113"/>
      <c r="K14" s="113"/>
      <c r="L14" s="126"/>
      <c r="N14" s="255"/>
      <c r="O14" s="113">
        <f t="shared" si="4"/>
        <v>1</v>
      </c>
      <c r="P14" s="113">
        <f t="shared" si="0"/>
        <v>0.10597744437324937</v>
      </c>
      <c r="Q14" s="113">
        <f t="shared" si="0"/>
        <v>0.58556651935611059</v>
      </c>
      <c r="R14" s="113"/>
      <c r="S14" s="113"/>
      <c r="T14" s="113"/>
      <c r="U14" s="126"/>
      <c r="W14" s="255"/>
      <c r="X14" s="113">
        <f t="shared" si="5"/>
        <v>9.4359701341544913</v>
      </c>
      <c r="Y14" s="113">
        <f t="shared" si="1"/>
        <v>1</v>
      </c>
      <c r="Z14" s="113">
        <f t="shared" si="6"/>
        <v>5.5253881882050573</v>
      </c>
      <c r="AA14" s="113"/>
      <c r="AB14" s="113"/>
      <c r="AC14" s="113"/>
      <c r="AD14" s="126"/>
      <c r="AF14" s="255"/>
      <c r="AG14" s="113">
        <f t="shared" si="7"/>
        <v>1.7077479106892941</v>
      </c>
      <c r="AH14" s="113">
        <f t="shared" si="2"/>
        <v>0.18098275920860751</v>
      </c>
      <c r="AI14" s="113">
        <f t="shared" si="3"/>
        <v>1</v>
      </c>
      <c r="AJ14" s="113"/>
      <c r="AK14" s="113"/>
      <c r="AL14" s="113"/>
      <c r="AM14" s="126"/>
      <c r="AO14" s="255"/>
      <c r="AP14" s="113"/>
      <c r="AQ14" s="113"/>
      <c r="AR14" s="113"/>
      <c r="AS14" s="113"/>
      <c r="AT14" s="113"/>
      <c r="AU14" s="113"/>
      <c r="AV14" s="126"/>
      <c r="AX14" s="255"/>
      <c r="AY14" s="113"/>
      <c r="AZ14" s="113"/>
      <c r="BA14" s="113"/>
      <c r="BB14" s="113"/>
      <c r="BC14" s="113"/>
      <c r="BD14" s="113"/>
      <c r="BE14" s="126"/>
      <c r="BG14" s="255"/>
      <c r="BH14" s="113"/>
      <c r="BI14" s="113"/>
      <c r="BJ14" s="113"/>
      <c r="BK14" s="113"/>
      <c r="BL14" s="113"/>
      <c r="BM14" s="113"/>
      <c r="BN14" s="126"/>
      <c r="BP14" s="255"/>
      <c r="BQ14" s="113"/>
      <c r="BR14" s="113"/>
      <c r="BS14" s="113"/>
      <c r="BT14" s="113"/>
      <c r="BU14" s="113"/>
      <c r="BV14" s="113"/>
      <c r="BW14" s="126"/>
    </row>
    <row r="15" spans="2:75" x14ac:dyDescent="0.3">
      <c r="B15" s="253" t="s">
        <v>125</v>
      </c>
      <c r="C15" s="104" t="s">
        <v>98</v>
      </c>
      <c r="D15" s="121">
        <v>125.5</v>
      </c>
      <c r="E15" s="122">
        <v>1.53</v>
      </c>
      <c r="F15" s="104">
        <v>11.390191030676833</v>
      </c>
      <c r="G15" s="104">
        <v>10.68763410109703</v>
      </c>
      <c r="H15" s="104">
        <v>8.9868610792858874</v>
      </c>
      <c r="I15" s="104">
        <v>5.5724749054908793</v>
      </c>
      <c r="J15" s="104">
        <v>2.8871906894744122</v>
      </c>
      <c r="K15" s="104">
        <v>6.0854794446283655</v>
      </c>
      <c r="L15" s="105">
        <v>4.7931172418841834</v>
      </c>
      <c r="N15" s="253" t="s">
        <v>125</v>
      </c>
      <c r="O15" s="104">
        <f t="shared" si="4"/>
        <v>1</v>
      </c>
      <c r="P15" s="104">
        <f t="shared" si="0"/>
        <v>0.93831912672161255</v>
      </c>
      <c r="Q15" s="104">
        <f t="shared" si="0"/>
        <v>0.78900003126215046</v>
      </c>
      <c r="R15" s="104">
        <f t="shared" si="0"/>
        <v>0.48923454316812709</v>
      </c>
      <c r="S15" s="104">
        <f t="shared" si="0"/>
        <v>0.25348044485807436</v>
      </c>
      <c r="T15" s="104">
        <f t="shared" si="0"/>
        <v>0.53427369464116459</v>
      </c>
      <c r="U15" s="105">
        <f t="shared" si="0"/>
        <v>0.42081096172794957</v>
      </c>
      <c r="W15" s="253" t="s">
        <v>125</v>
      </c>
      <c r="X15" s="104">
        <f t="shared" si="5"/>
        <v>1.0657354960821206</v>
      </c>
      <c r="Y15" s="104">
        <f t="shared" si="1"/>
        <v>1</v>
      </c>
      <c r="Z15" s="104">
        <f t="shared" si="6"/>
        <v>0.84086533972597666</v>
      </c>
      <c r="AA15" s="104">
        <f t="shared" ref="AA15:AA26" si="8">I15/$G15</f>
        <v>0.52139461856379365</v>
      </c>
      <c r="AB15" s="104">
        <f t="shared" ref="AB15:AB26" si="9">J15/$G15</f>
        <v>0.27014310764793648</v>
      </c>
      <c r="AC15" s="104">
        <f t="shared" ref="AC15:AC26" si="10">K15/$G15</f>
        <v>0.56939444100202896</v>
      </c>
      <c r="AD15" s="105">
        <f t="shared" ref="AD15:AD26" si="11">L15/$G15</f>
        <v>0.44847317905393064</v>
      </c>
      <c r="AF15" s="253" t="s">
        <v>125</v>
      </c>
      <c r="AG15" s="104">
        <f t="shared" si="7"/>
        <v>1.2674270727218049</v>
      </c>
      <c r="AH15" s="104">
        <f t="shared" si="2"/>
        <v>1.1892510640596539</v>
      </c>
      <c r="AI15" s="104">
        <f t="shared" si="3"/>
        <v>1</v>
      </c>
      <c r="AJ15" s="104">
        <f t="shared" ref="AJ15:AJ23" si="12">I15/$H15</f>
        <v>0.62006910492196887</v>
      </c>
      <c r="AK15" s="104">
        <f t="shared" ref="AK15:AK23" si="13">J15/$H15</f>
        <v>0.32126797821869008</v>
      </c>
      <c r="AL15" s="104">
        <f t="shared" ref="AL15:AL23" si="14">K15/$H15</f>
        <v>0.67715294483131472</v>
      </c>
      <c r="AM15" s="105">
        <f t="shared" ref="AM15:AM23" si="15">L15/$H15</f>
        <v>0.53334720539210267</v>
      </c>
      <c r="AO15" s="253" t="s">
        <v>125</v>
      </c>
      <c r="AP15" s="104">
        <f t="shared" ref="AP15:AP23" si="16">F15/$I15</f>
        <v>2.0440093896974618</v>
      </c>
      <c r="AQ15" s="104">
        <f t="shared" ref="AQ15:AQ23" si="17">G15/$I15</f>
        <v>1.9179331055516986</v>
      </c>
      <c r="AR15" s="104">
        <f t="shared" ref="AR15:AR23" si="18">H15/$I15</f>
        <v>1.6127234723714265</v>
      </c>
      <c r="AS15" s="104">
        <f t="shared" ref="AS15:AS23" si="19">I15/$I15</f>
        <v>1</v>
      </c>
      <c r="AT15" s="104">
        <f t="shared" ref="AT15:AT23" si="20">J15/$I15</f>
        <v>0.51811640939459369</v>
      </c>
      <c r="AU15" s="104">
        <f t="shared" ref="AU15:AU23" si="21">K15/$I15</f>
        <v>1.0920604485148948</v>
      </c>
      <c r="AV15" s="105">
        <f t="shared" ref="AV15:AV23" si="22">L15/$I15</f>
        <v>0.8601415570595482</v>
      </c>
      <c r="AX15" s="253" t="s">
        <v>125</v>
      </c>
      <c r="AY15" s="104">
        <f>F15/$J15</f>
        <v>3.9450775011851809</v>
      </c>
      <c r="AZ15" s="104">
        <f t="shared" ref="AZ15:AZ23" si="23">G15/$J15</f>
        <v>3.7017416757611605</v>
      </c>
      <c r="BA15" s="104">
        <f t="shared" ref="BA15:BA23" si="24">H15/$J15</f>
        <v>3.112666271766714</v>
      </c>
      <c r="BB15" s="104">
        <f t="shared" ref="BB15:BB23" si="25">I15/$J15</f>
        <v>1.9300681890551883</v>
      </c>
      <c r="BC15" s="104">
        <f t="shared" ref="BC15:BC23" si="26">J15/$J15</f>
        <v>1</v>
      </c>
      <c r="BD15" s="104">
        <f t="shared" ref="BD15:BD23" si="27">K15/$J15</f>
        <v>2.1077511322039397</v>
      </c>
      <c r="BE15" s="105">
        <f t="shared" ref="BE15:BE23" si="28">L15/$J15</f>
        <v>1.6601318573650321</v>
      </c>
      <c r="BG15" s="253" t="s">
        <v>125</v>
      </c>
      <c r="BH15" s="104">
        <f>F15/$K15</f>
        <v>1.8716998610078159</v>
      </c>
      <c r="BI15" s="104">
        <f t="shared" ref="BI15:BI23" si="29">G15/$K15</f>
        <v>1.7562517790658176</v>
      </c>
      <c r="BJ15" s="104">
        <f t="shared" ref="BJ15:BJ23" si="30">H15/$K15</f>
        <v>1.4767712488485296</v>
      </c>
      <c r="BK15" s="104">
        <f t="shared" ref="BK15:BK23" si="31">I15/$K15</f>
        <v>0.91570022644800586</v>
      </c>
      <c r="BL15" s="104">
        <f t="shared" ref="BL15:BL23" si="32">J15/$K15</f>
        <v>0.47443931340905715</v>
      </c>
      <c r="BM15" s="104">
        <f t="shared" ref="BM15:BM23" si="33">K15/$K15</f>
        <v>1</v>
      </c>
      <c r="BN15" s="105">
        <f t="shared" ref="BN15:BN23" si="34">L15/$K15</f>
        <v>0.78763181857676856</v>
      </c>
      <c r="BP15" s="253" t="s">
        <v>125</v>
      </c>
      <c r="BQ15" s="104">
        <f>F15/$L15</f>
        <v>2.3763639518651392</v>
      </c>
      <c r="BR15" s="104">
        <f t="shared" ref="BR15:BR23" si="35">G15/$L15</f>
        <v>2.2297877480868173</v>
      </c>
      <c r="BS15" s="104">
        <f t="shared" ref="BS15:BS23" si="36">H15/$L15</f>
        <v>1.874951232311842</v>
      </c>
      <c r="BT15" s="104">
        <f t="shared" ref="BT15:BT23" si="37">I15/$L15</f>
        <v>1.1625993323919463</v>
      </c>
      <c r="BU15" s="104">
        <f t="shared" ref="BU15:BU23" si="38">J15/$L15</f>
        <v>0.60236179166346704</v>
      </c>
      <c r="BV15" s="104">
        <f t="shared" ref="BV15:BV23" si="39">K15/$L15</f>
        <v>1.2696287483750663</v>
      </c>
      <c r="BW15" s="105">
        <f t="shared" ref="BW15:BW23" si="40">L15/$L15</f>
        <v>1</v>
      </c>
    </row>
    <row r="16" spans="2:75" x14ac:dyDescent="0.3">
      <c r="B16" s="246"/>
      <c r="C16" s="53" t="s">
        <v>99</v>
      </c>
      <c r="D16" s="117">
        <v>119.1</v>
      </c>
      <c r="E16" s="118">
        <v>1.52</v>
      </c>
      <c r="F16" s="53">
        <v>8.5706881289673813</v>
      </c>
      <c r="G16" s="53">
        <v>6.2966062336659858</v>
      </c>
      <c r="H16" s="53">
        <v>6.7574790616266478</v>
      </c>
      <c r="I16" s="53">
        <v>3.3480682910226949</v>
      </c>
      <c r="J16" s="53">
        <v>2.0177461025819974</v>
      </c>
      <c r="K16" s="53">
        <v>4.3398467495874273</v>
      </c>
      <c r="L16" s="57">
        <v>3.6834163711555146</v>
      </c>
      <c r="N16" s="246"/>
      <c r="O16" s="53">
        <f t="shared" si="4"/>
        <v>1</v>
      </c>
      <c r="P16" s="53">
        <f t="shared" si="0"/>
        <v>0.73466752481455855</v>
      </c>
      <c r="Q16" s="53">
        <f t="shared" si="0"/>
        <v>0.78844066660033829</v>
      </c>
      <c r="R16" s="53">
        <f t="shared" si="0"/>
        <v>0.39064171285230032</v>
      </c>
      <c r="S16" s="53">
        <f t="shared" si="0"/>
        <v>0.23542404906350275</v>
      </c>
      <c r="T16" s="53">
        <f t="shared" si="0"/>
        <v>0.50635919593428302</v>
      </c>
      <c r="U16" s="57">
        <f t="shared" si="0"/>
        <v>0.42976903554642609</v>
      </c>
      <c r="W16" s="246"/>
      <c r="X16" s="53">
        <f t="shared" si="5"/>
        <v>1.3611599345600793</v>
      </c>
      <c r="Y16" s="53">
        <f t="shared" si="1"/>
        <v>1</v>
      </c>
      <c r="Z16" s="53">
        <f t="shared" si="6"/>
        <v>1.0731938461542219</v>
      </c>
      <c r="AA16" s="53">
        <f t="shared" si="8"/>
        <v>0.53172584830247449</v>
      </c>
      <c r="AB16" s="53">
        <f t="shared" si="9"/>
        <v>0.32044978321714634</v>
      </c>
      <c r="AC16" s="53">
        <f t="shared" si="10"/>
        <v>0.68923585000180299</v>
      </c>
      <c r="AD16" s="57">
        <f t="shared" si="11"/>
        <v>0.58498439230032173</v>
      </c>
      <c r="AF16" s="246"/>
      <c r="AG16" s="53">
        <f t="shared" si="7"/>
        <v>1.2683262575887673</v>
      </c>
      <c r="AH16" s="53">
        <f t="shared" si="2"/>
        <v>0.93179811232005183</v>
      </c>
      <c r="AI16" s="53">
        <f t="shared" si="3"/>
        <v>1</v>
      </c>
      <c r="AJ16" s="53">
        <f t="shared" si="12"/>
        <v>0.49546114172002392</v>
      </c>
      <c r="AK16" s="53">
        <f t="shared" si="13"/>
        <v>0.29859450309510677</v>
      </c>
      <c r="AL16" s="53">
        <f t="shared" si="14"/>
        <v>0.64222866397498646</v>
      </c>
      <c r="AM16" s="57">
        <f t="shared" si="15"/>
        <v>0.54508735248213247</v>
      </c>
      <c r="AO16" s="246"/>
      <c r="AP16" s="53">
        <f t="shared" si="16"/>
        <v>2.5598904753371667</v>
      </c>
      <c r="AQ16" s="53">
        <f t="shared" si="17"/>
        <v>1.8806683993123199</v>
      </c>
      <c r="AR16" s="53">
        <f t="shared" si="18"/>
        <v>2.0183217527986925</v>
      </c>
      <c r="AS16" s="53">
        <f t="shared" si="19"/>
        <v>1</v>
      </c>
      <c r="AT16" s="53">
        <f t="shared" si="20"/>
        <v>0.60265978086297045</v>
      </c>
      <c r="AU16" s="53">
        <f t="shared" si="21"/>
        <v>1.296224082771557</v>
      </c>
      <c r="AV16" s="57">
        <f t="shared" si="22"/>
        <v>1.1001616606901363</v>
      </c>
      <c r="AX16" s="246"/>
      <c r="AY16" s="53">
        <f t="shared" ref="AY16:AY23" si="41">F16/$J16</f>
        <v>4.2476544090457908</v>
      </c>
      <c r="AZ16" s="53">
        <f t="shared" si="23"/>
        <v>3.1206137509613172</v>
      </c>
      <c r="BA16" s="53">
        <f t="shared" si="24"/>
        <v>3.349023473755929</v>
      </c>
      <c r="BB16" s="53">
        <f t="shared" si="25"/>
        <v>1.6593109939542732</v>
      </c>
      <c r="BC16" s="53">
        <f t="shared" si="26"/>
        <v>1</v>
      </c>
      <c r="BD16" s="53">
        <f t="shared" si="27"/>
        <v>2.1508388711711386</v>
      </c>
      <c r="BE16" s="57">
        <f t="shared" si="28"/>
        <v>1.8255103387101339</v>
      </c>
      <c r="BG16" s="246"/>
      <c r="BH16" s="53">
        <f t="shared" ref="BH16:BH23" si="42">F16/$K16</f>
        <v>1.9748826683297431</v>
      </c>
      <c r="BI16" s="53">
        <f t="shared" si="29"/>
        <v>1.4508821617409833</v>
      </c>
      <c r="BJ16" s="53">
        <f t="shared" si="30"/>
        <v>1.5570778074753575</v>
      </c>
      <c r="BK16" s="53">
        <f t="shared" si="31"/>
        <v>0.77147154823865216</v>
      </c>
      <c r="BL16" s="53">
        <f t="shared" si="32"/>
        <v>0.4649348742035227</v>
      </c>
      <c r="BM16" s="53">
        <f t="shared" si="33"/>
        <v>1</v>
      </c>
      <c r="BN16" s="57">
        <f t="shared" si="34"/>
        <v>0.84874341968542621</v>
      </c>
      <c r="BP16" s="246"/>
      <c r="BQ16" s="53">
        <f t="shared" ref="BQ16:BQ23" si="43">F16/$L16</f>
        <v>2.3268311983634624</v>
      </c>
      <c r="BR16" s="53">
        <f t="shared" si="35"/>
        <v>1.7094473171629778</v>
      </c>
      <c r="BS16" s="53">
        <f t="shared" si="36"/>
        <v>1.834568341104152</v>
      </c>
      <c r="BT16" s="53">
        <f t="shared" si="37"/>
        <v>0.90895732484687342</v>
      </c>
      <c r="BU16" s="53">
        <f t="shared" si="38"/>
        <v>0.54779202220600864</v>
      </c>
      <c r="BV16" s="53">
        <f t="shared" si="39"/>
        <v>1.1782123746781268</v>
      </c>
      <c r="BW16" s="57">
        <f t="shared" si="40"/>
        <v>1</v>
      </c>
    </row>
    <row r="17" spans="2:75" x14ac:dyDescent="0.3">
      <c r="B17" s="246"/>
      <c r="C17" s="53" t="s">
        <v>100</v>
      </c>
      <c r="D17" s="117">
        <v>155.4</v>
      </c>
      <c r="E17" s="118">
        <v>1.5</v>
      </c>
      <c r="F17" s="53">
        <v>11.557532588080599</v>
      </c>
      <c r="G17" s="53">
        <v>8.4481056441456008</v>
      </c>
      <c r="H17" s="53">
        <v>8.5118239809594733</v>
      </c>
      <c r="I17" s="53">
        <v>4.446561259798897</v>
      </c>
      <c r="J17" s="53">
        <v>4.6781182896700972</v>
      </c>
      <c r="K17" s="53">
        <v>6.0854794446283655</v>
      </c>
      <c r="L17" s="57">
        <v>4.4535016095718172</v>
      </c>
      <c r="N17" s="246"/>
      <c r="O17" s="53">
        <f t="shared" si="4"/>
        <v>1</v>
      </c>
      <c r="P17" s="53">
        <f t="shared" si="0"/>
        <v>0.73096100571312406</v>
      </c>
      <c r="Q17" s="53">
        <f t="shared" si="0"/>
        <v>0.73647414931261401</v>
      </c>
      <c r="R17" s="53">
        <f t="shared" si="0"/>
        <v>0.38473274688272829</v>
      </c>
      <c r="S17" s="53">
        <f t="shared" si="0"/>
        <v>0.40476790820340736</v>
      </c>
      <c r="T17" s="53">
        <f t="shared" si="0"/>
        <v>0.52653794382586316</v>
      </c>
      <c r="U17" s="57">
        <f t="shared" si="0"/>
        <v>0.38533325133469737</v>
      </c>
      <c r="W17" s="246"/>
      <c r="X17" s="53">
        <f t="shared" si="5"/>
        <v>1.368062033657188</v>
      </c>
      <c r="Y17" s="53">
        <f t="shared" si="1"/>
        <v>1</v>
      </c>
      <c r="Z17" s="53">
        <f t="shared" si="6"/>
        <v>1.0075423224445623</v>
      </c>
      <c r="AA17" s="53">
        <f t="shared" si="8"/>
        <v>0.52633826411490148</v>
      </c>
      <c r="AB17" s="53">
        <f t="shared" si="9"/>
        <v>0.55374760765591946</v>
      </c>
      <c r="AC17" s="53">
        <f t="shared" si="10"/>
        <v>0.72033657022808462</v>
      </c>
      <c r="AD17" s="57">
        <f t="shared" si="11"/>
        <v>0.52715979145668246</v>
      </c>
      <c r="AF17" s="246"/>
      <c r="AG17" s="53">
        <f t="shared" si="7"/>
        <v>1.3578209105280166</v>
      </c>
      <c r="AH17" s="53">
        <f t="shared" si="2"/>
        <v>0.99251413833786895</v>
      </c>
      <c r="AI17" s="53">
        <f t="shared" si="3"/>
        <v>1</v>
      </c>
      <c r="AJ17" s="53">
        <f t="shared" si="12"/>
        <v>0.52239816868225109</v>
      </c>
      <c r="AK17" s="53">
        <f t="shared" si="13"/>
        <v>0.54960232966927125</v>
      </c>
      <c r="AL17" s="53">
        <f t="shared" si="14"/>
        <v>0.71494423031318322</v>
      </c>
      <c r="AM17" s="57">
        <f t="shared" si="15"/>
        <v>0.52321354618399984</v>
      </c>
      <c r="AO17" s="246"/>
      <c r="AP17" s="53">
        <f t="shared" si="16"/>
        <v>2.5992068730890052</v>
      </c>
      <c r="AQ17" s="53">
        <f t="shared" si="17"/>
        <v>1.8999188700096039</v>
      </c>
      <c r="AR17" s="53">
        <f t="shared" si="18"/>
        <v>1.9142486707457247</v>
      </c>
      <c r="AS17" s="53">
        <f t="shared" si="19"/>
        <v>1</v>
      </c>
      <c r="AT17" s="53">
        <f t="shared" si="20"/>
        <v>1.052075529008156</v>
      </c>
      <c r="AU17" s="53">
        <f t="shared" si="21"/>
        <v>1.3685810425343361</v>
      </c>
      <c r="AV17" s="57">
        <f t="shared" si="22"/>
        <v>1.0015608352988785</v>
      </c>
      <c r="AX17" s="246"/>
      <c r="AY17" s="53">
        <f t="shared" si="41"/>
        <v>2.4705515919939769</v>
      </c>
      <c r="AZ17" s="53">
        <f t="shared" si="23"/>
        <v>1.8058768763500772</v>
      </c>
      <c r="BA17" s="53">
        <f t="shared" si="24"/>
        <v>1.8194973820466884</v>
      </c>
      <c r="BB17" s="53">
        <f t="shared" si="25"/>
        <v>0.95050210030334015</v>
      </c>
      <c r="BC17" s="53">
        <f t="shared" si="26"/>
        <v>1</v>
      </c>
      <c r="BD17" s="53">
        <f t="shared" si="27"/>
        <v>1.3008391553642213</v>
      </c>
      <c r="BE17" s="57">
        <f t="shared" si="28"/>
        <v>0.95198567753315189</v>
      </c>
      <c r="BG17" s="246"/>
      <c r="BH17" s="53">
        <f t="shared" si="42"/>
        <v>1.8991983611549947</v>
      </c>
      <c r="BI17" s="53">
        <f t="shared" si="29"/>
        <v>1.388239944118572</v>
      </c>
      <c r="BJ17" s="53">
        <f t="shared" si="30"/>
        <v>1.3987104974075353</v>
      </c>
      <c r="BK17" s="53">
        <f t="shared" si="31"/>
        <v>0.73068380236233699</v>
      </c>
      <c r="BL17" s="53">
        <f t="shared" si="32"/>
        <v>0.76873454790804663</v>
      </c>
      <c r="BM17" s="53">
        <f t="shared" si="33"/>
        <v>1</v>
      </c>
      <c r="BN17" s="57">
        <f t="shared" si="34"/>
        <v>0.73182427943338302</v>
      </c>
      <c r="BP17" s="246"/>
      <c r="BQ17" s="53">
        <f t="shared" si="43"/>
        <v>2.5951562615898101</v>
      </c>
      <c r="BR17" s="53">
        <f t="shared" si="35"/>
        <v>1.896958030954399</v>
      </c>
      <c r="BS17" s="53">
        <f t="shared" si="36"/>
        <v>1.9112655000876591</v>
      </c>
      <c r="BT17" s="53">
        <f t="shared" si="37"/>
        <v>0.99844159711135994</v>
      </c>
      <c r="BU17" s="53">
        <f t="shared" si="38"/>
        <v>1.050435971464682</v>
      </c>
      <c r="BV17" s="53">
        <f t="shared" si="39"/>
        <v>1.3664482418843125</v>
      </c>
      <c r="BW17" s="57">
        <f t="shared" si="40"/>
        <v>1</v>
      </c>
    </row>
    <row r="18" spans="2:75" x14ac:dyDescent="0.3">
      <c r="B18" s="254" t="s">
        <v>101</v>
      </c>
      <c r="C18" s="112" t="s">
        <v>102</v>
      </c>
      <c r="D18" s="119">
        <v>299.8</v>
      </c>
      <c r="E18" s="120">
        <v>1.75</v>
      </c>
      <c r="F18" s="112">
        <v>67.992428790063272</v>
      </c>
      <c r="G18" s="112">
        <v>4.7237886984384154</v>
      </c>
      <c r="H18" s="112">
        <v>24.212602530663627</v>
      </c>
      <c r="I18" s="112"/>
      <c r="J18" s="112"/>
      <c r="K18" s="112"/>
      <c r="L18" s="123"/>
      <c r="N18" s="254" t="s">
        <v>101</v>
      </c>
      <c r="O18" s="112">
        <f t="shared" si="4"/>
        <v>1</v>
      </c>
      <c r="P18" s="112">
        <f t="shared" si="0"/>
        <v>6.9475216321861585E-2</v>
      </c>
      <c r="Q18" s="112">
        <f t="shared" si="0"/>
        <v>0.35610733373599046</v>
      </c>
      <c r="R18" s="112"/>
      <c r="S18" s="112"/>
      <c r="T18" s="112"/>
      <c r="U18" s="123"/>
      <c r="W18" s="254" t="s">
        <v>101</v>
      </c>
      <c r="X18" s="112">
        <f t="shared" si="5"/>
        <v>14.3936219696999</v>
      </c>
      <c r="Y18" s="112">
        <f t="shared" si="1"/>
        <v>1</v>
      </c>
      <c r="Z18" s="112">
        <f t="shared" si="6"/>
        <v>5.1256743424336069</v>
      </c>
      <c r="AA18" s="112"/>
      <c r="AB18" s="112"/>
      <c r="AC18" s="112"/>
      <c r="AD18" s="123"/>
      <c r="AF18" s="254" t="s">
        <v>101</v>
      </c>
      <c r="AG18" s="112">
        <f t="shared" si="7"/>
        <v>2.8081421112809104</v>
      </c>
      <c r="AH18" s="112">
        <f t="shared" si="2"/>
        <v>0.19509628064377035</v>
      </c>
      <c r="AI18" s="112">
        <f t="shared" si="3"/>
        <v>1</v>
      </c>
      <c r="AJ18" s="112"/>
      <c r="AK18" s="112"/>
      <c r="AL18" s="112"/>
      <c r="AM18" s="123"/>
      <c r="AO18" s="254" t="s">
        <v>101</v>
      </c>
      <c r="AP18" s="112"/>
      <c r="AQ18" s="112"/>
      <c r="AR18" s="112"/>
      <c r="AS18" s="112"/>
      <c r="AT18" s="112"/>
      <c r="AU18" s="112"/>
      <c r="AV18" s="123"/>
      <c r="AX18" s="254" t="s">
        <v>101</v>
      </c>
      <c r="AY18" s="112"/>
      <c r="AZ18" s="112"/>
      <c r="BA18" s="112"/>
      <c r="BB18" s="112"/>
      <c r="BC18" s="112"/>
      <c r="BD18" s="112"/>
      <c r="BE18" s="123"/>
      <c r="BG18" s="254" t="s">
        <v>101</v>
      </c>
      <c r="BH18" s="112"/>
      <c r="BI18" s="112"/>
      <c r="BJ18" s="112"/>
      <c r="BK18" s="112"/>
      <c r="BL18" s="112"/>
      <c r="BM18" s="112"/>
      <c r="BN18" s="123"/>
      <c r="BP18" s="254" t="s">
        <v>101</v>
      </c>
      <c r="BQ18" s="112"/>
      <c r="BR18" s="112"/>
      <c r="BS18" s="112"/>
      <c r="BT18" s="112"/>
      <c r="BU18" s="112"/>
      <c r="BV18" s="112"/>
      <c r="BW18" s="123"/>
    </row>
    <row r="19" spans="2:75" x14ac:dyDescent="0.3">
      <c r="B19" s="254"/>
      <c r="C19" s="112" t="s">
        <v>103</v>
      </c>
      <c r="D19" s="119">
        <v>108.3</v>
      </c>
      <c r="E19" s="120">
        <v>1.46</v>
      </c>
      <c r="F19" s="112">
        <v>7.3537260224723511</v>
      </c>
      <c r="G19" s="112">
        <v>0.8258170455469287</v>
      </c>
      <c r="H19" s="112">
        <v>4.5892189148047891</v>
      </c>
      <c r="I19" s="112"/>
      <c r="J19" s="112"/>
      <c r="K19" s="112"/>
      <c r="L19" s="123"/>
      <c r="N19" s="254"/>
      <c r="O19" s="112">
        <f t="shared" si="4"/>
        <v>1</v>
      </c>
      <c r="P19" s="112">
        <f t="shared" ref="P19:P26" si="44">G19/$F19</f>
        <v>0.1122991314910704</v>
      </c>
      <c r="Q19" s="112">
        <f t="shared" ref="Q19:Q26" si="45">H19/$F19</f>
        <v>0.62406716007375485</v>
      </c>
      <c r="R19" s="112"/>
      <c r="S19" s="112"/>
      <c r="T19" s="112"/>
      <c r="U19" s="123"/>
      <c r="W19" s="254"/>
      <c r="X19" s="112">
        <f t="shared" si="5"/>
        <v>8.9047883694409169</v>
      </c>
      <c r="Y19" s="112">
        <f t="shared" si="1"/>
        <v>1</v>
      </c>
      <c r="Z19" s="112">
        <f t="shared" si="6"/>
        <v>5.557185988774795</v>
      </c>
      <c r="AA19" s="112"/>
      <c r="AB19" s="112"/>
      <c r="AC19" s="112"/>
      <c r="AD19" s="123"/>
      <c r="AF19" s="254"/>
      <c r="AG19" s="112">
        <f t="shared" si="7"/>
        <v>1.6023916398385967</v>
      </c>
      <c r="AH19" s="112">
        <f t="shared" si="2"/>
        <v>0.17994718946242649</v>
      </c>
      <c r="AI19" s="112">
        <f t="shared" si="3"/>
        <v>1</v>
      </c>
      <c r="AJ19" s="112"/>
      <c r="AK19" s="112"/>
      <c r="AL19" s="112"/>
      <c r="AM19" s="123"/>
      <c r="AO19" s="254"/>
      <c r="AP19" s="112"/>
      <c r="AQ19" s="112"/>
      <c r="AR19" s="112"/>
      <c r="AS19" s="112"/>
      <c r="AT19" s="112"/>
      <c r="AU19" s="112"/>
      <c r="AV19" s="123"/>
      <c r="AX19" s="254"/>
      <c r="AY19" s="112"/>
      <c r="AZ19" s="112"/>
      <c r="BA19" s="112"/>
      <c r="BB19" s="112"/>
      <c r="BC19" s="112"/>
      <c r="BD19" s="112"/>
      <c r="BE19" s="123"/>
      <c r="BG19" s="254"/>
      <c r="BH19" s="112"/>
      <c r="BI19" s="112"/>
      <c r="BJ19" s="112"/>
      <c r="BK19" s="112"/>
      <c r="BL19" s="112"/>
      <c r="BM19" s="112"/>
      <c r="BN19" s="123"/>
      <c r="BP19" s="254"/>
      <c r="BQ19" s="112"/>
      <c r="BR19" s="112"/>
      <c r="BS19" s="112"/>
      <c r="BT19" s="112"/>
      <c r="BU19" s="112"/>
      <c r="BV19" s="112"/>
      <c r="BW19" s="123"/>
    </row>
    <row r="20" spans="2:75" x14ac:dyDescent="0.3">
      <c r="B20" s="254"/>
      <c r="C20" s="112" t="s">
        <v>104</v>
      </c>
      <c r="D20" s="119">
        <v>147.4</v>
      </c>
      <c r="E20" s="120">
        <v>1.43</v>
      </c>
      <c r="F20" s="112">
        <v>7.6268067492614193</v>
      </c>
      <c r="G20" s="112">
        <v>0.64010528831786362</v>
      </c>
      <c r="H20" s="112">
        <v>3.0126728227369979</v>
      </c>
      <c r="I20" s="112"/>
      <c r="J20" s="112"/>
      <c r="K20" s="112"/>
      <c r="L20" s="123"/>
      <c r="N20" s="254"/>
      <c r="O20" s="112">
        <f t="shared" si="4"/>
        <v>1</v>
      </c>
      <c r="P20" s="112">
        <f t="shared" si="44"/>
        <v>8.3928347650850263E-2</v>
      </c>
      <c r="Q20" s="112">
        <f t="shared" si="45"/>
        <v>0.39501103433999363</v>
      </c>
      <c r="R20" s="112"/>
      <c r="S20" s="112"/>
      <c r="T20" s="112"/>
      <c r="U20" s="123"/>
      <c r="W20" s="254"/>
      <c r="X20" s="112">
        <f t="shared" si="5"/>
        <v>11.914925385640773</v>
      </c>
      <c r="Y20" s="112">
        <f t="shared" si="1"/>
        <v>1</v>
      </c>
      <c r="Z20" s="112">
        <f t="shared" si="6"/>
        <v>4.7065270006658091</v>
      </c>
      <c r="AA20" s="112"/>
      <c r="AB20" s="112"/>
      <c r="AC20" s="112"/>
      <c r="AD20" s="123"/>
      <c r="AF20" s="254"/>
      <c r="AG20" s="112">
        <f t="shared" si="7"/>
        <v>2.531574849980724</v>
      </c>
      <c r="AH20" s="112">
        <f t="shared" si="2"/>
        <v>0.21247089411333131</v>
      </c>
      <c r="AI20" s="112">
        <f t="shared" si="3"/>
        <v>1</v>
      </c>
      <c r="AJ20" s="112"/>
      <c r="AK20" s="112"/>
      <c r="AL20" s="112"/>
      <c r="AM20" s="123"/>
      <c r="AO20" s="254"/>
      <c r="AP20" s="112"/>
      <c r="AQ20" s="112"/>
      <c r="AR20" s="112"/>
      <c r="AS20" s="112"/>
      <c r="AT20" s="112"/>
      <c r="AU20" s="112"/>
      <c r="AV20" s="123"/>
      <c r="AX20" s="254"/>
      <c r="AY20" s="112"/>
      <c r="AZ20" s="112"/>
      <c r="BA20" s="112"/>
      <c r="BB20" s="112"/>
      <c r="BC20" s="112"/>
      <c r="BD20" s="112"/>
      <c r="BE20" s="123"/>
      <c r="BG20" s="254"/>
      <c r="BH20" s="112"/>
      <c r="BI20" s="112"/>
      <c r="BJ20" s="112"/>
      <c r="BK20" s="112"/>
      <c r="BL20" s="112"/>
      <c r="BM20" s="112"/>
      <c r="BN20" s="123"/>
      <c r="BP20" s="254"/>
      <c r="BQ20" s="112"/>
      <c r="BR20" s="112"/>
      <c r="BS20" s="112"/>
      <c r="BT20" s="112"/>
      <c r="BU20" s="112"/>
      <c r="BV20" s="112"/>
      <c r="BW20" s="123"/>
    </row>
    <row r="21" spans="2:75" x14ac:dyDescent="0.3">
      <c r="B21" s="246" t="s">
        <v>105</v>
      </c>
      <c r="C21" s="53" t="s">
        <v>106</v>
      </c>
      <c r="D21" s="117">
        <v>187</v>
      </c>
      <c r="E21" s="118">
        <v>1.5</v>
      </c>
      <c r="F21" s="53">
        <v>17.642274313572187</v>
      </c>
      <c r="G21" s="53">
        <v>1.6289346062214709</v>
      </c>
      <c r="H21" s="53">
        <v>6.6663538170418839</v>
      </c>
      <c r="I21" s="53">
        <v>4.0889841255178423</v>
      </c>
      <c r="J21" s="53">
        <v>7.1492648558175507</v>
      </c>
      <c r="K21" s="53">
        <v>5.8336752497459239</v>
      </c>
      <c r="L21" s="57">
        <v>3.1994670368297458</v>
      </c>
      <c r="N21" s="246" t="s">
        <v>105</v>
      </c>
      <c r="O21" s="53">
        <f t="shared" si="4"/>
        <v>1</v>
      </c>
      <c r="P21" s="53">
        <f t="shared" si="44"/>
        <v>9.2331327428025134E-2</v>
      </c>
      <c r="Q21" s="53">
        <f t="shared" si="45"/>
        <v>0.37786249655541654</v>
      </c>
      <c r="R21" s="53">
        <f t="shared" ref="R21:R23" si="46">I21/$F21</f>
        <v>0.23177193897116713</v>
      </c>
      <c r="S21" s="53">
        <f t="shared" ref="S21:S23" si="47">J21/$F21</f>
        <v>0.40523487668013569</v>
      </c>
      <c r="T21" s="53">
        <f t="shared" ref="T21:T23" si="48">K21/$F21</f>
        <v>0.33066458133791071</v>
      </c>
      <c r="U21" s="57">
        <f t="shared" ref="U21:U23" si="49">L21/$F21</f>
        <v>0.18135230072737268</v>
      </c>
      <c r="W21" s="246" t="s">
        <v>105</v>
      </c>
      <c r="X21" s="53">
        <f t="shared" si="5"/>
        <v>10.830560199402832</v>
      </c>
      <c r="Y21" s="53">
        <f t="shared" si="1"/>
        <v>1</v>
      </c>
      <c r="Z21" s="53">
        <f t="shared" si="6"/>
        <v>4.0924625160400838</v>
      </c>
      <c r="AA21" s="53">
        <f t="shared" si="8"/>
        <v>2.5102199375595449</v>
      </c>
      <c r="AB21" s="53">
        <f t="shared" si="9"/>
        <v>4.3889207267817927</v>
      </c>
      <c r="AC21" s="53">
        <f t="shared" si="10"/>
        <v>3.5812826539905767</v>
      </c>
      <c r="AD21" s="57">
        <f t="shared" si="11"/>
        <v>1.9641470103280159</v>
      </c>
      <c r="AF21" s="246" t="s">
        <v>105</v>
      </c>
      <c r="AG21" s="53">
        <f t="shared" si="7"/>
        <v>2.6464653388890689</v>
      </c>
      <c r="AH21" s="53">
        <f t="shared" si="2"/>
        <v>0.24435165773188611</v>
      </c>
      <c r="AI21" s="53">
        <f t="shared" si="3"/>
        <v>1</v>
      </c>
      <c r="AJ21" s="53">
        <f t="shared" si="12"/>
        <v>0.6133764030143064</v>
      </c>
      <c r="AK21" s="53">
        <f t="shared" si="13"/>
        <v>1.0724400552429654</v>
      </c>
      <c r="AL21" s="53">
        <f t="shared" si="14"/>
        <v>0.875092353309046</v>
      </c>
      <c r="AM21" s="57">
        <f t="shared" si="15"/>
        <v>0.47994257800277867</v>
      </c>
      <c r="AO21" s="246" t="s">
        <v>105</v>
      </c>
      <c r="AP21" s="53">
        <f t="shared" si="16"/>
        <v>4.3145861593037882</v>
      </c>
      <c r="AQ21" s="53">
        <f t="shared" si="17"/>
        <v>0.39837146739110346</v>
      </c>
      <c r="AR21" s="53">
        <f t="shared" si="18"/>
        <v>1.6303202977579756</v>
      </c>
      <c r="AS21" s="53">
        <f t="shared" si="19"/>
        <v>1</v>
      </c>
      <c r="AT21" s="53">
        <f t="shared" si="20"/>
        <v>1.7484207901912909</v>
      </c>
      <c r="AU21" s="53">
        <f t="shared" si="21"/>
        <v>1.4266808260125314</v>
      </c>
      <c r="AV21" s="57">
        <f t="shared" si="22"/>
        <v>0.78246012667622056</v>
      </c>
      <c r="AX21" s="246" t="s">
        <v>105</v>
      </c>
      <c r="AY21" s="53">
        <f t="shared" si="41"/>
        <v>2.467704675847362</v>
      </c>
      <c r="AZ21" s="53">
        <f t="shared" si="23"/>
        <v>0.22784644842133142</v>
      </c>
      <c r="BA21" s="53">
        <f t="shared" si="24"/>
        <v>0.93245304957715913</v>
      </c>
      <c r="BB21" s="53">
        <f t="shared" si="25"/>
        <v>0.57194469752935861</v>
      </c>
      <c r="BC21" s="53">
        <f t="shared" si="26"/>
        <v>1</v>
      </c>
      <c r="BD21" s="53">
        <f t="shared" si="27"/>
        <v>0.81598253350467276</v>
      </c>
      <c r="BE21" s="57">
        <f t="shared" si="28"/>
        <v>0.44752392048061457</v>
      </c>
      <c r="BG21" s="246" t="s">
        <v>105</v>
      </c>
      <c r="BH21" s="53">
        <f t="shared" si="42"/>
        <v>3.0242126203957902</v>
      </c>
      <c r="BI21" s="53">
        <f t="shared" si="29"/>
        <v>0.2792295656657296</v>
      </c>
      <c r="BJ21" s="53">
        <f t="shared" si="30"/>
        <v>1.1427365308571515</v>
      </c>
      <c r="BK21" s="53">
        <f t="shared" si="31"/>
        <v>0.70092762289020649</v>
      </c>
      <c r="BL21" s="53">
        <f t="shared" si="32"/>
        <v>1.2255164282805981</v>
      </c>
      <c r="BM21" s="53">
        <f t="shared" si="33"/>
        <v>1</v>
      </c>
      <c r="BN21" s="57">
        <f t="shared" si="34"/>
        <v>0.54844791659753311</v>
      </c>
      <c r="BP21" s="246" t="s">
        <v>105</v>
      </c>
      <c r="BQ21" s="53">
        <f t="shared" si="43"/>
        <v>5.5141291066568945</v>
      </c>
      <c r="BR21" s="53">
        <f t="shared" si="35"/>
        <v>0.50912686002714147</v>
      </c>
      <c r="BS21" s="53">
        <f t="shared" si="36"/>
        <v>2.0835825905702627</v>
      </c>
      <c r="BT21" s="53">
        <f t="shared" si="37"/>
        <v>1.278020394787218</v>
      </c>
      <c r="BU21" s="53">
        <f t="shared" si="38"/>
        <v>2.2345174285344536</v>
      </c>
      <c r="BV21" s="53">
        <f t="shared" si="39"/>
        <v>1.8233271924958898</v>
      </c>
      <c r="BW21" s="57">
        <f t="shared" si="40"/>
        <v>1</v>
      </c>
    </row>
    <row r="22" spans="2:75" x14ac:dyDescent="0.3">
      <c r="B22" s="246"/>
      <c r="C22" s="53" t="s">
        <v>107</v>
      </c>
      <c r="D22" s="117">
        <v>160.30000000000001</v>
      </c>
      <c r="E22" s="118">
        <v>1.5</v>
      </c>
      <c r="F22" s="53">
        <v>15.814252904803682</v>
      </c>
      <c r="G22" s="53">
        <v>1.98155219922701</v>
      </c>
      <c r="H22" s="53">
        <v>7.8993747430683046</v>
      </c>
      <c r="I22" s="53">
        <v>4.8981772594802466</v>
      </c>
      <c r="J22" s="53">
        <v>5.2587470966733108</v>
      </c>
      <c r="K22" s="53">
        <v>7.9529384481717589</v>
      </c>
      <c r="L22" s="57">
        <v>3.7747624558762922</v>
      </c>
      <c r="N22" s="246"/>
      <c r="O22" s="53">
        <f t="shared" si="4"/>
        <v>1</v>
      </c>
      <c r="P22" s="53">
        <f t="shared" si="44"/>
        <v>0.12530166370522003</v>
      </c>
      <c r="Q22" s="53">
        <f t="shared" si="45"/>
        <v>0.49950982766114849</v>
      </c>
      <c r="R22" s="53">
        <f t="shared" si="46"/>
        <v>0.30973181527863347</v>
      </c>
      <c r="S22" s="53">
        <f t="shared" si="47"/>
        <v>0.33253212328961379</v>
      </c>
      <c r="T22" s="53">
        <f t="shared" si="48"/>
        <v>0.50289688017800716</v>
      </c>
      <c r="U22" s="57">
        <f t="shared" si="49"/>
        <v>0.23869369477009461</v>
      </c>
      <c r="W22" s="246"/>
      <c r="X22" s="53">
        <f t="shared" si="5"/>
        <v>7.9807400032018911</v>
      </c>
      <c r="Y22" s="53">
        <f t="shared" si="1"/>
        <v>1</v>
      </c>
      <c r="Z22" s="53">
        <f t="shared" si="6"/>
        <v>3.9864580636078104</v>
      </c>
      <c r="AA22" s="53">
        <f t="shared" si="8"/>
        <v>2.4718890884585289</v>
      </c>
      <c r="AB22" s="53">
        <f t="shared" si="9"/>
        <v>2.6538524186870838</v>
      </c>
      <c r="AC22" s="53">
        <f t="shared" si="10"/>
        <v>4.01348924912205</v>
      </c>
      <c r="AD22" s="57">
        <f t="shared" si="11"/>
        <v>1.9049523183637562</v>
      </c>
      <c r="AF22" s="246"/>
      <c r="AG22" s="53">
        <f t="shared" si="7"/>
        <v>2.0019626133930002</v>
      </c>
      <c r="AH22" s="53">
        <f t="shared" si="2"/>
        <v>0.25084924613379311</v>
      </c>
      <c r="AI22" s="53">
        <f t="shared" si="3"/>
        <v>1</v>
      </c>
      <c r="AJ22" s="53">
        <f t="shared" si="12"/>
        <v>0.62007151436617103</v>
      </c>
      <c r="AK22" s="53">
        <f t="shared" si="13"/>
        <v>0.66571687857799855</v>
      </c>
      <c r="AL22" s="53">
        <f t="shared" si="14"/>
        <v>1.0067807525083496</v>
      </c>
      <c r="AM22" s="57">
        <f t="shared" si="15"/>
        <v>0.47785585298236971</v>
      </c>
      <c r="AO22" s="246"/>
      <c r="AP22" s="53">
        <f t="shared" si="16"/>
        <v>3.2285995518426294</v>
      </c>
      <c r="AQ22" s="53">
        <f t="shared" si="17"/>
        <v>0.40454889528380922</v>
      </c>
      <c r="AR22" s="53">
        <f t="shared" si="18"/>
        <v>1.612717205727773</v>
      </c>
      <c r="AS22" s="53">
        <f t="shared" si="19"/>
        <v>1</v>
      </c>
      <c r="AT22" s="53">
        <f t="shared" si="20"/>
        <v>1.073613064226125</v>
      </c>
      <c r="AU22" s="53">
        <f t="shared" si="21"/>
        <v>1.6236526419657704</v>
      </c>
      <c r="AV22" s="57">
        <f t="shared" si="22"/>
        <v>0.77064635596238884</v>
      </c>
      <c r="AX22" s="246"/>
      <c r="AY22" s="53">
        <f t="shared" si="41"/>
        <v>3.0072282644677468</v>
      </c>
      <c r="AZ22" s="53">
        <f t="shared" si="23"/>
        <v>0.37681070467917011</v>
      </c>
      <c r="BA22" s="53">
        <f t="shared" si="24"/>
        <v>1.5021400721220188</v>
      </c>
      <c r="BB22" s="53">
        <f t="shared" si="25"/>
        <v>0.93143426931080964</v>
      </c>
      <c r="BC22" s="53">
        <f t="shared" si="26"/>
        <v>1</v>
      </c>
      <c r="BD22" s="53">
        <f t="shared" si="27"/>
        <v>1.5123257121839528</v>
      </c>
      <c r="BE22" s="57">
        <f t="shared" si="28"/>
        <v>0.71780642546286566</v>
      </c>
      <c r="BG22" s="246"/>
      <c r="BH22" s="53">
        <f t="shared" si="42"/>
        <v>1.9884792278807466</v>
      </c>
      <c r="BI22" s="53">
        <f t="shared" si="29"/>
        <v>0.24915975549672889</v>
      </c>
      <c r="BJ22" s="53">
        <f t="shared" si="30"/>
        <v>0.9932649164264854</v>
      </c>
      <c r="BK22" s="53">
        <f t="shared" si="31"/>
        <v>0.61589528089535905</v>
      </c>
      <c r="BL22" s="53">
        <f t="shared" si="32"/>
        <v>0.66123321976447647</v>
      </c>
      <c r="BM22" s="53">
        <f t="shared" si="33"/>
        <v>1</v>
      </c>
      <c r="BN22" s="57">
        <f t="shared" si="34"/>
        <v>0.47463745387644035</v>
      </c>
      <c r="BP22" s="246"/>
      <c r="BQ22" s="53">
        <f t="shared" si="43"/>
        <v>4.1894696923736578</v>
      </c>
      <c r="BR22" s="53">
        <f t="shared" si="35"/>
        <v>0.52494752249701571</v>
      </c>
      <c r="BS22" s="53">
        <f t="shared" si="36"/>
        <v>2.0926812840291706</v>
      </c>
      <c r="BT22" s="53">
        <f t="shared" si="37"/>
        <v>1.297612052873711</v>
      </c>
      <c r="BU22" s="53">
        <f t="shared" si="38"/>
        <v>1.3931332522624973</v>
      </c>
      <c r="BV22" s="53">
        <f t="shared" si="39"/>
        <v>2.1068712378950276</v>
      </c>
      <c r="BW22" s="57">
        <f t="shared" si="40"/>
        <v>1</v>
      </c>
    </row>
    <row r="23" spans="2:75" x14ac:dyDescent="0.3">
      <c r="B23" s="246"/>
      <c r="C23" s="53" t="s">
        <v>108</v>
      </c>
      <c r="D23" s="117">
        <v>169</v>
      </c>
      <c r="E23" s="118">
        <v>1.48</v>
      </c>
      <c r="F23" s="53">
        <v>18.431340687087459</v>
      </c>
      <c r="G23" s="53">
        <v>1.7732955561363148</v>
      </c>
      <c r="H23" s="53">
        <v>7.2813955785624218</v>
      </c>
      <c r="I23" s="53">
        <v>5.0914160209991319</v>
      </c>
      <c r="J23" s="53">
        <v>6.1765722904610856</v>
      </c>
      <c r="K23" s="53">
        <v>8.065757082401726</v>
      </c>
      <c r="L23" s="57">
        <v>4.1379493940069088</v>
      </c>
      <c r="N23" s="246"/>
      <c r="O23" s="53">
        <f t="shared" si="4"/>
        <v>1</v>
      </c>
      <c r="P23" s="53">
        <f t="shared" si="44"/>
        <v>9.621088266132706E-2</v>
      </c>
      <c r="Q23" s="53">
        <f t="shared" si="45"/>
        <v>0.39505512388817093</v>
      </c>
      <c r="R23" s="53">
        <f t="shared" si="46"/>
        <v>0.27623687866428792</v>
      </c>
      <c r="S23" s="53">
        <f t="shared" si="47"/>
        <v>0.33511248016744866</v>
      </c>
      <c r="T23" s="53">
        <f t="shared" si="48"/>
        <v>0.43761098117254138</v>
      </c>
      <c r="U23" s="57">
        <f t="shared" si="49"/>
        <v>0.22450615309313085</v>
      </c>
      <c r="W23" s="246"/>
      <c r="X23" s="53">
        <f t="shared" si="5"/>
        <v>10.393834588547644</v>
      </c>
      <c r="Y23" s="53">
        <f t="shared" si="1"/>
        <v>1</v>
      </c>
      <c r="Z23" s="53">
        <f t="shared" si="6"/>
        <v>4.1061376110518459</v>
      </c>
      <c r="AA23" s="53">
        <f t="shared" si="8"/>
        <v>2.8711604240933144</v>
      </c>
      <c r="AB23" s="53">
        <f t="shared" si="9"/>
        <v>3.483103687418414</v>
      </c>
      <c r="AC23" s="53">
        <f t="shared" si="10"/>
        <v>4.5484561524394325</v>
      </c>
      <c r="AD23" s="57">
        <f t="shared" si="11"/>
        <v>2.3334798193611559</v>
      </c>
      <c r="AF23" s="246"/>
      <c r="AG23" s="53">
        <f t="shared" si="7"/>
        <v>2.5312923172794286</v>
      </c>
      <c r="AH23" s="53">
        <f t="shared" si="2"/>
        <v>0.24353786811928979</v>
      </c>
      <c r="AI23" s="53">
        <f t="shared" si="3"/>
        <v>1</v>
      </c>
      <c r="AJ23" s="53">
        <f t="shared" si="12"/>
        <v>0.69923628871216181</v>
      </c>
      <c r="AK23" s="53">
        <f t="shared" si="13"/>
        <v>0.84826764647231767</v>
      </c>
      <c r="AL23" s="53">
        <f t="shared" si="14"/>
        <v>1.1077213145991667</v>
      </c>
      <c r="AM23" s="57">
        <f t="shared" si="15"/>
        <v>0.56829070050660135</v>
      </c>
      <c r="AO23" s="246"/>
      <c r="AP23" s="53">
        <f t="shared" si="16"/>
        <v>3.620081449064247</v>
      </c>
      <c r="AQ23" s="53">
        <f t="shared" si="17"/>
        <v>0.34829123152036706</v>
      </c>
      <c r="AR23" s="53">
        <f t="shared" si="18"/>
        <v>1.4301317253453454</v>
      </c>
      <c r="AS23" s="53">
        <f t="shared" si="19"/>
        <v>1</v>
      </c>
      <c r="AT23" s="53">
        <f t="shared" si="20"/>
        <v>1.2131344728040911</v>
      </c>
      <c r="AU23" s="53">
        <f t="shared" si="21"/>
        <v>1.5841873948495204</v>
      </c>
      <c r="AV23" s="57">
        <f t="shared" si="22"/>
        <v>0.81273056001322075</v>
      </c>
      <c r="AX23" s="246"/>
      <c r="AY23" s="53">
        <f t="shared" si="41"/>
        <v>2.9840726895647727</v>
      </c>
      <c r="AZ23" s="53">
        <f t="shared" si="23"/>
        <v>0.28710026738858696</v>
      </c>
      <c r="BA23" s="53">
        <f t="shared" si="24"/>
        <v>1.1788732060673186</v>
      </c>
      <c r="BB23" s="53">
        <f t="shared" si="25"/>
        <v>0.82431092547271945</v>
      </c>
      <c r="BC23" s="53">
        <f t="shared" si="26"/>
        <v>1</v>
      </c>
      <c r="BD23" s="53">
        <f t="shared" si="27"/>
        <v>1.3058629775706245</v>
      </c>
      <c r="BE23" s="57">
        <f t="shared" si="28"/>
        <v>0.66994268008445956</v>
      </c>
      <c r="BG23" s="246"/>
      <c r="BH23" s="53">
        <f t="shared" si="42"/>
        <v>2.2851346127571688</v>
      </c>
      <c r="BI23" s="53">
        <f t="shared" si="29"/>
        <v>0.21985481809331703</v>
      </c>
      <c r="BJ23" s="53">
        <f t="shared" si="30"/>
        <v>0.90275413754393086</v>
      </c>
      <c r="BK23" s="53">
        <f t="shared" si="31"/>
        <v>0.63123845275576662</v>
      </c>
      <c r="BL23" s="53">
        <f t="shared" si="32"/>
        <v>0.76577712759753713</v>
      </c>
      <c r="BM23" s="53">
        <f t="shared" si="33"/>
        <v>1</v>
      </c>
      <c r="BN23" s="57">
        <f t="shared" si="34"/>
        <v>0.51302678121007317</v>
      </c>
      <c r="BP23" s="246"/>
      <c r="BQ23" s="53">
        <f t="shared" si="43"/>
        <v>4.4542209031802109</v>
      </c>
      <c r="BR23" s="53">
        <f t="shared" si="35"/>
        <v>0.42854452466350151</v>
      </c>
      <c r="BS23" s="53">
        <f t="shared" si="36"/>
        <v>1.7596627907311388</v>
      </c>
      <c r="BT23" s="53">
        <f t="shared" si="37"/>
        <v>1.2304200791757269</v>
      </c>
      <c r="BU23" s="53">
        <f t="shared" si="38"/>
        <v>1.4926650140784137</v>
      </c>
      <c r="BV23" s="53">
        <f t="shared" si="39"/>
        <v>1.9492159797999355</v>
      </c>
      <c r="BW23" s="57">
        <f t="shared" si="40"/>
        <v>1</v>
      </c>
    </row>
    <row r="24" spans="2:75" x14ac:dyDescent="0.3">
      <c r="B24" s="254" t="s">
        <v>126</v>
      </c>
      <c r="C24" s="112" t="s">
        <v>109</v>
      </c>
      <c r="D24" s="119">
        <v>208.5</v>
      </c>
      <c r="E24" s="120">
        <v>1.49</v>
      </c>
      <c r="F24" s="112">
        <v>9.0195549313979306</v>
      </c>
      <c r="G24" s="112">
        <v>0.64430001893246991</v>
      </c>
      <c r="H24" s="112">
        <v>4.845339018057655</v>
      </c>
      <c r="I24" s="112"/>
      <c r="J24" s="112"/>
      <c r="K24" s="112"/>
      <c r="L24" s="123"/>
      <c r="N24" s="254" t="s">
        <v>126</v>
      </c>
      <c r="O24" s="112">
        <f t="shared" si="4"/>
        <v>1</v>
      </c>
      <c r="P24" s="112">
        <f t="shared" si="44"/>
        <v>7.1433682020118322E-2</v>
      </c>
      <c r="Q24" s="112">
        <f t="shared" si="45"/>
        <v>0.53720378166228222</v>
      </c>
      <c r="R24" s="112"/>
      <c r="S24" s="112"/>
      <c r="T24" s="112"/>
      <c r="U24" s="123"/>
      <c r="W24" s="254" t="s">
        <v>126</v>
      </c>
      <c r="X24" s="112">
        <f t="shared" si="5"/>
        <v>13.998998395719873</v>
      </c>
      <c r="Y24" s="112">
        <f t="shared" si="1"/>
        <v>1</v>
      </c>
      <c r="Z24" s="112">
        <f t="shared" si="6"/>
        <v>7.5203148776649389</v>
      </c>
      <c r="AA24" s="112">
        <f t="shared" si="8"/>
        <v>0</v>
      </c>
      <c r="AB24" s="112">
        <f t="shared" si="9"/>
        <v>0</v>
      </c>
      <c r="AC24" s="112">
        <f t="shared" si="10"/>
        <v>0</v>
      </c>
      <c r="AD24" s="123">
        <f t="shared" si="11"/>
        <v>0</v>
      </c>
      <c r="AF24" s="254" t="s">
        <v>126</v>
      </c>
      <c r="AG24" s="112">
        <f t="shared" si="7"/>
        <v>1.8614909911945827</v>
      </c>
      <c r="AH24" s="112">
        <f t="shared" si="2"/>
        <v>0.13297315554830871</v>
      </c>
      <c r="AI24" s="112">
        <f t="shared" si="3"/>
        <v>1</v>
      </c>
      <c r="AJ24" s="112"/>
      <c r="AK24" s="112"/>
      <c r="AL24" s="112"/>
      <c r="AM24" s="123"/>
      <c r="AO24" s="254" t="s">
        <v>126</v>
      </c>
      <c r="AP24" s="112"/>
      <c r="AQ24" s="112"/>
      <c r="AR24" s="112"/>
      <c r="AS24" s="112"/>
      <c r="AT24" s="112"/>
      <c r="AU24" s="112"/>
      <c r="AV24" s="123"/>
      <c r="AX24" s="254" t="s">
        <v>126</v>
      </c>
      <c r="AY24" s="112"/>
      <c r="AZ24" s="112"/>
      <c r="BA24" s="112"/>
      <c r="BB24" s="112"/>
      <c r="BC24" s="112"/>
      <c r="BD24" s="112"/>
      <c r="BE24" s="123"/>
      <c r="BG24" s="254" t="s">
        <v>126</v>
      </c>
      <c r="BH24" s="112"/>
      <c r="BI24" s="112"/>
      <c r="BJ24" s="112"/>
      <c r="BK24" s="112"/>
      <c r="BL24" s="112"/>
      <c r="BM24" s="112"/>
      <c r="BN24" s="123"/>
      <c r="BP24" s="254" t="s">
        <v>126</v>
      </c>
      <c r="BQ24" s="112"/>
      <c r="BR24" s="112"/>
      <c r="BS24" s="112"/>
      <c r="BT24" s="112"/>
      <c r="BU24" s="112"/>
      <c r="BV24" s="112"/>
      <c r="BW24" s="123"/>
    </row>
    <row r="25" spans="2:75" x14ac:dyDescent="0.3">
      <c r="B25" s="254"/>
      <c r="C25" s="112" t="s">
        <v>110</v>
      </c>
      <c r="D25" s="119">
        <v>163</v>
      </c>
      <c r="E25" s="120">
        <v>1.45</v>
      </c>
      <c r="F25" s="112">
        <v>7.8525548699332095</v>
      </c>
      <c r="G25" s="112">
        <v>0.96597377665241724</v>
      </c>
      <c r="H25" s="112">
        <v>3.6931521329721342</v>
      </c>
      <c r="I25" s="112"/>
      <c r="J25" s="112"/>
      <c r="K25" s="112"/>
      <c r="L25" s="123"/>
      <c r="N25" s="254"/>
      <c r="O25" s="112">
        <f t="shared" si="4"/>
        <v>1</v>
      </c>
      <c r="P25" s="112">
        <f t="shared" si="44"/>
        <v>0.12301394802741868</v>
      </c>
      <c r="Q25" s="112">
        <f t="shared" si="45"/>
        <v>0.47031217153450422</v>
      </c>
      <c r="R25" s="112"/>
      <c r="S25" s="112"/>
      <c r="T25" s="112"/>
      <c r="U25" s="123"/>
      <c r="W25" s="254"/>
      <c r="X25" s="112">
        <f t="shared" si="5"/>
        <v>8.1291594655356416</v>
      </c>
      <c r="Y25" s="112">
        <f t="shared" si="1"/>
        <v>1</v>
      </c>
      <c r="Z25" s="112">
        <f t="shared" si="6"/>
        <v>3.8232426409863374</v>
      </c>
      <c r="AA25" s="112">
        <f t="shared" si="8"/>
        <v>0</v>
      </c>
      <c r="AB25" s="112">
        <f t="shared" si="9"/>
        <v>0</v>
      </c>
      <c r="AC25" s="112">
        <f t="shared" si="10"/>
        <v>0</v>
      </c>
      <c r="AD25" s="123">
        <f t="shared" si="11"/>
        <v>0</v>
      </c>
      <c r="AF25" s="254"/>
      <c r="AG25" s="112">
        <f t="shared" si="7"/>
        <v>2.1262473321438069</v>
      </c>
      <c r="AH25" s="112">
        <f t="shared" si="2"/>
        <v>0.26155807880977583</v>
      </c>
      <c r="AI25" s="112">
        <f t="shared" si="3"/>
        <v>1</v>
      </c>
      <c r="AJ25" s="112"/>
      <c r="AK25" s="112"/>
      <c r="AL25" s="112"/>
      <c r="AM25" s="123"/>
      <c r="AO25" s="254"/>
      <c r="AP25" s="112"/>
      <c r="AQ25" s="112"/>
      <c r="AR25" s="112"/>
      <c r="AS25" s="112"/>
      <c r="AT25" s="112"/>
      <c r="AU25" s="112"/>
      <c r="AV25" s="123"/>
      <c r="AX25" s="254"/>
      <c r="AY25" s="112"/>
      <c r="AZ25" s="112"/>
      <c r="BA25" s="112"/>
      <c r="BB25" s="112"/>
      <c r="BC25" s="112"/>
      <c r="BD25" s="112"/>
      <c r="BE25" s="123"/>
      <c r="BG25" s="254"/>
      <c r="BH25" s="112"/>
      <c r="BI25" s="112"/>
      <c r="BJ25" s="112"/>
      <c r="BK25" s="112"/>
      <c r="BL25" s="112"/>
      <c r="BM25" s="112"/>
      <c r="BN25" s="123"/>
      <c r="BP25" s="254"/>
      <c r="BQ25" s="112"/>
      <c r="BR25" s="112"/>
      <c r="BS25" s="112"/>
      <c r="BT25" s="112"/>
      <c r="BU25" s="112"/>
      <c r="BV25" s="112"/>
      <c r="BW25" s="123"/>
    </row>
    <row r="26" spans="2:75" ht="15" thickBot="1" x14ac:dyDescent="0.35">
      <c r="B26" s="255"/>
      <c r="C26" s="113" t="s">
        <v>111</v>
      </c>
      <c r="D26" s="124">
        <v>129.80000000000001</v>
      </c>
      <c r="E26" s="125">
        <v>1.48</v>
      </c>
      <c r="F26" s="113">
        <v>6.8365477514481494</v>
      </c>
      <c r="G26" s="113">
        <v>0.59572715523400832</v>
      </c>
      <c r="H26" s="113">
        <v>3.1592877945004703</v>
      </c>
      <c r="I26" s="113"/>
      <c r="J26" s="113"/>
      <c r="K26" s="113"/>
      <c r="L26" s="126"/>
      <c r="N26" s="255"/>
      <c r="O26" s="113">
        <f t="shared" si="4"/>
        <v>1</v>
      </c>
      <c r="P26" s="113">
        <f t="shared" si="44"/>
        <v>8.7138593467414691E-2</v>
      </c>
      <c r="Q26" s="113">
        <f t="shared" si="45"/>
        <v>0.46211741793674377</v>
      </c>
      <c r="R26" s="113"/>
      <c r="S26" s="113"/>
      <c r="T26" s="113"/>
      <c r="U26" s="126"/>
      <c r="W26" s="255"/>
      <c r="X26" s="113">
        <f t="shared" si="5"/>
        <v>11.475971325770228</v>
      </c>
      <c r="Y26" s="113">
        <f t="shared" si="1"/>
        <v>1</v>
      </c>
      <c r="Z26" s="113">
        <f t="shared" si="6"/>
        <v>5.3032462373810478</v>
      </c>
      <c r="AA26" s="113">
        <f t="shared" si="8"/>
        <v>0</v>
      </c>
      <c r="AB26" s="113">
        <f t="shared" si="9"/>
        <v>0</v>
      </c>
      <c r="AC26" s="113">
        <f t="shared" si="10"/>
        <v>0</v>
      </c>
      <c r="AD26" s="126">
        <f t="shared" si="11"/>
        <v>0</v>
      </c>
      <c r="AF26" s="255"/>
      <c r="AG26" s="113">
        <f t="shared" si="7"/>
        <v>2.1639521930698651</v>
      </c>
      <c r="AH26" s="113">
        <f t="shared" si="2"/>
        <v>0.18856375043483542</v>
      </c>
      <c r="AI26" s="113">
        <f t="shared" si="3"/>
        <v>1</v>
      </c>
      <c r="AJ26" s="113"/>
      <c r="AK26" s="113"/>
      <c r="AL26" s="113"/>
      <c r="AM26" s="126"/>
      <c r="AO26" s="255"/>
      <c r="AP26" s="113"/>
      <c r="AQ26" s="113"/>
      <c r="AR26" s="113"/>
      <c r="AS26" s="113"/>
      <c r="AT26" s="113"/>
      <c r="AU26" s="113"/>
      <c r="AV26" s="126"/>
      <c r="AX26" s="255"/>
      <c r="AY26" s="113"/>
      <c r="AZ26" s="113"/>
      <c r="BA26" s="113"/>
      <c r="BB26" s="113"/>
      <c r="BC26" s="113"/>
      <c r="BD26" s="113"/>
      <c r="BE26" s="126"/>
      <c r="BG26" s="255"/>
      <c r="BH26" s="113"/>
      <c r="BI26" s="113"/>
      <c r="BJ26" s="113"/>
      <c r="BK26" s="113"/>
      <c r="BL26" s="113"/>
      <c r="BM26" s="113"/>
      <c r="BN26" s="126"/>
      <c r="BP26" s="255"/>
      <c r="BQ26" s="113"/>
      <c r="BR26" s="113"/>
      <c r="BS26" s="113"/>
      <c r="BT26" s="113"/>
      <c r="BU26" s="113"/>
      <c r="BV26" s="113"/>
      <c r="BW26" s="126"/>
    </row>
    <row r="27" spans="2:75" x14ac:dyDescent="0.3">
      <c r="N27" s="52"/>
      <c r="O27" s="53"/>
      <c r="P27" s="53"/>
      <c r="Q27" s="53"/>
      <c r="R27" s="53"/>
      <c r="S27" s="53"/>
      <c r="T27" s="53"/>
      <c r="U27" s="57"/>
      <c r="W27" s="52"/>
      <c r="X27" s="53"/>
      <c r="Y27" s="53"/>
      <c r="Z27" s="53"/>
      <c r="AA27" s="53"/>
      <c r="AB27" s="53"/>
      <c r="AC27" s="53"/>
      <c r="AD27" s="57"/>
      <c r="AF27" s="52"/>
      <c r="AG27" s="53"/>
      <c r="AH27" s="53"/>
      <c r="AI27" s="53"/>
      <c r="AJ27" s="53"/>
      <c r="AK27" s="53"/>
      <c r="AL27" s="53"/>
      <c r="AM27" s="57"/>
      <c r="AO27" s="52"/>
      <c r="AP27" s="53"/>
      <c r="AQ27" s="53"/>
      <c r="AR27" s="53"/>
      <c r="AS27" s="53"/>
      <c r="AT27" s="53"/>
      <c r="AU27" s="53"/>
      <c r="AV27" s="57"/>
      <c r="AX27" s="52"/>
      <c r="AY27" s="53"/>
      <c r="AZ27" s="53"/>
      <c r="BA27" s="53"/>
      <c r="BB27" s="53"/>
      <c r="BC27" s="53"/>
      <c r="BD27" s="53"/>
      <c r="BE27" s="57"/>
      <c r="BG27" s="52"/>
      <c r="BH27" s="53"/>
      <c r="BI27" s="53"/>
      <c r="BJ27" s="53"/>
      <c r="BK27" s="53"/>
      <c r="BL27" s="53"/>
      <c r="BM27" s="53"/>
      <c r="BN27" s="57"/>
      <c r="BP27" s="52"/>
      <c r="BQ27" s="53"/>
      <c r="BR27" s="53"/>
      <c r="BS27" s="53"/>
      <c r="BT27" s="53"/>
      <c r="BU27" s="53"/>
      <c r="BV27" s="53"/>
      <c r="BW27" s="57"/>
    </row>
    <row r="28" spans="2:75" x14ac:dyDescent="0.3">
      <c r="C28" s="1" t="s">
        <v>117</v>
      </c>
      <c r="D28" s="114">
        <f>AVERAGE(D3:D26)</f>
        <v>188.85000000000002</v>
      </c>
      <c r="E28" s="114">
        <f>AVERAGE(E3:E26)</f>
        <v>1.571666666666667</v>
      </c>
      <c r="N28" s="52"/>
      <c r="O28" s="53"/>
      <c r="P28" s="53"/>
      <c r="Q28" s="53"/>
      <c r="R28" s="53"/>
      <c r="S28" s="53"/>
      <c r="T28" s="53"/>
      <c r="U28" s="57"/>
      <c r="W28" s="52"/>
      <c r="X28" s="53"/>
      <c r="Y28" s="53"/>
      <c r="Z28" s="53"/>
      <c r="AA28" s="53"/>
      <c r="AB28" s="53"/>
      <c r="AC28" s="53"/>
      <c r="AD28" s="57"/>
      <c r="AF28" s="52"/>
      <c r="AG28" s="53"/>
      <c r="AH28" s="53"/>
      <c r="AI28" s="53"/>
      <c r="AJ28" s="53"/>
      <c r="AK28" s="53"/>
      <c r="AL28" s="53"/>
      <c r="AM28" s="57"/>
      <c r="AO28" s="52"/>
      <c r="AP28" s="53"/>
      <c r="AQ28" s="53"/>
      <c r="AR28" s="53"/>
      <c r="AS28" s="53"/>
      <c r="AT28" s="53"/>
      <c r="AU28" s="53"/>
      <c r="AV28" s="57"/>
      <c r="AX28" s="52"/>
      <c r="AY28" s="53"/>
      <c r="AZ28" s="53"/>
      <c r="BA28" s="53"/>
      <c r="BB28" s="53"/>
      <c r="BC28" s="53"/>
      <c r="BD28" s="53"/>
      <c r="BE28" s="57"/>
      <c r="BG28" s="52"/>
      <c r="BH28" s="53"/>
      <c r="BI28" s="53"/>
      <c r="BJ28" s="53"/>
      <c r="BK28" s="53"/>
      <c r="BL28" s="53"/>
      <c r="BM28" s="53"/>
      <c r="BN28" s="57"/>
      <c r="BP28" s="52"/>
      <c r="BQ28" s="53"/>
      <c r="BR28" s="53"/>
      <c r="BS28" s="53"/>
      <c r="BT28" s="53"/>
      <c r="BU28" s="53"/>
      <c r="BV28" s="53"/>
      <c r="BW28" s="57"/>
    </row>
    <row r="29" spans="2:75" x14ac:dyDescent="0.3">
      <c r="F29" s="3" t="s">
        <v>32</v>
      </c>
      <c r="G29" s="3" t="s">
        <v>33</v>
      </c>
      <c r="H29" s="3" t="s">
        <v>112</v>
      </c>
      <c r="I29" s="3" t="s">
        <v>40</v>
      </c>
      <c r="J29" s="3" t="s">
        <v>113</v>
      </c>
      <c r="K29" s="3" t="s">
        <v>36</v>
      </c>
      <c r="L29" s="3" t="s">
        <v>114</v>
      </c>
      <c r="N29" s="52"/>
      <c r="O29" s="59" t="s">
        <v>32</v>
      </c>
      <c r="P29" s="59" t="s">
        <v>33</v>
      </c>
      <c r="Q29" s="59" t="s">
        <v>112</v>
      </c>
      <c r="R29" s="59" t="s">
        <v>40</v>
      </c>
      <c r="S29" s="59" t="s">
        <v>113</v>
      </c>
      <c r="T29" s="59" t="s">
        <v>36</v>
      </c>
      <c r="U29" s="134" t="s">
        <v>114</v>
      </c>
      <c r="W29" s="52"/>
      <c r="X29" s="59" t="s">
        <v>32</v>
      </c>
      <c r="Y29" s="59" t="s">
        <v>33</v>
      </c>
      <c r="Z29" s="59" t="s">
        <v>112</v>
      </c>
      <c r="AA29" s="59" t="s">
        <v>40</v>
      </c>
      <c r="AB29" s="59" t="s">
        <v>113</v>
      </c>
      <c r="AC29" s="59" t="s">
        <v>36</v>
      </c>
      <c r="AD29" s="134" t="s">
        <v>114</v>
      </c>
      <c r="AF29" s="52"/>
      <c r="AG29" s="59" t="s">
        <v>32</v>
      </c>
      <c r="AH29" s="59" t="s">
        <v>33</v>
      </c>
      <c r="AI29" s="59" t="s">
        <v>112</v>
      </c>
      <c r="AJ29" s="59" t="s">
        <v>40</v>
      </c>
      <c r="AK29" s="59" t="s">
        <v>113</v>
      </c>
      <c r="AL29" s="59" t="s">
        <v>36</v>
      </c>
      <c r="AM29" s="134" t="s">
        <v>114</v>
      </c>
      <c r="AO29" s="52"/>
      <c r="AP29" s="59" t="s">
        <v>32</v>
      </c>
      <c r="AQ29" s="59" t="s">
        <v>33</v>
      </c>
      <c r="AR29" s="59" t="s">
        <v>112</v>
      </c>
      <c r="AS29" s="59" t="s">
        <v>40</v>
      </c>
      <c r="AT29" s="59" t="s">
        <v>113</v>
      </c>
      <c r="AU29" s="59" t="s">
        <v>36</v>
      </c>
      <c r="AV29" s="134" t="s">
        <v>114</v>
      </c>
      <c r="AX29" s="52"/>
      <c r="AY29" s="59" t="s">
        <v>32</v>
      </c>
      <c r="AZ29" s="59" t="s">
        <v>33</v>
      </c>
      <c r="BA29" s="59" t="s">
        <v>112</v>
      </c>
      <c r="BB29" s="59" t="s">
        <v>40</v>
      </c>
      <c r="BC29" s="59" t="s">
        <v>113</v>
      </c>
      <c r="BD29" s="59" t="s">
        <v>36</v>
      </c>
      <c r="BE29" s="134" t="s">
        <v>114</v>
      </c>
      <c r="BG29" s="52"/>
      <c r="BH29" s="59" t="s">
        <v>32</v>
      </c>
      <c r="BI29" s="59" t="s">
        <v>33</v>
      </c>
      <c r="BJ29" s="59" t="s">
        <v>112</v>
      </c>
      <c r="BK29" s="59" t="s">
        <v>40</v>
      </c>
      <c r="BL29" s="59" t="s">
        <v>113</v>
      </c>
      <c r="BM29" s="59" t="s">
        <v>36</v>
      </c>
      <c r="BN29" s="134" t="s">
        <v>114</v>
      </c>
      <c r="BP29" s="52"/>
      <c r="BQ29" s="59" t="s">
        <v>32</v>
      </c>
      <c r="BR29" s="59" t="s">
        <v>33</v>
      </c>
      <c r="BS29" s="59" t="s">
        <v>112</v>
      </c>
      <c r="BT29" s="59" t="s">
        <v>40</v>
      </c>
      <c r="BU29" s="59" t="s">
        <v>113</v>
      </c>
      <c r="BV29" s="59" t="s">
        <v>36</v>
      </c>
      <c r="BW29" s="134" t="s">
        <v>114</v>
      </c>
    </row>
    <row r="30" spans="2:75" x14ac:dyDescent="0.3">
      <c r="C30" s="3" t="s">
        <v>47</v>
      </c>
      <c r="D30" s="256" t="s">
        <v>122</v>
      </c>
      <c r="E30" s="3" t="s">
        <v>127</v>
      </c>
      <c r="F30" s="127">
        <f>AVERAGE(F3:F5)</f>
        <v>28.719439775736817</v>
      </c>
      <c r="G30" s="127">
        <f t="shared" ref="G30:H30" si="50">AVERAGE(G3:G5)</f>
        <v>26.056302011166803</v>
      </c>
      <c r="H30" s="127">
        <f t="shared" si="50"/>
        <v>23.003734366350297</v>
      </c>
      <c r="I30" s="127"/>
      <c r="J30" s="127"/>
      <c r="K30" s="127"/>
      <c r="L30" s="127"/>
      <c r="N30" s="61" t="s">
        <v>127</v>
      </c>
      <c r="O30" s="135">
        <f>AVERAGE(O3:O5)</f>
        <v>1</v>
      </c>
      <c r="P30" s="135">
        <f t="shared" ref="P30:Q30" si="51">AVERAGE(P3:P5)</f>
        <v>0.9627373722256185</v>
      </c>
      <c r="Q30" s="135">
        <f t="shared" si="51"/>
        <v>0.8356342997024333</v>
      </c>
      <c r="R30" s="135"/>
      <c r="S30" s="135"/>
      <c r="T30" s="135"/>
      <c r="U30" s="136"/>
      <c r="W30" s="61" t="s">
        <v>127</v>
      </c>
      <c r="X30" s="135">
        <f>AVERAGE(X3:X5)</f>
        <v>1.1234269533065826</v>
      </c>
      <c r="Y30" s="135">
        <f t="shared" ref="Y30:Z30" si="52">AVERAGE(Y3:Y5)</f>
        <v>1</v>
      </c>
      <c r="Z30" s="135">
        <f t="shared" si="52"/>
        <v>0.88816172113098968</v>
      </c>
      <c r="AA30" s="135"/>
      <c r="AB30" s="135"/>
      <c r="AC30" s="135"/>
      <c r="AD30" s="136"/>
      <c r="AF30" s="61" t="s">
        <v>127</v>
      </c>
      <c r="AG30" s="135">
        <f>AVERAGE(AG3:AG5)</f>
        <v>1.2420038533781697</v>
      </c>
      <c r="AH30" s="135">
        <f t="shared" ref="AH30:AI30" si="53">AVERAGE(AH3:AH5)</f>
        <v>1.1347651144906701</v>
      </c>
      <c r="AI30" s="135">
        <f t="shared" si="53"/>
        <v>1</v>
      </c>
      <c r="AJ30" s="135"/>
      <c r="AK30" s="135"/>
      <c r="AL30" s="135"/>
      <c r="AM30" s="136"/>
      <c r="AO30" s="61" t="s">
        <v>127</v>
      </c>
      <c r="AP30" s="135"/>
      <c r="AQ30" s="135"/>
      <c r="AR30" s="135"/>
      <c r="AS30" s="135"/>
      <c r="AT30" s="135"/>
      <c r="AU30" s="135"/>
      <c r="AV30" s="136"/>
      <c r="AX30" s="61" t="s">
        <v>127</v>
      </c>
      <c r="AY30" s="135"/>
      <c r="AZ30" s="135"/>
      <c r="BA30" s="135"/>
      <c r="BB30" s="135"/>
      <c r="BC30" s="135"/>
      <c r="BD30" s="135"/>
      <c r="BE30" s="136"/>
      <c r="BG30" s="61" t="s">
        <v>127</v>
      </c>
      <c r="BH30" s="135"/>
      <c r="BI30" s="135"/>
      <c r="BJ30" s="135"/>
      <c r="BK30" s="135"/>
      <c r="BL30" s="135"/>
      <c r="BM30" s="135"/>
      <c r="BN30" s="136"/>
      <c r="BP30" s="61" t="s">
        <v>127</v>
      </c>
      <c r="BQ30" s="135"/>
      <c r="BR30" s="135"/>
      <c r="BS30" s="135"/>
      <c r="BT30" s="135"/>
      <c r="BU30" s="135"/>
      <c r="BV30" s="135"/>
      <c r="BW30" s="136"/>
    </row>
    <row r="31" spans="2:75" x14ac:dyDescent="0.3">
      <c r="C31" s="3"/>
      <c r="D31" s="256"/>
      <c r="E31" s="3" t="s">
        <v>118</v>
      </c>
      <c r="F31" s="127">
        <f>AVERAGE(F6:F8)</f>
        <v>15.254168139974574</v>
      </c>
      <c r="G31" s="127">
        <f t="shared" ref="G31:H31" si="54">AVERAGE(G6:G8)</f>
        <v>5.900831696839564</v>
      </c>
      <c r="H31" s="127">
        <f t="shared" si="54"/>
        <v>9.9854816840097538</v>
      </c>
      <c r="I31" s="127"/>
      <c r="J31" s="127"/>
      <c r="K31" s="127"/>
      <c r="L31" s="127"/>
      <c r="N31" s="61" t="s">
        <v>118</v>
      </c>
      <c r="O31" s="135">
        <f>AVERAGE(O6:O8)</f>
        <v>1</v>
      </c>
      <c r="P31" s="135">
        <f t="shared" ref="P31:Q31" si="55">AVERAGE(P6:P8)</f>
        <v>0.71966688054957928</v>
      </c>
      <c r="Q31" s="135">
        <f t="shared" si="55"/>
        <v>0.75853914856454718</v>
      </c>
      <c r="R31" s="135"/>
      <c r="S31" s="135"/>
      <c r="T31" s="135"/>
      <c r="U31" s="136"/>
      <c r="W31" s="61" t="s">
        <v>118</v>
      </c>
      <c r="X31" s="135">
        <f>AVERAGE(X6:X8)</f>
        <v>2.0028470080564</v>
      </c>
      <c r="Y31" s="135">
        <f t="shared" ref="Y31:Z31" si="56">AVERAGE(Y6:Y8)</f>
        <v>1</v>
      </c>
      <c r="Z31" s="135">
        <f t="shared" si="56"/>
        <v>1.3707675461426334</v>
      </c>
      <c r="AA31" s="135"/>
      <c r="AB31" s="135"/>
      <c r="AC31" s="135"/>
      <c r="AD31" s="136"/>
      <c r="AF31" s="61" t="s">
        <v>118</v>
      </c>
      <c r="AG31" s="135">
        <f>AVERAGE(AG6:AG8)</f>
        <v>1.3832274288028195</v>
      </c>
      <c r="AH31" s="135">
        <f t="shared" ref="AH31:AI31" si="57">AVERAGE(AH6:AH8)</f>
        <v>0.93219861495616685</v>
      </c>
      <c r="AI31" s="135">
        <f t="shared" si="57"/>
        <v>1</v>
      </c>
      <c r="AJ31" s="135"/>
      <c r="AK31" s="135"/>
      <c r="AL31" s="135"/>
      <c r="AM31" s="136"/>
      <c r="AO31" s="61" t="s">
        <v>118</v>
      </c>
      <c r="AP31" s="135"/>
      <c r="AQ31" s="135"/>
      <c r="AR31" s="135"/>
      <c r="AS31" s="135"/>
      <c r="AT31" s="135"/>
      <c r="AU31" s="135"/>
      <c r="AV31" s="136"/>
      <c r="AX31" s="61" t="s">
        <v>118</v>
      </c>
      <c r="AY31" s="135"/>
      <c r="AZ31" s="135"/>
      <c r="BA31" s="135"/>
      <c r="BB31" s="135"/>
      <c r="BC31" s="135"/>
      <c r="BD31" s="135"/>
      <c r="BE31" s="136"/>
      <c r="BG31" s="61" t="s">
        <v>118</v>
      </c>
      <c r="BH31" s="135"/>
      <c r="BI31" s="135"/>
      <c r="BJ31" s="135"/>
      <c r="BK31" s="135"/>
      <c r="BL31" s="135"/>
      <c r="BM31" s="135"/>
      <c r="BN31" s="136"/>
      <c r="BP31" s="61" t="s">
        <v>118</v>
      </c>
      <c r="BQ31" s="135"/>
      <c r="BR31" s="135"/>
      <c r="BS31" s="135"/>
      <c r="BT31" s="135"/>
      <c r="BU31" s="135"/>
      <c r="BV31" s="135"/>
      <c r="BW31" s="136"/>
    </row>
    <row r="32" spans="2:75" x14ac:dyDescent="0.3">
      <c r="C32" s="3"/>
      <c r="D32" s="256"/>
      <c r="E32" s="3" t="s">
        <v>119</v>
      </c>
      <c r="F32" s="127">
        <f>AVERAGE(F9:F11)</f>
        <v>26.007493113471384</v>
      </c>
      <c r="G32" s="127">
        <f t="shared" ref="G32:H32" si="58">AVERAGE(G9:G11)</f>
        <v>2.9903966115220193</v>
      </c>
      <c r="H32" s="127">
        <f t="shared" si="58"/>
        <v>15.6780172885924</v>
      </c>
      <c r="I32" s="127"/>
      <c r="J32" s="127"/>
      <c r="K32" s="127"/>
      <c r="L32" s="127"/>
      <c r="N32" s="61" t="s">
        <v>119</v>
      </c>
      <c r="O32" s="135">
        <f>AVERAGE(O9:O11)</f>
        <v>1</v>
      </c>
      <c r="P32" s="135">
        <f t="shared" ref="P32:Q32" si="59">AVERAGE(P9:P11)</f>
        <v>0.11726339761120869</v>
      </c>
      <c r="Q32" s="135">
        <f t="shared" si="59"/>
        <v>0.59709172286257217</v>
      </c>
      <c r="R32" s="135"/>
      <c r="S32" s="135"/>
      <c r="T32" s="135"/>
      <c r="U32" s="136"/>
      <c r="W32" s="61" t="s">
        <v>119</v>
      </c>
      <c r="X32" s="135">
        <f>AVERAGE(X9:X11)</f>
        <v>8.5932167144485092</v>
      </c>
      <c r="Y32" s="135">
        <f t="shared" ref="Y32:Z32" si="60">AVERAGE(Y9:Y11)</f>
        <v>1</v>
      </c>
      <c r="Z32" s="135">
        <f t="shared" si="60"/>
        <v>5.1265330533567086</v>
      </c>
      <c r="AA32" s="135"/>
      <c r="AB32" s="135"/>
      <c r="AC32" s="135"/>
      <c r="AD32" s="136"/>
      <c r="AF32" s="61" t="s">
        <v>119</v>
      </c>
      <c r="AG32" s="135">
        <f>AVERAGE(AG9:AG11)</f>
        <v>1.6903817565994803</v>
      </c>
      <c r="AH32" s="135">
        <f t="shared" ref="AH32:AI32" si="61">AVERAGE(AH9:AH11)</f>
        <v>0.19794552657893819</v>
      </c>
      <c r="AI32" s="135">
        <f t="shared" si="61"/>
        <v>1</v>
      </c>
      <c r="AJ32" s="135"/>
      <c r="AK32" s="135"/>
      <c r="AL32" s="135"/>
      <c r="AM32" s="136"/>
      <c r="AO32" s="61" t="s">
        <v>119</v>
      </c>
      <c r="AP32" s="135"/>
      <c r="AQ32" s="135"/>
      <c r="AR32" s="135"/>
      <c r="AS32" s="135"/>
      <c r="AT32" s="135"/>
      <c r="AU32" s="135"/>
      <c r="AV32" s="136"/>
      <c r="AX32" s="61" t="s">
        <v>119</v>
      </c>
      <c r="AY32" s="135"/>
      <c r="AZ32" s="135"/>
      <c r="BA32" s="135"/>
      <c r="BB32" s="135"/>
      <c r="BC32" s="135"/>
      <c r="BD32" s="135"/>
      <c r="BE32" s="136"/>
      <c r="BG32" s="61" t="s">
        <v>119</v>
      </c>
      <c r="BH32" s="135"/>
      <c r="BI32" s="135"/>
      <c r="BJ32" s="135"/>
      <c r="BK32" s="135"/>
      <c r="BL32" s="135"/>
      <c r="BM32" s="135"/>
      <c r="BN32" s="136"/>
      <c r="BP32" s="61" t="s">
        <v>119</v>
      </c>
      <c r="BQ32" s="135"/>
      <c r="BR32" s="135"/>
      <c r="BS32" s="135"/>
      <c r="BT32" s="135"/>
      <c r="BU32" s="135"/>
      <c r="BV32" s="135"/>
      <c r="BW32" s="136"/>
    </row>
    <row r="33" spans="3:75" x14ac:dyDescent="0.3">
      <c r="C33" s="3"/>
      <c r="D33" s="256"/>
      <c r="E33" s="3" t="s">
        <v>128</v>
      </c>
      <c r="F33" s="127">
        <f>AVERAGE(F12:F14)</f>
        <v>23.442680498476452</v>
      </c>
      <c r="G33" s="127">
        <f t="shared" ref="G33:H33" si="62">AVERAGE(G12:G14)</f>
        <v>1.9945211761966093</v>
      </c>
      <c r="H33" s="127">
        <f t="shared" si="62"/>
        <v>11.141934497318223</v>
      </c>
      <c r="I33" s="127"/>
      <c r="J33" s="127"/>
      <c r="K33" s="127"/>
      <c r="L33" s="127"/>
      <c r="N33" s="61" t="s">
        <v>128</v>
      </c>
      <c r="O33" s="135">
        <f>AVERAGE(O12:O14)</f>
        <v>1</v>
      </c>
      <c r="P33" s="135">
        <f t="shared" ref="P33:Q33" si="63">AVERAGE(P12:P14)</f>
        <v>8.9318047576949999E-2</v>
      </c>
      <c r="Q33" s="135">
        <f t="shared" si="63"/>
        <v>0.49760650109611348</v>
      </c>
      <c r="R33" s="135"/>
      <c r="S33" s="135"/>
      <c r="T33" s="135"/>
      <c r="U33" s="136"/>
      <c r="W33" s="61" t="s">
        <v>128</v>
      </c>
      <c r="X33" s="135">
        <f>AVERAGE(X12:X14)</f>
        <v>11.39223267439211</v>
      </c>
      <c r="Y33" s="135">
        <f t="shared" ref="Y33:Z33" si="64">AVERAGE(Y12:Y14)</f>
        <v>1</v>
      </c>
      <c r="Z33" s="135">
        <f t="shared" si="64"/>
        <v>5.5754516146592392</v>
      </c>
      <c r="AA33" s="135"/>
      <c r="AB33" s="135"/>
      <c r="AC33" s="135"/>
      <c r="AD33" s="136"/>
      <c r="AF33" s="61" t="s">
        <v>128</v>
      </c>
      <c r="AG33" s="135">
        <f>AVERAGE(AG12:AG14)</f>
        <v>2.0419660202096837</v>
      </c>
      <c r="AH33" s="135">
        <f t="shared" ref="AH33:AI33" si="65">AVERAGE(AH12:AH14)</f>
        <v>0.17936579571767428</v>
      </c>
      <c r="AI33" s="135">
        <f t="shared" si="65"/>
        <v>1</v>
      </c>
      <c r="AJ33" s="135"/>
      <c r="AK33" s="135"/>
      <c r="AL33" s="135"/>
      <c r="AM33" s="136"/>
      <c r="AO33" s="61" t="s">
        <v>128</v>
      </c>
      <c r="AP33" s="135"/>
      <c r="AQ33" s="135"/>
      <c r="AR33" s="135"/>
      <c r="AS33" s="135"/>
      <c r="AT33" s="135"/>
      <c r="AU33" s="135"/>
      <c r="AV33" s="136"/>
      <c r="AX33" s="61" t="s">
        <v>128</v>
      </c>
      <c r="AY33" s="135"/>
      <c r="AZ33" s="135"/>
      <c r="BA33" s="135"/>
      <c r="BB33" s="135"/>
      <c r="BC33" s="135"/>
      <c r="BD33" s="135"/>
      <c r="BE33" s="136"/>
      <c r="BG33" s="61" t="s">
        <v>128</v>
      </c>
      <c r="BH33" s="135"/>
      <c r="BI33" s="135"/>
      <c r="BJ33" s="135"/>
      <c r="BK33" s="135"/>
      <c r="BL33" s="135"/>
      <c r="BM33" s="135"/>
      <c r="BN33" s="136"/>
      <c r="BP33" s="61" t="s">
        <v>128</v>
      </c>
      <c r="BQ33" s="135"/>
      <c r="BR33" s="135"/>
      <c r="BS33" s="135"/>
      <c r="BT33" s="135"/>
      <c r="BU33" s="135"/>
      <c r="BV33" s="135"/>
      <c r="BW33" s="136"/>
    </row>
    <row r="34" spans="3:75" x14ac:dyDescent="0.3">
      <c r="C34" s="3"/>
      <c r="D34" s="256"/>
      <c r="E34" s="3" t="s">
        <v>129</v>
      </c>
      <c r="F34" s="127">
        <f>AVERAGE(F15:F17)</f>
        <v>10.506137249241604</v>
      </c>
      <c r="G34" s="127">
        <f t="shared" ref="G34:L34" si="66">AVERAGE(G15:G17)</f>
        <v>8.4774486596362042</v>
      </c>
      <c r="H34" s="127">
        <f t="shared" si="66"/>
        <v>8.085388040624002</v>
      </c>
      <c r="I34" s="127">
        <f t="shared" si="66"/>
        <v>4.4557014854374906</v>
      </c>
      <c r="J34" s="127">
        <f t="shared" si="66"/>
        <v>3.1943516939088354</v>
      </c>
      <c r="K34" s="127">
        <f t="shared" si="66"/>
        <v>5.5036018796147195</v>
      </c>
      <c r="L34" s="127">
        <f t="shared" si="66"/>
        <v>4.3100117408705048</v>
      </c>
      <c r="N34" s="61" t="s">
        <v>129</v>
      </c>
      <c r="O34" s="135">
        <f>AVERAGE(O15:O17)</f>
        <v>1</v>
      </c>
      <c r="P34" s="135">
        <f t="shared" ref="P34:U34" si="67">AVERAGE(P15:P17)</f>
        <v>0.80131588574976498</v>
      </c>
      <c r="Q34" s="135">
        <f t="shared" si="67"/>
        <v>0.77130494905836766</v>
      </c>
      <c r="R34" s="135">
        <f t="shared" si="67"/>
        <v>0.42153633430105186</v>
      </c>
      <c r="S34" s="135">
        <f t="shared" si="67"/>
        <v>0.29789080070832813</v>
      </c>
      <c r="T34" s="135">
        <f t="shared" si="67"/>
        <v>0.52239027813377026</v>
      </c>
      <c r="U34" s="136">
        <f t="shared" si="67"/>
        <v>0.41197108286969103</v>
      </c>
      <c r="W34" s="61" t="s">
        <v>129</v>
      </c>
      <c r="X34" s="135">
        <f>AVERAGE(X15:X17)</f>
        <v>1.2649858214331295</v>
      </c>
      <c r="Y34" s="135">
        <f t="shared" ref="Y34:AD34" si="68">AVERAGE(Y15:Y17)</f>
        <v>1</v>
      </c>
      <c r="Z34" s="135">
        <f t="shared" si="68"/>
        <v>0.97386716944158691</v>
      </c>
      <c r="AA34" s="135">
        <f t="shared" si="68"/>
        <v>0.52648624366038987</v>
      </c>
      <c r="AB34" s="135">
        <f t="shared" si="68"/>
        <v>0.38144683284033415</v>
      </c>
      <c r="AC34" s="135">
        <f t="shared" si="68"/>
        <v>0.65965562041063885</v>
      </c>
      <c r="AD34" s="136">
        <f t="shared" si="68"/>
        <v>0.52020578760364489</v>
      </c>
      <c r="AF34" s="61" t="s">
        <v>129</v>
      </c>
      <c r="AG34" s="135">
        <f>AVERAGE(AG15:AG17)</f>
        <v>1.2978580802795296</v>
      </c>
      <c r="AH34" s="135">
        <f t="shared" ref="AH34:AM34" si="69">AVERAGE(AH15:AH17)</f>
        <v>1.0378544382391917</v>
      </c>
      <c r="AI34" s="135">
        <f t="shared" si="69"/>
        <v>1</v>
      </c>
      <c r="AJ34" s="135">
        <f t="shared" si="69"/>
        <v>0.54597613844141468</v>
      </c>
      <c r="AK34" s="135">
        <f t="shared" si="69"/>
        <v>0.3898216036610227</v>
      </c>
      <c r="AL34" s="135">
        <f t="shared" si="69"/>
        <v>0.67810861303982817</v>
      </c>
      <c r="AM34" s="136">
        <f t="shared" si="69"/>
        <v>0.53388270135274496</v>
      </c>
      <c r="AO34" s="61" t="s">
        <v>129</v>
      </c>
      <c r="AP34" s="135">
        <f>AVERAGE(AP15:AP17)</f>
        <v>2.4010355793745446</v>
      </c>
      <c r="AQ34" s="135">
        <f t="shared" ref="AQ34:AV34" si="70">AVERAGE(AQ15:AQ17)</f>
        <v>1.8995067916245407</v>
      </c>
      <c r="AR34" s="135">
        <f t="shared" si="70"/>
        <v>1.8484312986386147</v>
      </c>
      <c r="AS34" s="135">
        <f t="shared" si="70"/>
        <v>1</v>
      </c>
      <c r="AT34" s="135">
        <f t="shared" si="70"/>
        <v>0.72428390642190676</v>
      </c>
      <c r="AU34" s="135">
        <f t="shared" si="70"/>
        <v>1.2522885246069293</v>
      </c>
      <c r="AV34" s="136">
        <f t="shared" si="70"/>
        <v>0.98728801768285435</v>
      </c>
      <c r="AX34" s="61" t="s">
        <v>129</v>
      </c>
      <c r="AY34" s="135">
        <f>AVERAGE(AY15:AY17)</f>
        <v>3.5544278340749833</v>
      </c>
      <c r="AZ34" s="135">
        <f t="shared" ref="AZ34:BE34" si="71">AVERAGE(AZ15:AZ17)</f>
        <v>2.8760774343575179</v>
      </c>
      <c r="BA34" s="135">
        <f t="shared" si="71"/>
        <v>2.7603957091897766</v>
      </c>
      <c r="BB34" s="135">
        <f t="shared" si="71"/>
        <v>1.5132937611042674</v>
      </c>
      <c r="BC34" s="135">
        <f t="shared" si="71"/>
        <v>1</v>
      </c>
      <c r="BD34" s="135">
        <f t="shared" si="71"/>
        <v>1.8531430529130997</v>
      </c>
      <c r="BE34" s="136">
        <f t="shared" si="71"/>
        <v>1.4792092912027728</v>
      </c>
      <c r="BG34" s="61" t="s">
        <v>129</v>
      </c>
      <c r="BH34" s="135">
        <f>AVERAGE(BH15:BH17)</f>
        <v>1.9152602968308514</v>
      </c>
      <c r="BI34" s="135">
        <f t="shared" ref="BI34:BN34" si="72">AVERAGE(BI15:BI17)</f>
        <v>1.5317912949751245</v>
      </c>
      <c r="BJ34" s="135">
        <f t="shared" si="72"/>
        <v>1.4775198512438072</v>
      </c>
      <c r="BK34" s="135">
        <f t="shared" si="72"/>
        <v>0.80595185901633171</v>
      </c>
      <c r="BL34" s="135">
        <f t="shared" si="72"/>
        <v>0.56936957850687542</v>
      </c>
      <c r="BM34" s="135">
        <f t="shared" si="72"/>
        <v>1</v>
      </c>
      <c r="BN34" s="136">
        <f t="shared" si="72"/>
        <v>0.78939983923185919</v>
      </c>
      <c r="BP34" s="61" t="s">
        <v>129</v>
      </c>
      <c r="BQ34" s="135">
        <f>AVERAGE(BQ15:BQ17)</f>
        <v>2.4327838039394707</v>
      </c>
      <c r="BR34" s="135">
        <f t="shared" ref="BR34:BW34" si="73">AVERAGE(BR15:BR17)</f>
        <v>1.9453976987347312</v>
      </c>
      <c r="BS34" s="135">
        <f t="shared" si="73"/>
        <v>1.8735950245012176</v>
      </c>
      <c r="BT34" s="135">
        <f t="shared" si="73"/>
        <v>1.0233327514500601</v>
      </c>
      <c r="BU34" s="135">
        <f t="shared" si="73"/>
        <v>0.7335299284447192</v>
      </c>
      <c r="BV34" s="135">
        <f t="shared" si="73"/>
        <v>1.2714297883125019</v>
      </c>
      <c r="BW34" s="136">
        <f t="shared" si="73"/>
        <v>1</v>
      </c>
    </row>
    <row r="35" spans="3:75" x14ac:dyDescent="0.3">
      <c r="C35" s="3"/>
      <c r="D35" s="256"/>
      <c r="E35" s="3" t="s">
        <v>120</v>
      </c>
      <c r="F35" s="127">
        <f>AVERAGE(F18:F20)</f>
        <v>27.657653853932345</v>
      </c>
      <c r="G35" s="127">
        <f t="shared" ref="G35:H35" si="74">AVERAGE(G18:G20)</f>
        <v>2.063237010767736</v>
      </c>
      <c r="H35" s="127">
        <f t="shared" si="74"/>
        <v>10.604831422735138</v>
      </c>
      <c r="I35" s="127"/>
      <c r="J35" s="127"/>
      <c r="K35" s="127"/>
      <c r="L35" s="127"/>
      <c r="N35" s="61" t="s">
        <v>120</v>
      </c>
      <c r="O35" s="135">
        <f>AVERAGE(O18:O20)</f>
        <v>1</v>
      </c>
      <c r="P35" s="135">
        <f t="shared" ref="P35:Q35" si="75">AVERAGE(P18:P20)</f>
        <v>8.8567565154594088E-2</v>
      </c>
      <c r="Q35" s="135">
        <f t="shared" si="75"/>
        <v>0.45839517604991298</v>
      </c>
      <c r="R35" s="135"/>
      <c r="S35" s="135"/>
      <c r="T35" s="135"/>
      <c r="U35" s="136"/>
      <c r="W35" s="61" t="s">
        <v>120</v>
      </c>
      <c r="X35" s="135">
        <f>AVERAGE(X18:X20)</f>
        <v>11.737778574927196</v>
      </c>
      <c r="Y35" s="135">
        <f t="shared" ref="Y35:Z35" si="76">AVERAGE(Y18:Y20)</f>
        <v>1</v>
      </c>
      <c r="Z35" s="135">
        <f t="shared" si="76"/>
        <v>5.1297957772914033</v>
      </c>
      <c r="AA35" s="135"/>
      <c r="AB35" s="135"/>
      <c r="AC35" s="135"/>
      <c r="AD35" s="136"/>
      <c r="AF35" s="61" t="s">
        <v>120</v>
      </c>
      <c r="AG35" s="135">
        <f>AVERAGE(AG18:AG20)</f>
        <v>2.3140362003667438</v>
      </c>
      <c r="AH35" s="135">
        <f t="shared" ref="AH35:AI35" si="77">AVERAGE(AH18:AH20)</f>
        <v>0.19583812140650939</v>
      </c>
      <c r="AI35" s="135">
        <f t="shared" si="77"/>
        <v>1</v>
      </c>
      <c r="AJ35" s="135"/>
      <c r="AK35" s="135"/>
      <c r="AL35" s="135"/>
      <c r="AM35" s="136"/>
      <c r="AO35" s="61" t="s">
        <v>120</v>
      </c>
      <c r="AP35" s="135"/>
      <c r="AQ35" s="135"/>
      <c r="AR35" s="135"/>
      <c r="AS35" s="135"/>
      <c r="AT35" s="135"/>
      <c r="AU35" s="135"/>
      <c r="AV35" s="136"/>
      <c r="AX35" s="61" t="s">
        <v>120</v>
      </c>
      <c r="AY35" s="135"/>
      <c r="AZ35" s="135"/>
      <c r="BA35" s="135"/>
      <c r="BB35" s="135"/>
      <c r="BC35" s="135"/>
      <c r="BD35" s="135"/>
      <c r="BE35" s="136"/>
      <c r="BG35" s="61" t="s">
        <v>120</v>
      </c>
      <c r="BH35" s="135"/>
      <c r="BI35" s="135"/>
      <c r="BJ35" s="135"/>
      <c r="BK35" s="135"/>
      <c r="BL35" s="135"/>
      <c r="BM35" s="135"/>
      <c r="BN35" s="136"/>
      <c r="BP35" s="61" t="s">
        <v>120</v>
      </c>
      <c r="BQ35" s="135"/>
      <c r="BR35" s="135"/>
      <c r="BS35" s="135"/>
      <c r="BT35" s="135"/>
      <c r="BU35" s="135"/>
      <c r="BV35" s="135"/>
      <c r="BW35" s="136"/>
    </row>
    <row r="36" spans="3:75" x14ac:dyDescent="0.3">
      <c r="C36" s="3"/>
      <c r="D36" s="256"/>
      <c r="E36" s="3" t="s">
        <v>121</v>
      </c>
      <c r="F36" s="127">
        <f>AVERAGE(F21:F23)</f>
        <v>17.295955968487775</v>
      </c>
      <c r="G36" s="127">
        <f t="shared" ref="G36:L36" si="78">AVERAGE(G21:G23)</f>
        <v>1.7945941205282654</v>
      </c>
      <c r="H36" s="127">
        <f t="shared" si="78"/>
        <v>7.2823747128908698</v>
      </c>
      <c r="I36" s="127">
        <f t="shared" si="78"/>
        <v>4.692859135332407</v>
      </c>
      <c r="J36" s="127">
        <f t="shared" si="78"/>
        <v>6.194861414317316</v>
      </c>
      <c r="K36" s="127">
        <f t="shared" si="78"/>
        <v>7.2841235934398041</v>
      </c>
      <c r="L36" s="127">
        <f t="shared" si="78"/>
        <v>3.7040596289043157</v>
      </c>
      <c r="N36" s="61" t="s">
        <v>121</v>
      </c>
      <c r="O36" s="135">
        <f>AVERAGE(O21:O23)</f>
        <v>1</v>
      </c>
      <c r="P36" s="135">
        <f t="shared" ref="P36:U36" si="79">AVERAGE(P21:P23)</f>
        <v>0.10461462459819075</v>
      </c>
      <c r="Q36" s="135">
        <f t="shared" si="79"/>
        <v>0.42414248270157867</v>
      </c>
      <c r="R36" s="135">
        <f t="shared" si="79"/>
        <v>0.27258021097136281</v>
      </c>
      <c r="S36" s="135">
        <f t="shared" si="79"/>
        <v>0.35762649337906605</v>
      </c>
      <c r="T36" s="135">
        <f t="shared" si="79"/>
        <v>0.42372414756281973</v>
      </c>
      <c r="U36" s="136">
        <f t="shared" si="79"/>
        <v>0.21485071619686605</v>
      </c>
      <c r="W36" s="61" t="s">
        <v>121</v>
      </c>
      <c r="X36" s="135">
        <f>AVERAGE(X21:X23)</f>
        <v>9.735044930384122</v>
      </c>
      <c r="Y36" s="135">
        <f t="shared" ref="Y36:AD36" si="80">AVERAGE(Y21:Y23)</f>
        <v>1</v>
      </c>
      <c r="Z36" s="135">
        <f t="shared" si="80"/>
        <v>4.0616860635665804</v>
      </c>
      <c r="AA36" s="135">
        <f t="shared" si="80"/>
        <v>2.6177564833704632</v>
      </c>
      <c r="AB36" s="135">
        <f t="shared" si="80"/>
        <v>3.5086256109624299</v>
      </c>
      <c r="AC36" s="135">
        <f t="shared" si="80"/>
        <v>4.0477426851840193</v>
      </c>
      <c r="AD36" s="136">
        <f t="shared" si="80"/>
        <v>2.0675263826843095</v>
      </c>
      <c r="AF36" s="61" t="s">
        <v>121</v>
      </c>
      <c r="AG36" s="135">
        <f>AVERAGE(AG21:AG23)</f>
        <v>2.3932400898538329</v>
      </c>
      <c r="AH36" s="135">
        <f t="shared" ref="AH36:AM36" si="81">AVERAGE(AH21:AH23)</f>
        <v>0.24624625732832298</v>
      </c>
      <c r="AI36" s="135">
        <f t="shared" si="81"/>
        <v>1</v>
      </c>
      <c r="AJ36" s="135">
        <f t="shared" si="81"/>
        <v>0.64422806869754634</v>
      </c>
      <c r="AK36" s="135">
        <f t="shared" si="81"/>
        <v>0.86214152676442712</v>
      </c>
      <c r="AL36" s="135">
        <f t="shared" si="81"/>
        <v>0.9965314734721874</v>
      </c>
      <c r="AM36" s="136">
        <f t="shared" si="81"/>
        <v>0.50869637716391658</v>
      </c>
      <c r="AO36" s="61" t="s">
        <v>121</v>
      </c>
      <c r="AP36" s="135">
        <f>AVERAGE(AP21:AP23)</f>
        <v>3.721089053403555</v>
      </c>
      <c r="AQ36" s="135">
        <f t="shared" ref="AQ36:AV36" si="82">AVERAGE(AQ21:AQ23)</f>
        <v>0.38373719806509321</v>
      </c>
      <c r="AR36" s="135">
        <f t="shared" si="82"/>
        <v>1.5577230762770313</v>
      </c>
      <c r="AS36" s="135">
        <f t="shared" si="82"/>
        <v>1</v>
      </c>
      <c r="AT36" s="135">
        <f t="shared" si="82"/>
        <v>1.3450561090738358</v>
      </c>
      <c r="AU36" s="135">
        <f t="shared" si="82"/>
        <v>1.5448402876092739</v>
      </c>
      <c r="AV36" s="136">
        <f t="shared" si="82"/>
        <v>0.78861234755061005</v>
      </c>
      <c r="AX36" s="61" t="s">
        <v>121</v>
      </c>
      <c r="AY36" s="135">
        <f>AVERAGE(AY21:AY23)</f>
        <v>2.8196685432932935</v>
      </c>
      <c r="AZ36" s="135">
        <f t="shared" ref="AZ36:BE36" si="83">AVERAGE(AZ21:AZ23)</f>
        <v>0.2972524734963628</v>
      </c>
      <c r="BA36" s="135">
        <f t="shared" si="83"/>
        <v>1.2044887759221654</v>
      </c>
      <c r="BB36" s="135">
        <f t="shared" si="83"/>
        <v>0.7758966307709626</v>
      </c>
      <c r="BC36" s="135">
        <f t="shared" si="83"/>
        <v>1</v>
      </c>
      <c r="BD36" s="135">
        <f t="shared" si="83"/>
        <v>1.2113904077530835</v>
      </c>
      <c r="BE36" s="136">
        <f t="shared" si="83"/>
        <v>0.61175767534264658</v>
      </c>
      <c r="BG36" s="61" t="s">
        <v>121</v>
      </c>
      <c r="BH36" s="135">
        <f>AVERAGE(BH21:BH23)</f>
        <v>2.4326088203445688</v>
      </c>
      <c r="BI36" s="135">
        <f t="shared" ref="BI36:BN36" si="84">AVERAGE(BI21:BI23)</f>
        <v>0.2494147130852585</v>
      </c>
      <c r="BJ36" s="135">
        <f t="shared" si="84"/>
        <v>1.0129185282758559</v>
      </c>
      <c r="BK36" s="135">
        <f t="shared" si="84"/>
        <v>0.64935378551377743</v>
      </c>
      <c r="BL36" s="135">
        <f t="shared" si="84"/>
        <v>0.88417559188087047</v>
      </c>
      <c r="BM36" s="135">
        <f t="shared" si="84"/>
        <v>1</v>
      </c>
      <c r="BN36" s="136">
        <f t="shared" si="84"/>
        <v>0.51203738389468223</v>
      </c>
      <c r="BP36" s="61" t="s">
        <v>121</v>
      </c>
      <c r="BQ36" s="135">
        <f>AVERAGE(BQ21:BQ23)</f>
        <v>4.7192732340702541</v>
      </c>
      <c r="BR36" s="135">
        <f t="shared" ref="BR36:BW36" si="85">AVERAGE(BR21:BR23)</f>
        <v>0.4875396357292196</v>
      </c>
      <c r="BS36" s="135">
        <f t="shared" si="85"/>
        <v>1.9786422217768573</v>
      </c>
      <c r="BT36" s="135">
        <f t="shared" si="85"/>
        <v>1.2686841756122187</v>
      </c>
      <c r="BU36" s="135">
        <f t="shared" si="85"/>
        <v>1.7067718982917881</v>
      </c>
      <c r="BV36" s="135">
        <f t="shared" si="85"/>
        <v>1.9598048033969508</v>
      </c>
      <c r="BW36" s="136">
        <f t="shared" si="85"/>
        <v>1</v>
      </c>
    </row>
    <row r="37" spans="3:75" x14ac:dyDescent="0.3">
      <c r="C37" s="3"/>
      <c r="D37" s="256"/>
      <c r="E37" s="3" t="s">
        <v>130</v>
      </c>
      <c r="F37" s="127">
        <f>AVERAGE(F24:F26)</f>
        <v>7.902885850926431</v>
      </c>
      <c r="G37" s="127">
        <f t="shared" ref="G37:H37" si="86">AVERAGE(G24:G26)</f>
        <v>0.73533365027296516</v>
      </c>
      <c r="H37" s="127">
        <f t="shared" si="86"/>
        <v>3.8992596485100859</v>
      </c>
      <c r="I37" s="127"/>
      <c r="J37" s="127"/>
      <c r="K37" s="127"/>
      <c r="L37" s="127"/>
      <c r="N37" s="61" t="s">
        <v>130</v>
      </c>
      <c r="O37" s="135">
        <f>AVERAGE(O24:O26)</f>
        <v>1</v>
      </c>
      <c r="P37" s="135">
        <f t="shared" ref="P37:Q37" si="87">AVERAGE(P24:P26)</f>
        <v>9.3862074504983906E-2</v>
      </c>
      <c r="Q37" s="135">
        <f t="shared" si="87"/>
        <v>0.48987779037784346</v>
      </c>
      <c r="R37" s="135"/>
      <c r="S37" s="135"/>
      <c r="T37" s="135"/>
      <c r="U37" s="136"/>
      <c r="W37" s="61" t="s">
        <v>130</v>
      </c>
      <c r="X37" s="135">
        <f>AVERAGE(X24:X26)</f>
        <v>11.201376395675249</v>
      </c>
      <c r="Y37" s="135">
        <f t="shared" ref="Y37:Z37" si="88">AVERAGE(Y24:Y26)</f>
        <v>1</v>
      </c>
      <c r="Z37" s="135">
        <f t="shared" si="88"/>
        <v>5.5489345853441092</v>
      </c>
      <c r="AA37" s="135"/>
      <c r="AB37" s="135"/>
      <c r="AC37" s="135"/>
      <c r="AD37" s="136"/>
      <c r="AF37" s="61" t="s">
        <v>130</v>
      </c>
      <c r="AG37" s="135">
        <f>AVERAGE(AG24:AG26)</f>
        <v>2.0505635054694182</v>
      </c>
      <c r="AH37" s="135">
        <f t="shared" ref="AH37:AI37" si="89">AVERAGE(AH24:AH26)</f>
        <v>0.19436499493097334</v>
      </c>
      <c r="AI37" s="135">
        <f t="shared" si="89"/>
        <v>1</v>
      </c>
      <c r="AJ37" s="135"/>
      <c r="AK37" s="135"/>
      <c r="AL37" s="135"/>
      <c r="AM37" s="136"/>
      <c r="AO37" s="61" t="s">
        <v>130</v>
      </c>
      <c r="AP37" s="135"/>
      <c r="AQ37" s="135"/>
      <c r="AR37" s="135"/>
      <c r="AS37" s="135"/>
      <c r="AT37" s="135"/>
      <c r="AU37" s="135"/>
      <c r="AV37" s="136"/>
      <c r="AX37" s="61" t="s">
        <v>130</v>
      </c>
      <c r="AY37" s="135"/>
      <c r="AZ37" s="135"/>
      <c r="BA37" s="135"/>
      <c r="BB37" s="135"/>
      <c r="BC37" s="135"/>
      <c r="BD37" s="135"/>
      <c r="BE37" s="136"/>
      <c r="BG37" s="61" t="s">
        <v>130</v>
      </c>
      <c r="BH37" s="135"/>
      <c r="BI37" s="135"/>
      <c r="BJ37" s="135"/>
      <c r="BK37" s="135"/>
      <c r="BL37" s="135"/>
      <c r="BM37" s="135"/>
      <c r="BN37" s="136"/>
      <c r="BP37" s="61" t="s">
        <v>130</v>
      </c>
      <c r="BQ37" s="135"/>
      <c r="BR37" s="135"/>
      <c r="BS37" s="135"/>
      <c r="BT37" s="135"/>
      <c r="BU37" s="135"/>
      <c r="BV37" s="135"/>
      <c r="BW37" s="136"/>
    </row>
    <row r="38" spans="3:75" x14ac:dyDescent="0.3">
      <c r="N38" s="52"/>
      <c r="O38" s="53"/>
      <c r="P38" s="53"/>
      <c r="Q38" s="53"/>
      <c r="R38" s="53"/>
      <c r="S38" s="53"/>
      <c r="T38" s="53"/>
      <c r="U38" s="57"/>
      <c r="W38" s="52"/>
      <c r="X38" s="53"/>
      <c r="Y38" s="53"/>
      <c r="Z38" s="53"/>
      <c r="AA38" s="53"/>
      <c r="AB38" s="53"/>
      <c r="AC38" s="53"/>
      <c r="AD38" s="57"/>
      <c r="AF38" s="52"/>
      <c r="AG38" s="53"/>
      <c r="AH38" s="53"/>
      <c r="AI38" s="53"/>
      <c r="AJ38" s="53"/>
      <c r="AK38" s="53"/>
      <c r="AL38" s="53"/>
      <c r="AM38" s="57"/>
      <c r="AO38" s="52"/>
      <c r="AP38" s="53"/>
      <c r="AQ38" s="53"/>
      <c r="AR38" s="53"/>
      <c r="AS38" s="53"/>
      <c r="AT38" s="53"/>
      <c r="AU38" s="53"/>
      <c r="AV38" s="57"/>
      <c r="AX38" s="52"/>
      <c r="AY38" s="53"/>
      <c r="AZ38" s="53"/>
      <c r="BA38" s="53"/>
      <c r="BB38" s="53"/>
      <c r="BC38" s="53"/>
      <c r="BD38" s="53"/>
      <c r="BE38" s="57"/>
      <c r="BG38" s="52"/>
      <c r="BH38" s="53"/>
      <c r="BI38" s="53"/>
      <c r="BJ38" s="53"/>
      <c r="BK38" s="53"/>
      <c r="BL38" s="53"/>
      <c r="BM38" s="53"/>
      <c r="BN38" s="57"/>
      <c r="BP38" s="52"/>
      <c r="BQ38" s="53"/>
      <c r="BR38" s="53"/>
      <c r="BS38" s="53"/>
      <c r="BT38" s="53"/>
      <c r="BU38" s="53"/>
      <c r="BV38" s="53"/>
      <c r="BW38" s="57"/>
    </row>
    <row r="39" spans="3:75" x14ac:dyDescent="0.3">
      <c r="C39" s="5"/>
      <c r="D39" s="5"/>
      <c r="E39" s="5"/>
      <c r="F39" s="5" t="s">
        <v>32</v>
      </c>
      <c r="G39" s="5" t="s">
        <v>33</v>
      </c>
      <c r="H39" s="5" t="s">
        <v>112</v>
      </c>
      <c r="I39" s="5" t="s">
        <v>40</v>
      </c>
      <c r="J39" s="5" t="s">
        <v>113</v>
      </c>
      <c r="K39" s="5" t="s">
        <v>36</v>
      </c>
      <c r="L39" s="5" t="s">
        <v>114</v>
      </c>
      <c r="N39" s="71"/>
      <c r="O39" s="69" t="s">
        <v>32</v>
      </c>
      <c r="P39" s="69" t="s">
        <v>33</v>
      </c>
      <c r="Q39" s="69" t="s">
        <v>112</v>
      </c>
      <c r="R39" s="69" t="s">
        <v>40</v>
      </c>
      <c r="S39" s="69" t="s">
        <v>113</v>
      </c>
      <c r="T39" s="69" t="s">
        <v>36</v>
      </c>
      <c r="U39" s="70" t="s">
        <v>114</v>
      </c>
      <c r="W39" s="71"/>
      <c r="X39" s="69" t="s">
        <v>32</v>
      </c>
      <c r="Y39" s="69" t="s">
        <v>33</v>
      </c>
      <c r="Z39" s="69" t="s">
        <v>112</v>
      </c>
      <c r="AA39" s="69" t="s">
        <v>40</v>
      </c>
      <c r="AB39" s="69" t="s">
        <v>113</v>
      </c>
      <c r="AC39" s="69" t="s">
        <v>36</v>
      </c>
      <c r="AD39" s="70" t="s">
        <v>114</v>
      </c>
      <c r="AF39" s="71"/>
      <c r="AG39" s="69" t="s">
        <v>32</v>
      </c>
      <c r="AH39" s="69" t="s">
        <v>33</v>
      </c>
      <c r="AI39" s="69" t="s">
        <v>112</v>
      </c>
      <c r="AJ39" s="69" t="s">
        <v>40</v>
      </c>
      <c r="AK39" s="69" t="s">
        <v>113</v>
      </c>
      <c r="AL39" s="69" t="s">
        <v>36</v>
      </c>
      <c r="AM39" s="70" t="s">
        <v>114</v>
      </c>
      <c r="AO39" s="71"/>
      <c r="AP39" s="69" t="s">
        <v>32</v>
      </c>
      <c r="AQ39" s="69" t="s">
        <v>33</v>
      </c>
      <c r="AR39" s="69" t="s">
        <v>112</v>
      </c>
      <c r="AS39" s="69" t="s">
        <v>40</v>
      </c>
      <c r="AT39" s="69" t="s">
        <v>113</v>
      </c>
      <c r="AU39" s="69" t="s">
        <v>36</v>
      </c>
      <c r="AV39" s="70" t="s">
        <v>114</v>
      </c>
      <c r="AX39" s="71"/>
      <c r="AY39" s="69" t="s">
        <v>32</v>
      </c>
      <c r="AZ39" s="69" t="s">
        <v>33</v>
      </c>
      <c r="BA39" s="69" t="s">
        <v>112</v>
      </c>
      <c r="BB39" s="69" t="s">
        <v>40</v>
      </c>
      <c r="BC39" s="69" t="s">
        <v>113</v>
      </c>
      <c r="BD39" s="69" t="s">
        <v>36</v>
      </c>
      <c r="BE39" s="70" t="s">
        <v>114</v>
      </c>
      <c r="BG39" s="71"/>
      <c r="BH39" s="69" t="s">
        <v>32</v>
      </c>
      <c r="BI39" s="69" t="s">
        <v>33</v>
      </c>
      <c r="BJ39" s="69" t="s">
        <v>112</v>
      </c>
      <c r="BK39" s="69" t="s">
        <v>40</v>
      </c>
      <c r="BL39" s="69" t="s">
        <v>113</v>
      </c>
      <c r="BM39" s="69" t="s">
        <v>36</v>
      </c>
      <c r="BN39" s="70" t="s">
        <v>114</v>
      </c>
      <c r="BP39" s="71"/>
      <c r="BQ39" s="69" t="s">
        <v>32</v>
      </c>
      <c r="BR39" s="69" t="s">
        <v>33</v>
      </c>
      <c r="BS39" s="69" t="s">
        <v>112</v>
      </c>
      <c r="BT39" s="69" t="s">
        <v>40</v>
      </c>
      <c r="BU39" s="69" t="s">
        <v>113</v>
      </c>
      <c r="BV39" s="69" t="s">
        <v>36</v>
      </c>
      <c r="BW39" s="70" t="s">
        <v>114</v>
      </c>
    </row>
    <row r="40" spans="3:75" x14ac:dyDescent="0.3">
      <c r="C40" s="5" t="s">
        <v>48</v>
      </c>
      <c r="D40" s="257" t="s">
        <v>122</v>
      </c>
      <c r="E40" s="5" t="s">
        <v>127</v>
      </c>
      <c r="F40" s="128">
        <f>_xlfn.STDEV.P(F3:F5)</f>
        <v>6.7298100722620031</v>
      </c>
      <c r="G40" s="128">
        <f t="shared" ref="G40:H40" si="90">_xlfn.STDEV.P(G3:G5)</f>
        <v>1.976901768264836</v>
      </c>
      <c r="H40" s="128">
        <f t="shared" si="90"/>
        <v>0.9284041786832159</v>
      </c>
      <c r="I40" s="128"/>
      <c r="J40" s="128"/>
      <c r="K40" s="128"/>
      <c r="L40" s="128"/>
      <c r="N40" s="71" t="s">
        <v>127</v>
      </c>
      <c r="O40" s="137">
        <f>_xlfn.STDEV.P(O3:O5)</f>
        <v>0</v>
      </c>
      <c r="P40" s="137">
        <f t="shared" ref="P40:Q40" si="91">_xlfn.STDEV.P(P3:P5)</f>
        <v>0.24117690219096338</v>
      </c>
      <c r="Q40" s="137">
        <f t="shared" si="91"/>
        <v>0.14941138840770074</v>
      </c>
      <c r="R40" s="137"/>
      <c r="S40" s="137"/>
      <c r="T40" s="137"/>
      <c r="U40" s="138"/>
      <c r="W40" s="71" t="s">
        <v>127</v>
      </c>
      <c r="X40" s="137">
        <f>_xlfn.STDEV.P(X3:X5)</f>
        <v>0.33875542235400119</v>
      </c>
      <c r="Y40" s="137">
        <f t="shared" ref="Y40:Z40" si="92">_xlfn.STDEV.P(Y3:Y5)</f>
        <v>0</v>
      </c>
      <c r="Z40" s="137">
        <f t="shared" si="92"/>
        <v>8.0596706872763269E-2</v>
      </c>
      <c r="AA40" s="137"/>
      <c r="AB40" s="137"/>
      <c r="AC40" s="137"/>
      <c r="AD40" s="138"/>
      <c r="AF40" s="71" t="s">
        <v>127</v>
      </c>
      <c r="AG40" s="137">
        <f>_xlfn.STDEV.P(AG3:AG5)</f>
        <v>0.25349095819930745</v>
      </c>
      <c r="AH40" s="137">
        <f t="shared" ref="AH40:AI40" si="93">_xlfn.STDEV.P(AH3:AH5)</f>
        <v>9.7504546751325236E-2</v>
      </c>
      <c r="AI40" s="137">
        <f t="shared" si="93"/>
        <v>0</v>
      </c>
      <c r="AJ40" s="137"/>
      <c r="AK40" s="137"/>
      <c r="AL40" s="137"/>
      <c r="AM40" s="138"/>
      <c r="AO40" s="71" t="s">
        <v>127</v>
      </c>
      <c r="AP40" s="137"/>
      <c r="AQ40" s="137"/>
      <c r="AR40" s="137"/>
      <c r="AS40" s="137"/>
      <c r="AT40" s="137"/>
      <c r="AU40" s="137"/>
      <c r="AV40" s="138"/>
      <c r="AX40" s="71" t="s">
        <v>127</v>
      </c>
      <c r="AY40" s="137"/>
      <c r="AZ40" s="137"/>
      <c r="BA40" s="137"/>
      <c r="BB40" s="137"/>
      <c r="BC40" s="137"/>
      <c r="BD40" s="137"/>
      <c r="BE40" s="138"/>
      <c r="BG40" s="71" t="s">
        <v>127</v>
      </c>
      <c r="BH40" s="137"/>
      <c r="BI40" s="137"/>
      <c r="BJ40" s="137"/>
      <c r="BK40" s="137"/>
      <c r="BL40" s="137"/>
      <c r="BM40" s="137"/>
      <c r="BN40" s="138"/>
      <c r="BP40" s="71" t="s">
        <v>127</v>
      </c>
      <c r="BQ40" s="137"/>
      <c r="BR40" s="137"/>
      <c r="BS40" s="137"/>
      <c r="BT40" s="137"/>
      <c r="BU40" s="137"/>
      <c r="BV40" s="137"/>
      <c r="BW40" s="138"/>
    </row>
    <row r="41" spans="3:75" x14ac:dyDescent="0.3">
      <c r="C41" s="5"/>
      <c r="D41" s="257"/>
      <c r="E41" s="5" t="s">
        <v>118</v>
      </c>
      <c r="F41" s="128">
        <f>_xlfn.STDEV.P(F6:F8)</f>
        <v>15.492287915025667</v>
      </c>
      <c r="G41" s="128">
        <f t="shared" ref="G41:H41" si="94">_xlfn.STDEV.P(G6:G8)</f>
        <v>2.7029282713596747</v>
      </c>
      <c r="H41" s="128">
        <f t="shared" si="94"/>
        <v>8.8344794348290616</v>
      </c>
      <c r="I41" s="128"/>
      <c r="J41" s="128"/>
      <c r="K41" s="128"/>
      <c r="L41" s="128"/>
      <c r="N41" s="71" t="s">
        <v>118</v>
      </c>
      <c r="O41" s="137">
        <f>_xlfn.STDEV.P(O6:O8)</f>
        <v>0</v>
      </c>
      <c r="P41" s="137">
        <f t="shared" ref="P41:Q41" si="95">_xlfn.STDEV.P(P6:P8)</f>
        <v>0.32796835767430643</v>
      </c>
      <c r="Q41" s="137">
        <f t="shared" si="95"/>
        <v>0.1752036466433099</v>
      </c>
      <c r="R41" s="137"/>
      <c r="S41" s="137"/>
      <c r="T41" s="137"/>
      <c r="U41" s="138"/>
      <c r="W41" s="71" t="s">
        <v>118</v>
      </c>
      <c r="X41" s="137">
        <f>_xlfn.STDEV.P(X6:X8)</f>
        <v>1.3460289356651463</v>
      </c>
      <c r="Y41" s="137">
        <f t="shared" ref="Y41:Z41" si="96">_xlfn.STDEV.P(Y6:Y8)</f>
        <v>0</v>
      </c>
      <c r="Z41" s="137">
        <f t="shared" si="96"/>
        <v>0.70760150199883243</v>
      </c>
      <c r="AA41" s="137"/>
      <c r="AB41" s="137"/>
      <c r="AC41" s="137"/>
      <c r="AD41" s="138"/>
      <c r="AF41" s="71" t="s">
        <v>118</v>
      </c>
      <c r="AG41" s="137">
        <f>_xlfn.STDEV.P(AG6:AG8)</f>
        <v>0.28213926524421146</v>
      </c>
      <c r="AH41" s="137">
        <f t="shared" ref="AH41:AI41" si="97">_xlfn.STDEV.P(AH6:AH8)</f>
        <v>0.41085987143546049</v>
      </c>
      <c r="AI41" s="137">
        <f t="shared" si="97"/>
        <v>0</v>
      </c>
      <c r="AJ41" s="137"/>
      <c r="AK41" s="137"/>
      <c r="AL41" s="137"/>
      <c r="AM41" s="138"/>
      <c r="AO41" s="71" t="s">
        <v>118</v>
      </c>
      <c r="AP41" s="137"/>
      <c r="AQ41" s="137"/>
      <c r="AR41" s="137"/>
      <c r="AS41" s="137"/>
      <c r="AT41" s="137"/>
      <c r="AU41" s="137"/>
      <c r="AV41" s="138"/>
      <c r="AX41" s="71" t="s">
        <v>118</v>
      </c>
      <c r="AY41" s="137"/>
      <c r="AZ41" s="137"/>
      <c r="BA41" s="137"/>
      <c r="BB41" s="137"/>
      <c r="BC41" s="137"/>
      <c r="BD41" s="137"/>
      <c r="BE41" s="138"/>
      <c r="BG41" s="71" t="s">
        <v>118</v>
      </c>
      <c r="BH41" s="137"/>
      <c r="BI41" s="137"/>
      <c r="BJ41" s="137"/>
      <c r="BK41" s="137"/>
      <c r="BL41" s="137"/>
      <c r="BM41" s="137"/>
      <c r="BN41" s="138"/>
      <c r="BP41" s="71" t="s">
        <v>118</v>
      </c>
      <c r="BQ41" s="137"/>
      <c r="BR41" s="137"/>
      <c r="BS41" s="137"/>
      <c r="BT41" s="137"/>
      <c r="BU41" s="137"/>
      <c r="BV41" s="137"/>
      <c r="BW41" s="138"/>
    </row>
    <row r="42" spans="3:75" x14ac:dyDescent="0.3">
      <c r="C42" s="5"/>
      <c r="D42" s="257"/>
      <c r="E42" s="5" t="s">
        <v>119</v>
      </c>
      <c r="F42" s="128">
        <f>_xlfn.STDEV.P(F9:F11)</f>
        <v>6.4483609964196615</v>
      </c>
      <c r="G42" s="128">
        <f t="shared" ref="G42:H42" si="98">_xlfn.STDEV.P(G9:G11)</f>
        <v>0.5584218614069254</v>
      </c>
      <c r="H42" s="128">
        <f t="shared" si="98"/>
        <v>4.8983628170459914</v>
      </c>
      <c r="I42" s="128"/>
      <c r="J42" s="128"/>
      <c r="K42" s="128"/>
      <c r="L42" s="128"/>
      <c r="N42" s="71" t="s">
        <v>119</v>
      </c>
      <c r="O42" s="137">
        <f>_xlfn.STDEV.P(O9:O11)</f>
        <v>0</v>
      </c>
      <c r="P42" s="137">
        <f t="shared" ref="P42:Q42" si="99">_xlfn.STDEV.P(P9:P11)</f>
        <v>1.0543581822455433E-2</v>
      </c>
      <c r="Q42" s="137">
        <f t="shared" si="99"/>
        <v>5.7071268981248965E-2</v>
      </c>
      <c r="R42" s="137"/>
      <c r="S42" s="137"/>
      <c r="T42" s="137"/>
      <c r="U42" s="138"/>
      <c r="W42" s="71" t="s">
        <v>119</v>
      </c>
      <c r="X42" s="137">
        <f>_xlfn.STDEV.P(X9:X11)</f>
        <v>0.72750224317396461</v>
      </c>
      <c r="Y42" s="137">
        <f t="shared" ref="Y42:Z42" si="100">_xlfn.STDEV.P(Y9:Y11)</f>
        <v>0</v>
      </c>
      <c r="Z42" s="137">
        <f t="shared" si="100"/>
        <v>0.64051404458540184</v>
      </c>
      <c r="AA42" s="137"/>
      <c r="AB42" s="137"/>
      <c r="AC42" s="137"/>
      <c r="AD42" s="138"/>
      <c r="AF42" s="71" t="s">
        <v>119</v>
      </c>
      <c r="AG42" s="137">
        <f>_xlfn.STDEV.P(AG9:AG11)</f>
        <v>0.16354716534134917</v>
      </c>
      <c r="AH42" s="137">
        <f t="shared" ref="AH42:AI42" si="101">_xlfn.STDEV.P(AH9:AH11)</f>
        <v>2.3096418469189046E-2</v>
      </c>
      <c r="AI42" s="137">
        <f t="shared" si="101"/>
        <v>0</v>
      </c>
      <c r="AJ42" s="137"/>
      <c r="AK42" s="137"/>
      <c r="AL42" s="137"/>
      <c r="AM42" s="138"/>
      <c r="AO42" s="71" t="s">
        <v>119</v>
      </c>
      <c r="AP42" s="137"/>
      <c r="AQ42" s="137"/>
      <c r="AR42" s="137"/>
      <c r="AS42" s="137"/>
      <c r="AT42" s="137"/>
      <c r="AU42" s="137"/>
      <c r="AV42" s="138"/>
      <c r="AX42" s="71" t="s">
        <v>119</v>
      </c>
      <c r="AY42" s="137"/>
      <c r="AZ42" s="137"/>
      <c r="BA42" s="137"/>
      <c r="BB42" s="137"/>
      <c r="BC42" s="137"/>
      <c r="BD42" s="137"/>
      <c r="BE42" s="138"/>
      <c r="BG42" s="71" t="s">
        <v>119</v>
      </c>
      <c r="BH42" s="137"/>
      <c r="BI42" s="137"/>
      <c r="BJ42" s="137"/>
      <c r="BK42" s="137"/>
      <c r="BL42" s="137"/>
      <c r="BM42" s="137"/>
      <c r="BN42" s="138"/>
      <c r="BP42" s="71" t="s">
        <v>119</v>
      </c>
      <c r="BQ42" s="137"/>
      <c r="BR42" s="137"/>
      <c r="BS42" s="137"/>
      <c r="BT42" s="137"/>
      <c r="BU42" s="137"/>
      <c r="BV42" s="137"/>
      <c r="BW42" s="138"/>
    </row>
    <row r="43" spans="3:75" x14ac:dyDescent="0.3">
      <c r="C43" s="5"/>
      <c r="D43" s="257"/>
      <c r="E43" s="5" t="s">
        <v>128</v>
      </c>
      <c r="F43" s="128">
        <f>_xlfn.STDEV.P(F12:F14)</f>
        <v>8.6029174069172694</v>
      </c>
      <c r="G43" s="128">
        <f t="shared" ref="G43:H43" si="102">_xlfn.STDEV.P(G12:G14)</f>
        <v>0.57866520678803934</v>
      </c>
      <c r="H43" s="128">
        <f t="shared" si="102"/>
        <v>3.2900783673871064</v>
      </c>
      <c r="I43" s="128"/>
      <c r="J43" s="128"/>
      <c r="K43" s="128"/>
      <c r="L43" s="128"/>
      <c r="N43" s="71" t="s">
        <v>128</v>
      </c>
      <c r="O43" s="137">
        <f>_xlfn.STDEV.P(O12:O14)</f>
        <v>0</v>
      </c>
      <c r="P43" s="137">
        <f t="shared" ref="P43:Q43" si="103">_xlfn.STDEV.P(P12:P14)</f>
        <v>1.2118816479499821E-2</v>
      </c>
      <c r="Q43" s="137">
        <f t="shared" si="103"/>
        <v>6.4461463295153912E-2</v>
      </c>
      <c r="R43" s="137"/>
      <c r="S43" s="137"/>
      <c r="T43" s="137"/>
      <c r="U43" s="138"/>
      <c r="W43" s="71" t="s">
        <v>128</v>
      </c>
      <c r="X43" s="137">
        <f>_xlfn.STDEV.P(X12:X14)</f>
        <v>1.44996870521734</v>
      </c>
      <c r="Y43" s="137">
        <f t="shared" ref="Y43:Z43" si="104">_xlfn.STDEV.P(Y12:Y14)</f>
        <v>0</v>
      </c>
      <c r="Z43" s="137">
        <f t="shared" si="104"/>
        <v>3.7483066571214016E-2</v>
      </c>
      <c r="AA43" s="137"/>
      <c r="AB43" s="137"/>
      <c r="AC43" s="137"/>
      <c r="AD43" s="138"/>
      <c r="AF43" s="71" t="s">
        <v>128</v>
      </c>
      <c r="AG43" s="137">
        <f>_xlfn.STDEV.P(AG12:AG14)</f>
        <v>0.25030441255057873</v>
      </c>
      <c r="AH43" s="137">
        <f t="shared" ref="AH43:AI43" si="105">_xlfn.STDEV.P(AH12:AH14)</f>
        <v>1.2089648960190089E-3</v>
      </c>
      <c r="AI43" s="137">
        <f t="shared" si="105"/>
        <v>0</v>
      </c>
      <c r="AJ43" s="137"/>
      <c r="AK43" s="137"/>
      <c r="AL43" s="137"/>
      <c r="AM43" s="138"/>
      <c r="AO43" s="71" t="s">
        <v>128</v>
      </c>
      <c r="AP43" s="137"/>
      <c r="AQ43" s="137"/>
      <c r="AR43" s="137"/>
      <c r="AS43" s="137"/>
      <c r="AT43" s="137"/>
      <c r="AU43" s="137"/>
      <c r="AV43" s="138"/>
      <c r="AX43" s="71" t="s">
        <v>128</v>
      </c>
      <c r="AY43" s="137"/>
      <c r="AZ43" s="137"/>
      <c r="BA43" s="137"/>
      <c r="BB43" s="137"/>
      <c r="BC43" s="137"/>
      <c r="BD43" s="137"/>
      <c r="BE43" s="138"/>
      <c r="BG43" s="71" t="s">
        <v>128</v>
      </c>
      <c r="BH43" s="137"/>
      <c r="BI43" s="137"/>
      <c r="BJ43" s="137"/>
      <c r="BK43" s="137"/>
      <c r="BL43" s="137"/>
      <c r="BM43" s="137"/>
      <c r="BN43" s="138"/>
      <c r="BP43" s="71" t="s">
        <v>128</v>
      </c>
      <c r="BQ43" s="137"/>
      <c r="BR43" s="137"/>
      <c r="BS43" s="137"/>
      <c r="BT43" s="137"/>
      <c r="BU43" s="137"/>
      <c r="BV43" s="137"/>
      <c r="BW43" s="138"/>
    </row>
    <row r="44" spans="3:75" x14ac:dyDescent="0.3">
      <c r="C44" s="5"/>
      <c r="D44" s="257"/>
      <c r="E44" s="5" t="s">
        <v>129</v>
      </c>
      <c r="F44" s="128">
        <f>_xlfn.STDEV.P(F15:F17)</f>
        <v>1.3702732749555964</v>
      </c>
      <c r="G44" s="128">
        <f t="shared" ref="G44:L44" si="106">_xlfn.STDEV.P(G15:G17)</f>
        <v>1.7927496929870224</v>
      </c>
      <c r="H44" s="128">
        <f t="shared" si="106"/>
        <v>0.95879151490229886</v>
      </c>
      <c r="I44" s="128">
        <f t="shared" si="106"/>
        <v>0.90813319669748749</v>
      </c>
      <c r="J44" s="128">
        <f t="shared" si="106"/>
        <v>1.1075967844668184</v>
      </c>
      <c r="K44" s="128">
        <f t="shared" si="106"/>
        <v>0.82289914408293274</v>
      </c>
      <c r="L44" s="128">
        <f t="shared" si="106"/>
        <v>0.4642564036097096</v>
      </c>
      <c r="N44" s="71" t="s">
        <v>129</v>
      </c>
      <c r="O44" s="137">
        <f>_xlfn.STDEV.P(O15:O17)</f>
        <v>0</v>
      </c>
      <c r="P44" s="137">
        <f t="shared" ref="P44:U44" si="107">_xlfn.STDEV.P(P15:P17)</f>
        <v>9.6887737781259045E-2</v>
      </c>
      <c r="Q44" s="137">
        <f t="shared" si="107"/>
        <v>2.4630153341014229E-2</v>
      </c>
      <c r="R44" s="137">
        <f t="shared" si="107"/>
        <v>4.7930606662584377E-2</v>
      </c>
      <c r="S44" s="137">
        <f t="shared" si="107"/>
        <v>7.59321865752971E-2</v>
      </c>
      <c r="T44" s="137">
        <f t="shared" si="107"/>
        <v>1.176738876540151E-2</v>
      </c>
      <c r="U44" s="138">
        <f t="shared" si="107"/>
        <v>1.9187536289639429E-2</v>
      </c>
      <c r="W44" s="71" t="s">
        <v>129</v>
      </c>
      <c r="X44" s="137">
        <f>_xlfn.STDEV.P(X15:X17)</f>
        <v>0.14091943054419082</v>
      </c>
      <c r="Y44" s="137">
        <f t="shared" ref="Y44:AD44" si="108">_xlfn.STDEV.P(Y15:Y17)</f>
        <v>0</v>
      </c>
      <c r="Z44" s="137">
        <f t="shared" si="108"/>
        <v>9.7791089137763965E-2</v>
      </c>
      <c r="AA44" s="137">
        <f t="shared" si="108"/>
        <v>4.2190046565323946E-3</v>
      </c>
      <c r="AB44" s="137">
        <f t="shared" si="108"/>
        <v>0.12355392386388669</v>
      </c>
      <c r="AC44" s="137">
        <f t="shared" si="108"/>
        <v>6.5074952072326095E-2</v>
      </c>
      <c r="AD44" s="138">
        <f t="shared" si="108"/>
        <v>5.5946977652604292E-2</v>
      </c>
      <c r="AF44" s="71" t="s">
        <v>129</v>
      </c>
      <c r="AG44" s="137">
        <f>_xlfn.STDEV.P(AG15:AG17)</f>
        <v>4.2401712952135115E-2</v>
      </c>
      <c r="AH44" s="137">
        <f t="shared" ref="AH44:AM44" si="109">_xlfn.STDEV.P(AH15:AH17)</f>
        <v>0.10988573667288748</v>
      </c>
      <c r="AI44" s="137">
        <f t="shared" si="109"/>
        <v>0</v>
      </c>
      <c r="AJ44" s="137">
        <f t="shared" si="109"/>
        <v>5.3533333022876751E-2</v>
      </c>
      <c r="AK44" s="137">
        <f t="shared" si="109"/>
        <v>0.11336058080696064</v>
      </c>
      <c r="AL44" s="137">
        <f t="shared" si="109"/>
        <v>2.9693696000607558E-2</v>
      </c>
      <c r="AM44" s="138">
        <f t="shared" si="109"/>
        <v>8.9379683536008267E-3</v>
      </c>
      <c r="AO44" s="71" t="s">
        <v>129</v>
      </c>
      <c r="AP44" s="137">
        <f>_xlfn.STDEV.P(AP15:AP17)</f>
        <v>0.25296537295256694</v>
      </c>
      <c r="AQ44" s="137">
        <f t="shared" ref="AQ44:AV44" si="110">_xlfn.STDEV.P(AQ15:AQ17)</f>
        <v>1.5216042832558339E-2</v>
      </c>
      <c r="AR44" s="137">
        <f t="shared" si="110"/>
        <v>0.17200084520083636</v>
      </c>
      <c r="AS44" s="137">
        <f t="shared" si="110"/>
        <v>0</v>
      </c>
      <c r="AT44" s="137">
        <f t="shared" si="110"/>
        <v>0.23433936401880126</v>
      </c>
      <c r="AU44" s="137">
        <f t="shared" si="110"/>
        <v>0.11708589349317934</v>
      </c>
      <c r="AV44" s="138">
        <f t="shared" si="110"/>
        <v>9.8506167416850213E-2</v>
      </c>
      <c r="AX44" s="71" t="s">
        <v>129</v>
      </c>
      <c r="AY44" s="137">
        <f>_xlfn.STDEV.P(AY15:AY17)</f>
        <v>0.77630706012649087</v>
      </c>
      <c r="AZ44" s="137">
        <f t="shared" ref="AZ44:BE44" si="111">_xlfn.STDEV.P(AZ15:AZ17)</f>
        <v>0.79306340310432732</v>
      </c>
      <c r="BA44" s="137">
        <f t="shared" si="111"/>
        <v>0.67227644524582597</v>
      </c>
      <c r="BB44" s="137">
        <f t="shared" si="111"/>
        <v>0.41301993880443388</v>
      </c>
      <c r="BC44" s="137">
        <f t="shared" si="111"/>
        <v>0</v>
      </c>
      <c r="BD44" s="137">
        <f t="shared" si="111"/>
        <v>0.39093378360713915</v>
      </c>
      <c r="BE44" s="138">
        <f t="shared" si="111"/>
        <v>0.37886766786583265</v>
      </c>
      <c r="BG44" s="71" t="s">
        <v>129</v>
      </c>
      <c r="BH44" s="137">
        <f>_xlfn.STDEV.P(BH15:BH17)</f>
        <v>4.3628448402007934E-2</v>
      </c>
      <c r="BI44" s="137">
        <f t="shared" ref="BI44:BN44" si="112">_xlfn.STDEV.P(BI15:BI17)</f>
        <v>0.16076461788555768</v>
      </c>
      <c r="BJ44" s="137">
        <f t="shared" si="112"/>
        <v>6.465535053233723E-2</v>
      </c>
      <c r="BK44" s="137">
        <f t="shared" si="112"/>
        <v>7.9370179827842308E-2</v>
      </c>
      <c r="BL44" s="137">
        <f t="shared" si="112"/>
        <v>0.14102571127138569</v>
      </c>
      <c r="BM44" s="137">
        <f t="shared" si="112"/>
        <v>0</v>
      </c>
      <c r="BN44" s="138">
        <f t="shared" si="112"/>
        <v>4.7748408434884738E-2</v>
      </c>
      <c r="BP44" s="71" t="s">
        <v>129</v>
      </c>
      <c r="BQ44" s="137">
        <f>_xlfn.STDEV.P(BQ15:BQ17)</f>
        <v>0.11658183011636916</v>
      </c>
      <c r="BR44" s="137">
        <f t="shared" ref="BR44:BW44" si="113">_xlfn.STDEV.P(BR15:BR17)</f>
        <v>0.21517177955376945</v>
      </c>
      <c r="BS44" s="137">
        <f t="shared" si="113"/>
        <v>3.1326166099652615E-2</v>
      </c>
      <c r="BT44" s="137">
        <f t="shared" si="113"/>
        <v>0.10503410294156261</v>
      </c>
      <c r="BU44" s="137">
        <f t="shared" si="113"/>
        <v>0.22519109664399528</v>
      </c>
      <c r="BV44" s="137">
        <f t="shared" si="113"/>
        <v>7.6857522877761167E-2</v>
      </c>
      <c r="BW44" s="138">
        <f t="shared" si="113"/>
        <v>0</v>
      </c>
    </row>
    <row r="45" spans="3:75" x14ac:dyDescent="0.3">
      <c r="C45" s="5"/>
      <c r="D45" s="257"/>
      <c r="E45" s="5" t="s">
        <v>120</v>
      </c>
      <c r="F45" s="128">
        <f>_xlfn.STDEV.P(F18:F20)</f>
        <v>28.521210763594727</v>
      </c>
      <c r="G45" s="128">
        <f t="shared" ref="G45:H45" si="114">_xlfn.STDEV.P(G18:G20)</f>
        <v>1.8828212300107434</v>
      </c>
      <c r="H45" s="128">
        <f t="shared" si="114"/>
        <v>9.6436490427442649</v>
      </c>
      <c r="I45" s="128"/>
      <c r="J45" s="128"/>
      <c r="K45" s="128"/>
      <c r="L45" s="128"/>
      <c r="N45" s="71" t="s">
        <v>120</v>
      </c>
      <c r="O45" s="137">
        <f>_xlfn.STDEV.P(O18:O20)</f>
        <v>0</v>
      </c>
      <c r="P45" s="137">
        <f t="shared" ref="P45:Q45" si="115">_xlfn.STDEV.P(P18:P20)</f>
        <v>1.7787892546901662E-2</v>
      </c>
      <c r="Q45" s="137">
        <f t="shared" si="115"/>
        <v>0.11821951107429665</v>
      </c>
      <c r="R45" s="137"/>
      <c r="S45" s="137"/>
      <c r="T45" s="137"/>
      <c r="U45" s="138"/>
      <c r="W45" s="71" t="s">
        <v>120</v>
      </c>
      <c r="X45" s="137">
        <f>_xlfn.STDEV.P(X18:X20)</f>
        <v>2.2443052848253573</v>
      </c>
      <c r="Y45" s="137">
        <f t="shared" ref="Y45:Z45" si="116">_xlfn.STDEV.P(Y18:Y20)</f>
        <v>0</v>
      </c>
      <c r="Z45" s="137">
        <f t="shared" si="116"/>
        <v>0.34729230549266538</v>
      </c>
      <c r="AA45" s="137"/>
      <c r="AB45" s="137"/>
      <c r="AC45" s="137"/>
      <c r="AD45" s="138"/>
      <c r="AF45" s="71" t="s">
        <v>120</v>
      </c>
      <c r="AG45" s="137">
        <f>_xlfn.STDEV.P(AG18:AG20)</f>
        <v>0.51572011007441187</v>
      </c>
      <c r="AH45" s="137">
        <f t="shared" ref="AH45:AI45" si="117">_xlfn.STDEV.P(AH18:AH20)</f>
        <v>1.3288104626388417E-2</v>
      </c>
      <c r="AI45" s="137">
        <f t="shared" si="117"/>
        <v>0</v>
      </c>
      <c r="AJ45" s="137"/>
      <c r="AK45" s="137"/>
      <c r="AL45" s="137"/>
      <c r="AM45" s="138"/>
      <c r="AO45" s="71" t="s">
        <v>120</v>
      </c>
      <c r="AP45" s="137"/>
      <c r="AQ45" s="137"/>
      <c r="AR45" s="137"/>
      <c r="AS45" s="137"/>
      <c r="AT45" s="137"/>
      <c r="AU45" s="137"/>
      <c r="AV45" s="138"/>
      <c r="AX45" s="71" t="s">
        <v>120</v>
      </c>
      <c r="AY45" s="137"/>
      <c r="AZ45" s="137"/>
      <c r="BA45" s="137"/>
      <c r="BB45" s="137"/>
      <c r="BC45" s="137"/>
      <c r="BD45" s="137"/>
      <c r="BE45" s="138"/>
      <c r="BG45" s="71" t="s">
        <v>120</v>
      </c>
      <c r="BH45" s="137"/>
      <c r="BI45" s="137"/>
      <c r="BJ45" s="137"/>
      <c r="BK45" s="137"/>
      <c r="BL45" s="137"/>
      <c r="BM45" s="137"/>
      <c r="BN45" s="138"/>
      <c r="BP45" s="71" t="s">
        <v>120</v>
      </c>
      <c r="BQ45" s="137"/>
      <c r="BR45" s="137"/>
      <c r="BS45" s="137"/>
      <c r="BT45" s="137"/>
      <c r="BU45" s="137"/>
      <c r="BV45" s="137"/>
      <c r="BW45" s="138"/>
    </row>
    <row r="46" spans="3:75" x14ac:dyDescent="0.3">
      <c r="C46" s="5"/>
      <c r="D46" s="257"/>
      <c r="E46" s="5" t="s">
        <v>121</v>
      </c>
      <c r="F46" s="128">
        <f>_xlfn.STDEV.P(F21:F23)</f>
        <v>1.0961263346139314</v>
      </c>
      <c r="G46" s="128">
        <f t="shared" ref="G46:L46" si="118">_xlfn.STDEV.P(G21:G23)</f>
        <v>0.14474117902454608</v>
      </c>
      <c r="H46" s="128">
        <f t="shared" si="118"/>
        <v>0.50337916129082916</v>
      </c>
      <c r="I46" s="128">
        <f t="shared" si="118"/>
        <v>0.43423041145398339</v>
      </c>
      <c r="J46" s="128">
        <f t="shared" si="118"/>
        <v>0.77190898360213089</v>
      </c>
      <c r="K46" s="128">
        <f t="shared" si="118"/>
        <v>1.0266555116333178</v>
      </c>
      <c r="L46" s="128">
        <f t="shared" si="118"/>
        <v>0.38638189311402726</v>
      </c>
      <c r="N46" s="71" t="s">
        <v>121</v>
      </c>
      <c r="O46" s="137">
        <f>_xlfn.STDEV.P(O21:O23)</f>
        <v>0</v>
      </c>
      <c r="P46" s="137">
        <f t="shared" ref="P46:U46" si="119">_xlfn.STDEV.P(P21:P23)</f>
        <v>1.4713438924191727E-2</v>
      </c>
      <c r="Q46" s="137">
        <f t="shared" si="119"/>
        <v>5.3752978976932729E-2</v>
      </c>
      <c r="R46" s="137">
        <f t="shared" si="119"/>
        <v>3.1931844005957645E-2</v>
      </c>
      <c r="S46" s="137">
        <f t="shared" si="119"/>
        <v>3.3680688639143773E-2</v>
      </c>
      <c r="T46" s="137">
        <f t="shared" si="119"/>
        <v>7.0995888621403755E-2</v>
      </c>
      <c r="U46" s="138">
        <f t="shared" si="119"/>
        <v>2.4384824022794561E-2</v>
      </c>
      <c r="W46" s="71" t="s">
        <v>121</v>
      </c>
      <c r="X46" s="137">
        <f>_xlfn.STDEV.P(X21:X23)</f>
        <v>1.2532282707594542</v>
      </c>
      <c r="Y46" s="137">
        <f t="shared" ref="Y46:AD46" si="120">_xlfn.STDEV.P(Y21:Y23)</f>
        <v>0</v>
      </c>
      <c r="Z46" s="137">
        <f t="shared" si="120"/>
        <v>5.3486391036989739E-2</v>
      </c>
      <c r="AA46" s="137">
        <f t="shared" si="120"/>
        <v>0.17986565612257038</v>
      </c>
      <c r="AB46" s="137">
        <f t="shared" si="120"/>
        <v>0.7085685263848035</v>
      </c>
      <c r="AC46" s="137">
        <f t="shared" si="120"/>
        <v>0.39558911127329099</v>
      </c>
      <c r="AD46" s="138">
        <f t="shared" si="120"/>
        <v>0.18960384269902511</v>
      </c>
      <c r="AF46" s="71" t="s">
        <v>121</v>
      </c>
      <c r="AG46" s="137">
        <f>_xlfn.STDEV.P(AG21:AG23)</f>
        <v>0.28064182857139108</v>
      </c>
      <c r="AH46" s="137">
        <f t="shared" ref="AH46:AM46" si="121">_xlfn.STDEV.P(AH21:AH23)</f>
        <v>3.2717164547940046E-3</v>
      </c>
      <c r="AI46" s="137">
        <f t="shared" si="121"/>
        <v>0</v>
      </c>
      <c r="AJ46" s="137">
        <f t="shared" si="121"/>
        <v>3.8992600416709128E-2</v>
      </c>
      <c r="AK46" s="137">
        <f t="shared" si="121"/>
        <v>0.16633359858004337</v>
      </c>
      <c r="AL46" s="137">
        <f t="shared" si="121"/>
        <v>9.524650194206942E-2</v>
      </c>
      <c r="AM46" s="138">
        <f t="shared" si="121"/>
        <v>4.2148160389527858E-2</v>
      </c>
      <c r="AO46" s="71" t="s">
        <v>121</v>
      </c>
      <c r="AP46" s="137">
        <f>_xlfn.STDEV.P(AP21:AP23)</f>
        <v>0.44906839122567127</v>
      </c>
      <c r="AQ46" s="137">
        <f t="shared" ref="AQ46:AV46" si="122">_xlfn.STDEV.P(AQ21:AQ23)</f>
        <v>2.5190640617231641E-2</v>
      </c>
      <c r="AR46" s="137">
        <f t="shared" si="122"/>
        <v>9.0506470622033139E-2</v>
      </c>
      <c r="AS46" s="137">
        <f t="shared" si="122"/>
        <v>0</v>
      </c>
      <c r="AT46" s="137">
        <f t="shared" si="122"/>
        <v>0.29085374943733522</v>
      </c>
      <c r="AU46" s="137">
        <f t="shared" si="122"/>
        <v>8.5090619170038351E-2</v>
      </c>
      <c r="AV46" s="138">
        <f t="shared" si="122"/>
        <v>1.7723006214399588E-2</v>
      </c>
      <c r="AX46" s="71" t="s">
        <v>121</v>
      </c>
      <c r="AY46" s="137">
        <f>_xlfn.STDEV.P(AY21:AY23)</f>
        <v>0.24905550673547311</v>
      </c>
      <c r="AZ46" s="137">
        <f t="shared" ref="AZ46:BE46" si="123">_xlfn.STDEV.P(AZ21:AZ23)</f>
        <v>6.123663324761211E-2</v>
      </c>
      <c r="BA46" s="137">
        <f t="shared" si="123"/>
        <v>0.23327800864812007</v>
      </c>
      <c r="BB46" s="137">
        <f t="shared" si="123"/>
        <v>0.1507009090959171</v>
      </c>
      <c r="BC46" s="137">
        <f t="shared" si="123"/>
        <v>0</v>
      </c>
      <c r="BD46" s="137">
        <f t="shared" si="123"/>
        <v>0.29202426321482083</v>
      </c>
      <c r="BE46" s="138">
        <f t="shared" si="123"/>
        <v>0.11776326311000329</v>
      </c>
      <c r="BG46" s="71" t="s">
        <v>121</v>
      </c>
      <c r="BH46" s="137">
        <f>_xlfn.STDEV.P(BH21:BH23)</f>
        <v>0.43550537426483293</v>
      </c>
      <c r="BI46" s="137">
        <f t="shared" ref="BI46:BN46" si="124">_xlfn.STDEV.P(BI21:BI23)</f>
        <v>2.4240309608183495E-2</v>
      </c>
      <c r="BJ46" s="137">
        <f t="shared" si="124"/>
        <v>9.8953139142153632E-2</v>
      </c>
      <c r="BK46" s="137">
        <f t="shared" si="124"/>
        <v>3.7002240986029188E-2</v>
      </c>
      <c r="BL46" s="137">
        <f t="shared" si="124"/>
        <v>0.24510886304089641</v>
      </c>
      <c r="BM46" s="137">
        <f t="shared" si="124"/>
        <v>0</v>
      </c>
      <c r="BN46" s="138">
        <f t="shared" si="124"/>
        <v>3.0141115684517866E-2</v>
      </c>
      <c r="BP46" s="71" t="s">
        <v>121</v>
      </c>
      <c r="BQ46" s="137">
        <f>_xlfn.STDEV.P(BQ21:BQ23)</f>
        <v>0.5723461624722076</v>
      </c>
      <c r="BR46" s="137">
        <f t="shared" ref="BR46:BW46" si="125">_xlfn.STDEV.P(BR21:BR23)</f>
        <v>4.2212878662707724E-2</v>
      </c>
      <c r="BS46" s="137">
        <f t="shared" si="125"/>
        <v>0.1548863884088264</v>
      </c>
      <c r="BT46" s="137">
        <f t="shared" si="125"/>
        <v>2.8214228960111165E-2</v>
      </c>
      <c r="BU46" s="137">
        <f t="shared" si="125"/>
        <v>0.37537816613905539</v>
      </c>
      <c r="BV46" s="137">
        <f t="shared" si="125"/>
        <v>0.11599827242737601</v>
      </c>
      <c r="BW46" s="138">
        <f t="shared" si="125"/>
        <v>0</v>
      </c>
    </row>
    <row r="47" spans="3:75" x14ac:dyDescent="0.3">
      <c r="C47" s="5"/>
      <c r="D47" s="257"/>
      <c r="E47" s="5" t="s">
        <v>130</v>
      </c>
      <c r="F47" s="128">
        <f>_xlfn.STDEV.P(F24:F26)</f>
        <v>0.89191927611709376</v>
      </c>
      <c r="G47" s="128">
        <f t="shared" ref="G47:H47" si="126">_xlfn.STDEV.P(G24:G26)</f>
        <v>0.16428832722628103</v>
      </c>
      <c r="H47" s="128">
        <f t="shared" si="126"/>
        <v>0.70358719577396134</v>
      </c>
      <c r="I47" s="128"/>
      <c r="J47" s="128"/>
      <c r="K47" s="128"/>
      <c r="L47" s="128"/>
      <c r="N47" s="71" t="s">
        <v>130</v>
      </c>
      <c r="O47" s="137">
        <f>_xlfn.STDEV.P(O24:O26)</f>
        <v>0</v>
      </c>
      <c r="P47" s="137">
        <f t="shared" ref="P47:Q47" si="127">_xlfn.STDEV.P(P24:P26)</f>
        <v>2.158757139795767E-2</v>
      </c>
      <c r="Q47" s="137">
        <f t="shared" si="127"/>
        <v>3.3631340392785279E-2</v>
      </c>
      <c r="R47" s="137"/>
      <c r="S47" s="137"/>
      <c r="T47" s="137"/>
      <c r="U47" s="138"/>
      <c r="W47" s="71" t="s">
        <v>130</v>
      </c>
      <c r="X47" s="137">
        <f>_xlfn.STDEV.P(X24:X26)</f>
        <v>2.4042052114717611</v>
      </c>
      <c r="Y47" s="137">
        <f t="shared" ref="Y47:Z47" si="128">_xlfn.STDEV.P(Y24:Y26)</f>
        <v>0</v>
      </c>
      <c r="Z47" s="137">
        <f t="shared" si="128"/>
        <v>1.5192888367146276</v>
      </c>
      <c r="AA47" s="137"/>
      <c r="AB47" s="137"/>
      <c r="AC47" s="137"/>
      <c r="AD47" s="138"/>
      <c r="AF47" s="71" t="s">
        <v>130</v>
      </c>
      <c r="AG47" s="137">
        <f>_xlfn.STDEV.P(AG24:AG26)</f>
        <v>0.13457767490689596</v>
      </c>
      <c r="AH47" s="137">
        <f t="shared" ref="AH47:AI47" si="129">_xlfn.STDEV.P(AH24:AH26)</f>
        <v>5.2654606957779175E-2</v>
      </c>
      <c r="AI47" s="137">
        <f t="shared" si="129"/>
        <v>0</v>
      </c>
      <c r="AJ47" s="137"/>
      <c r="AK47" s="137"/>
      <c r="AL47" s="137"/>
      <c r="AM47" s="138"/>
      <c r="AO47" s="71" t="s">
        <v>130</v>
      </c>
      <c r="AP47" s="137"/>
      <c r="AQ47" s="137"/>
      <c r="AR47" s="137"/>
      <c r="AS47" s="137"/>
      <c r="AT47" s="137"/>
      <c r="AU47" s="137"/>
      <c r="AV47" s="138"/>
      <c r="AX47" s="71" t="s">
        <v>130</v>
      </c>
      <c r="AY47" s="137"/>
      <c r="AZ47" s="137"/>
      <c r="BA47" s="137"/>
      <c r="BB47" s="137"/>
      <c r="BC47" s="137"/>
      <c r="BD47" s="137"/>
      <c r="BE47" s="138"/>
      <c r="BG47" s="71" t="s">
        <v>130</v>
      </c>
      <c r="BH47" s="137"/>
      <c r="BI47" s="137"/>
      <c r="BJ47" s="137"/>
      <c r="BK47" s="137"/>
      <c r="BL47" s="137"/>
      <c r="BM47" s="137"/>
      <c r="BN47" s="138"/>
      <c r="BP47" s="71" t="s">
        <v>130</v>
      </c>
      <c r="BQ47" s="137"/>
      <c r="BR47" s="137"/>
      <c r="BS47" s="137"/>
      <c r="BT47" s="137"/>
      <c r="BU47" s="137"/>
      <c r="BV47" s="137"/>
      <c r="BW47" s="138"/>
    </row>
    <row r="48" spans="3:75" x14ac:dyDescent="0.3">
      <c r="N48" s="52"/>
      <c r="O48" s="53"/>
      <c r="P48" s="53"/>
      <c r="Q48" s="53"/>
      <c r="R48" s="53"/>
      <c r="S48" s="53"/>
      <c r="T48" s="53"/>
      <c r="U48" s="57"/>
      <c r="W48" s="52"/>
      <c r="X48" s="53"/>
      <c r="Y48" s="53"/>
      <c r="Z48" s="53"/>
      <c r="AA48" s="53"/>
      <c r="AB48" s="53"/>
      <c r="AC48" s="53"/>
      <c r="AD48" s="57"/>
      <c r="AF48" s="52"/>
      <c r="AG48" s="53"/>
      <c r="AH48" s="53"/>
      <c r="AI48" s="53"/>
      <c r="AJ48" s="53"/>
      <c r="AK48" s="53"/>
      <c r="AL48" s="53"/>
      <c r="AM48" s="57"/>
      <c r="AO48" s="52"/>
      <c r="AP48" s="53"/>
      <c r="AQ48" s="53"/>
      <c r="AR48" s="53"/>
      <c r="AS48" s="53"/>
      <c r="AT48" s="53"/>
      <c r="AU48" s="53"/>
      <c r="AV48" s="57"/>
      <c r="AX48" s="52"/>
      <c r="AY48" s="53"/>
      <c r="AZ48" s="53"/>
      <c r="BA48" s="53"/>
      <c r="BB48" s="53"/>
      <c r="BC48" s="53"/>
      <c r="BD48" s="53"/>
      <c r="BE48" s="57"/>
      <c r="BG48" s="52"/>
      <c r="BH48" s="53"/>
      <c r="BI48" s="53"/>
      <c r="BJ48" s="53"/>
      <c r="BK48" s="53"/>
      <c r="BL48" s="53"/>
      <c r="BM48" s="53"/>
      <c r="BN48" s="57"/>
      <c r="BP48" s="52"/>
      <c r="BQ48" s="53"/>
      <c r="BR48" s="53"/>
      <c r="BS48" s="53"/>
      <c r="BT48" s="53"/>
      <c r="BU48" s="53"/>
      <c r="BV48" s="53"/>
      <c r="BW48" s="57"/>
    </row>
    <row r="49" spans="3:75" x14ac:dyDescent="0.3">
      <c r="C49" s="129"/>
      <c r="D49" s="129"/>
      <c r="E49" s="129"/>
      <c r="F49" s="129" t="s">
        <v>32</v>
      </c>
      <c r="G49" s="129" t="s">
        <v>33</v>
      </c>
      <c r="H49" s="129" t="s">
        <v>112</v>
      </c>
      <c r="I49" s="129" t="s">
        <v>40</v>
      </c>
      <c r="J49" s="129" t="s">
        <v>113</v>
      </c>
      <c r="K49" s="129" t="s">
        <v>36</v>
      </c>
      <c r="L49" s="129" t="s">
        <v>114</v>
      </c>
      <c r="N49" s="139"/>
      <c r="O49" s="140" t="s">
        <v>32</v>
      </c>
      <c r="P49" s="140" t="s">
        <v>33</v>
      </c>
      <c r="Q49" s="140" t="s">
        <v>112</v>
      </c>
      <c r="R49" s="140" t="s">
        <v>40</v>
      </c>
      <c r="S49" s="140" t="s">
        <v>113</v>
      </c>
      <c r="T49" s="140" t="s">
        <v>36</v>
      </c>
      <c r="U49" s="141" t="s">
        <v>114</v>
      </c>
      <c r="W49" s="139"/>
      <c r="X49" s="140" t="s">
        <v>32</v>
      </c>
      <c r="Y49" s="140" t="s">
        <v>33</v>
      </c>
      <c r="Z49" s="140" t="s">
        <v>112</v>
      </c>
      <c r="AA49" s="140" t="s">
        <v>40</v>
      </c>
      <c r="AB49" s="140" t="s">
        <v>113</v>
      </c>
      <c r="AC49" s="140" t="s">
        <v>36</v>
      </c>
      <c r="AD49" s="141" t="s">
        <v>114</v>
      </c>
      <c r="AF49" s="139"/>
      <c r="AG49" s="140" t="s">
        <v>32</v>
      </c>
      <c r="AH49" s="140" t="s">
        <v>33</v>
      </c>
      <c r="AI49" s="140" t="s">
        <v>112</v>
      </c>
      <c r="AJ49" s="140" t="s">
        <v>40</v>
      </c>
      <c r="AK49" s="140" t="s">
        <v>113</v>
      </c>
      <c r="AL49" s="140" t="s">
        <v>36</v>
      </c>
      <c r="AM49" s="141" t="s">
        <v>114</v>
      </c>
      <c r="AO49" s="139"/>
      <c r="AP49" s="140" t="s">
        <v>32</v>
      </c>
      <c r="AQ49" s="140" t="s">
        <v>33</v>
      </c>
      <c r="AR49" s="140" t="s">
        <v>112</v>
      </c>
      <c r="AS49" s="140" t="s">
        <v>40</v>
      </c>
      <c r="AT49" s="140" t="s">
        <v>113</v>
      </c>
      <c r="AU49" s="140" t="s">
        <v>36</v>
      </c>
      <c r="AV49" s="141" t="s">
        <v>114</v>
      </c>
      <c r="AX49" s="139"/>
      <c r="AY49" s="140" t="s">
        <v>32</v>
      </c>
      <c r="AZ49" s="140" t="s">
        <v>33</v>
      </c>
      <c r="BA49" s="140" t="s">
        <v>112</v>
      </c>
      <c r="BB49" s="140" t="s">
        <v>40</v>
      </c>
      <c r="BC49" s="140" t="s">
        <v>113</v>
      </c>
      <c r="BD49" s="140" t="s">
        <v>36</v>
      </c>
      <c r="BE49" s="141" t="s">
        <v>114</v>
      </c>
      <c r="BG49" s="139"/>
      <c r="BH49" s="140" t="s">
        <v>32</v>
      </c>
      <c r="BI49" s="140" t="s">
        <v>33</v>
      </c>
      <c r="BJ49" s="140" t="s">
        <v>112</v>
      </c>
      <c r="BK49" s="140" t="s">
        <v>40</v>
      </c>
      <c r="BL49" s="140" t="s">
        <v>113</v>
      </c>
      <c r="BM49" s="140" t="s">
        <v>36</v>
      </c>
      <c r="BN49" s="141" t="s">
        <v>114</v>
      </c>
      <c r="BP49" s="139"/>
      <c r="BQ49" s="140" t="s">
        <v>32</v>
      </c>
      <c r="BR49" s="140" t="s">
        <v>33</v>
      </c>
      <c r="BS49" s="140" t="s">
        <v>112</v>
      </c>
      <c r="BT49" s="140" t="s">
        <v>40</v>
      </c>
      <c r="BU49" s="140" t="s">
        <v>113</v>
      </c>
      <c r="BV49" s="140" t="s">
        <v>36</v>
      </c>
      <c r="BW49" s="141" t="s">
        <v>114</v>
      </c>
    </row>
    <row r="50" spans="3:75" x14ac:dyDescent="0.3">
      <c r="C50" s="129" t="s">
        <v>48</v>
      </c>
      <c r="D50" s="252" t="s">
        <v>122</v>
      </c>
      <c r="E50" s="129" t="s">
        <v>127</v>
      </c>
      <c r="F50" s="130">
        <f>F40/F30</f>
        <v>0.23432943416770899</v>
      </c>
      <c r="G50" s="130">
        <f t="shared" ref="G50:H50" si="130">G40/G30</f>
        <v>7.5870388953029722E-2</v>
      </c>
      <c r="H50" s="130">
        <f t="shared" si="130"/>
        <v>4.0358846259382956E-2</v>
      </c>
      <c r="I50" s="130"/>
      <c r="J50" s="130"/>
      <c r="K50" s="130"/>
      <c r="L50" s="130"/>
      <c r="N50" s="139" t="s">
        <v>127</v>
      </c>
      <c r="O50" s="142">
        <f>O40/O30</f>
        <v>0</v>
      </c>
      <c r="P50" s="142">
        <f t="shared" ref="P50:Q50" si="131">P40/P30</f>
        <v>0.25051162357333245</v>
      </c>
      <c r="Q50" s="142">
        <f t="shared" si="131"/>
        <v>0.17879997082564186</v>
      </c>
      <c r="R50" s="142"/>
      <c r="S50" s="142"/>
      <c r="T50" s="142"/>
      <c r="U50" s="143"/>
      <c r="W50" s="139" t="s">
        <v>127</v>
      </c>
      <c r="X50" s="142">
        <f>X40/X30</f>
        <v>0.30153756001397541</v>
      </c>
      <c r="Y50" s="142">
        <f t="shared" ref="Y50:Z50" si="132">Y40/Y30</f>
        <v>0</v>
      </c>
      <c r="Z50" s="142">
        <f t="shared" si="132"/>
        <v>9.074553085909963E-2</v>
      </c>
      <c r="AA50" s="142"/>
      <c r="AB50" s="142"/>
      <c r="AC50" s="142"/>
      <c r="AD50" s="143"/>
      <c r="AF50" s="139" t="s">
        <v>127</v>
      </c>
      <c r="AG50" s="142">
        <f>AG40/AG30</f>
        <v>0.20409836693326558</v>
      </c>
      <c r="AH50" s="142">
        <f t="shared" ref="AH50:AI50" si="133">AH40/AH30</f>
        <v>8.592487159343927E-2</v>
      </c>
      <c r="AI50" s="142">
        <f t="shared" si="133"/>
        <v>0</v>
      </c>
      <c r="AJ50" s="142"/>
      <c r="AK50" s="142"/>
      <c r="AL50" s="142"/>
      <c r="AM50" s="143"/>
      <c r="AO50" s="139" t="s">
        <v>127</v>
      </c>
      <c r="AP50" s="142"/>
      <c r="AQ50" s="142"/>
      <c r="AR50" s="142"/>
      <c r="AS50" s="142"/>
      <c r="AT50" s="142"/>
      <c r="AU50" s="142"/>
      <c r="AV50" s="143"/>
      <c r="AX50" s="139" t="s">
        <v>127</v>
      </c>
      <c r="AY50" s="142"/>
      <c r="AZ50" s="142"/>
      <c r="BA50" s="142"/>
      <c r="BB50" s="142"/>
      <c r="BC50" s="142"/>
      <c r="BD50" s="142"/>
      <c r="BE50" s="143"/>
      <c r="BG50" s="139" t="s">
        <v>127</v>
      </c>
      <c r="BH50" s="142"/>
      <c r="BI50" s="142"/>
      <c r="BJ50" s="142"/>
      <c r="BK50" s="142"/>
      <c r="BL50" s="142"/>
      <c r="BM50" s="142"/>
      <c r="BN50" s="143"/>
      <c r="BP50" s="139" t="s">
        <v>127</v>
      </c>
      <c r="BQ50" s="142"/>
      <c r="BR50" s="142"/>
      <c r="BS50" s="142"/>
      <c r="BT50" s="142"/>
      <c r="BU50" s="142"/>
      <c r="BV50" s="142"/>
      <c r="BW50" s="143"/>
    </row>
    <row r="51" spans="3:75" x14ac:dyDescent="0.3">
      <c r="C51" s="129"/>
      <c r="D51" s="252"/>
      <c r="E51" s="129" t="s">
        <v>118</v>
      </c>
      <c r="F51" s="130">
        <f t="shared" ref="F51:L57" si="134">F41/F31</f>
        <v>1.0156101449037449</v>
      </c>
      <c r="G51" s="130">
        <f t="shared" si="134"/>
        <v>0.45805886529645312</v>
      </c>
      <c r="H51" s="130">
        <f t="shared" si="134"/>
        <v>0.8847324259756193</v>
      </c>
      <c r="I51" s="130"/>
      <c r="J51" s="130"/>
      <c r="K51" s="130"/>
      <c r="L51" s="130"/>
      <c r="N51" s="139" t="s">
        <v>118</v>
      </c>
      <c r="O51" s="142">
        <f t="shared" ref="O51:Q51" si="135">O41/O31</f>
        <v>0</v>
      </c>
      <c r="P51" s="142">
        <f t="shared" si="135"/>
        <v>0.45572245512236276</v>
      </c>
      <c r="Q51" s="142">
        <f t="shared" si="135"/>
        <v>0.23097508806877501</v>
      </c>
      <c r="R51" s="142"/>
      <c r="S51" s="142"/>
      <c r="T51" s="142"/>
      <c r="U51" s="143"/>
      <c r="W51" s="139" t="s">
        <v>118</v>
      </c>
      <c r="X51" s="142">
        <f t="shared" ref="X51:Z51" si="136">X41/X31</f>
        <v>0.67205779086010053</v>
      </c>
      <c r="Y51" s="142">
        <f t="shared" si="136"/>
        <v>0</v>
      </c>
      <c r="Z51" s="142">
        <f t="shared" si="136"/>
        <v>0.51620823967567431</v>
      </c>
      <c r="AA51" s="142"/>
      <c r="AB51" s="142"/>
      <c r="AC51" s="142"/>
      <c r="AD51" s="143"/>
      <c r="AF51" s="139" t="s">
        <v>118</v>
      </c>
      <c r="AG51" s="142">
        <f t="shared" ref="AG51:AI51" si="137">AG41/AG31</f>
        <v>0.20397171091987557</v>
      </c>
      <c r="AH51" s="142">
        <f t="shared" si="137"/>
        <v>0.44074284690369298</v>
      </c>
      <c r="AI51" s="142">
        <f t="shared" si="137"/>
        <v>0</v>
      </c>
      <c r="AJ51" s="142"/>
      <c r="AK51" s="142"/>
      <c r="AL51" s="142"/>
      <c r="AM51" s="143"/>
      <c r="AO51" s="139" t="s">
        <v>118</v>
      </c>
      <c r="AP51" s="142"/>
      <c r="AQ51" s="142"/>
      <c r="AR51" s="142"/>
      <c r="AS51" s="142"/>
      <c r="AT51" s="142"/>
      <c r="AU51" s="142"/>
      <c r="AV51" s="143"/>
      <c r="AX51" s="139" t="s">
        <v>118</v>
      </c>
      <c r="AY51" s="142"/>
      <c r="AZ51" s="142"/>
      <c r="BA51" s="142"/>
      <c r="BB51" s="142"/>
      <c r="BC51" s="142"/>
      <c r="BD51" s="142"/>
      <c r="BE51" s="143"/>
      <c r="BG51" s="139" t="s">
        <v>118</v>
      </c>
      <c r="BH51" s="142"/>
      <c r="BI51" s="142"/>
      <c r="BJ51" s="142"/>
      <c r="BK51" s="142"/>
      <c r="BL51" s="142"/>
      <c r="BM51" s="142"/>
      <c r="BN51" s="143"/>
      <c r="BP51" s="139" t="s">
        <v>118</v>
      </c>
      <c r="BQ51" s="142"/>
      <c r="BR51" s="142"/>
      <c r="BS51" s="142"/>
      <c r="BT51" s="142"/>
      <c r="BU51" s="142"/>
      <c r="BV51" s="142"/>
      <c r="BW51" s="143"/>
    </row>
    <row r="52" spans="3:75" x14ac:dyDescent="0.3">
      <c r="C52" s="129"/>
      <c r="D52" s="252"/>
      <c r="E52" s="129" t="s">
        <v>119</v>
      </c>
      <c r="F52" s="130">
        <f t="shared" si="134"/>
        <v>0.24794242829500296</v>
      </c>
      <c r="G52" s="130">
        <f t="shared" si="134"/>
        <v>0.18673839425022154</v>
      </c>
      <c r="H52" s="130">
        <f t="shared" si="134"/>
        <v>0.3124350947495208</v>
      </c>
      <c r="I52" s="130"/>
      <c r="J52" s="130"/>
      <c r="K52" s="130"/>
      <c r="L52" s="130"/>
      <c r="N52" s="139" t="s">
        <v>119</v>
      </c>
      <c r="O52" s="142">
        <f t="shared" ref="O52:Q52" si="138">O42/O32</f>
        <v>0</v>
      </c>
      <c r="P52" s="142">
        <f t="shared" si="138"/>
        <v>8.99136647687208E-2</v>
      </c>
      <c r="Q52" s="142">
        <f t="shared" si="138"/>
        <v>9.5582080266727473E-2</v>
      </c>
      <c r="R52" s="142"/>
      <c r="S52" s="142"/>
      <c r="T52" s="142"/>
      <c r="U52" s="143"/>
      <c r="W52" s="139" t="s">
        <v>119</v>
      </c>
      <c r="X52" s="142">
        <f t="shared" ref="X52:Z52" si="139">X42/X32</f>
        <v>8.4660060062345804E-2</v>
      </c>
      <c r="Y52" s="142">
        <f t="shared" si="139"/>
        <v>0</v>
      </c>
      <c r="Z52" s="142">
        <f t="shared" si="139"/>
        <v>0.12494097627362637</v>
      </c>
      <c r="AA52" s="142"/>
      <c r="AB52" s="142"/>
      <c r="AC52" s="142"/>
      <c r="AD52" s="143"/>
      <c r="AF52" s="139" t="s">
        <v>119</v>
      </c>
      <c r="AG52" s="142">
        <f t="shared" ref="AG52:AI52" si="140">AG42/AG32</f>
        <v>9.6751615250720013E-2</v>
      </c>
      <c r="AH52" s="142">
        <f t="shared" si="140"/>
        <v>0.11668067911592074</v>
      </c>
      <c r="AI52" s="142">
        <f t="shared" si="140"/>
        <v>0</v>
      </c>
      <c r="AJ52" s="142"/>
      <c r="AK52" s="142"/>
      <c r="AL52" s="142"/>
      <c r="AM52" s="143"/>
      <c r="AO52" s="139" t="s">
        <v>119</v>
      </c>
      <c r="AP52" s="142"/>
      <c r="AQ52" s="142"/>
      <c r="AR52" s="142"/>
      <c r="AS52" s="142"/>
      <c r="AT52" s="142"/>
      <c r="AU52" s="142"/>
      <c r="AV52" s="143"/>
      <c r="AX52" s="139" t="s">
        <v>119</v>
      </c>
      <c r="AY52" s="142"/>
      <c r="AZ52" s="142"/>
      <c r="BA52" s="142"/>
      <c r="BB52" s="142"/>
      <c r="BC52" s="142"/>
      <c r="BD52" s="142"/>
      <c r="BE52" s="143"/>
      <c r="BG52" s="139" t="s">
        <v>119</v>
      </c>
      <c r="BH52" s="142"/>
      <c r="BI52" s="142"/>
      <c r="BJ52" s="142"/>
      <c r="BK52" s="142"/>
      <c r="BL52" s="142"/>
      <c r="BM52" s="142"/>
      <c r="BN52" s="143"/>
      <c r="BP52" s="139" t="s">
        <v>119</v>
      </c>
      <c r="BQ52" s="142"/>
      <c r="BR52" s="142"/>
      <c r="BS52" s="142"/>
      <c r="BT52" s="142"/>
      <c r="BU52" s="142"/>
      <c r="BV52" s="142"/>
      <c r="BW52" s="143"/>
    </row>
    <row r="53" spans="3:75" x14ac:dyDescent="0.3">
      <c r="C53" s="129"/>
      <c r="D53" s="252"/>
      <c r="E53" s="129" t="s">
        <v>128</v>
      </c>
      <c r="F53" s="130">
        <f t="shared" si="134"/>
        <v>0.366976694814246</v>
      </c>
      <c r="G53" s="130">
        <f t="shared" si="134"/>
        <v>0.29012738179672132</v>
      </c>
      <c r="H53" s="130">
        <f t="shared" si="134"/>
        <v>0.29528789351427281</v>
      </c>
      <c r="I53" s="130"/>
      <c r="J53" s="130"/>
      <c r="K53" s="130"/>
      <c r="L53" s="130"/>
      <c r="N53" s="139" t="s">
        <v>128</v>
      </c>
      <c r="O53" s="142">
        <f t="shared" ref="O53:Q53" si="141">O43/O33</f>
        <v>0</v>
      </c>
      <c r="P53" s="142">
        <f t="shared" si="141"/>
        <v>0.13568160980074179</v>
      </c>
      <c r="Q53" s="142">
        <f t="shared" si="141"/>
        <v>0.1295430488813149</v>
      </c>
      <c r="R53" s="142"/>
      <c r="S53" s="142"/>
      <c r="T53" s="142"/>
      <c r="U53" s="143"/>
      <c r="W53" s="139" t="s">
        <v>128</v>
      </c>
      <c r="X53" s="142">
        <f t="shared" ref="X53:Z53" si="142">X43/X33</f>
        <v>0.12727695673532322</v>
      </c>
      <c r="Y53" s="142">
        <f t="shared" si="142"/>
        <v>0</v>
      </c>
      <c r="Z53" s="142">
        <f t="shared" si="142"/>
        <v>6.7228754120404839E-3</v>
      </c>
      <c r="AA53" s="142"/>
      <c r="AB53" s="142"/>
      <c r="AC53" s="142"/>
      <c r="AD53" s="143"/>
      <c r="AF53" s="139" t="s">
        <v>128</v>
      </c>
      <c r="AG53" s="142">
        <f t="shared" ref="AG53:AI53" si="143">AG43/AG33</f>
        <v>0.12258010665861897</v>
      </c>
      <c r="AH53" s="142">
        <f t="shared" si="143"/>
        <v>6.7402198461625666E-3</v>
      </c>
      <c r="AI53" s="142">
        <f t="shared" si="143"/>
        <v>0</v>
      </c>
      <c r="AJ53" s="142"/>
      <c r="AK53" s="142"/>
      <c r="AL53" s="142"/>
      <c r="AM53" s="143"/>
      <c r="AO53" s="139" t="s">
        <v>128</v>
      </c>
      <c r="AP53" s="142"/>
      <c r="AQ53" s="142"/>
      <c r="AR53" s="142"/>
      <c r="AS53" s="142"/>
      <c r="AT53" s="142"/>
      <c r="AU53" s="142"/>
      <c r="AV53" s="143"/>
      <c r="AX53" s="139" t="s">
        <v>128</v>
      </c>
      <c r="AY53" s="142"/>
      <c r="AZ53" s="142"/>
      <c r="BA53" s="142"/>
      <c r="BB53" s="142"/>
      <c r="BC53" s="142"/>
      <c r="BD53" s="142"/>
      <c r="BE53" s="143"/>
      <c r="BG53" s="139" t="s">
        <v>128</v>
      </c>
      <c r="BH53" s="142"/>
      <c r="BI53" s="142"/>
      <c r="BJ53" s="142"/>
      <c r="BK53" s="142"/>
      <c r="BL53" s="142"/>
      <c r="BM53" s="142"/>
      <c r="BN53" s="143"/>
      <c r="BP53" s="139" t="s">
        <v>128</v>
      </c>
      <c r="BQ53" s="142"/>
      <c r="BR53" s="142"/>
      <c r="BS53" s="142"/>
      <c r="BT53" s="142"/>
      <c r="BU53" s="142"/>
      <c r="BV53" s="142"/>
      <c r="BW53" s="143"/>
    </row>
    <row r="54" spans="3:75" x14ac:dyDescent="0.3">
      <c r="C54" s="129"/>
      <c r="D54" s="252"/>
      <c r="E54" s="129" t="s">
        <v>129</v>
      </c>
      <c r="F54" s="130">
        <f t="shared" si="134"/>
        <v>0.13042598268497882</v>
      </c>
      <c r="G54" s="130">
        <f t="shared" si="134"/>
        <v>0.21147278679762069</v>
      </c>
      <c r="H54" s="130">
        <f t="shared" si="134"/>
        <v>0.11858324054268923</v>
      </c>
      <c r="I54" s="130">
        <f t="shared" si="134"/>
        <v>0.20381374283387857</v>
      </c>
      <c r="J54" s="130">
        <f t="shared" si="134"/>
        <v>0.34673601738307169</v>
      </c>
      <c r="K54" s="130">
        <f t="shared" si="134"/>
        <v>0.14952010739202304</v>
      </c>
      <c r="L54" s="130">
        <f t="shared" si="134"/>
        <v>0.10771580949706241</v>
      </c>
      <c r="N54" s="139" t="s">
        <v>129</v>
      </c>
      <c r="O54" s="142">
        <f t="shared" ref="O54:U54" si="144">O44/O34</f>
        <v>0</v>
      </c>
      <c r="P54" s="142">
        <f t="shared" si="144"/>
        <v>0.12091079124258765</v>
      </c>
      <c r="Q54" s="142">
        <f t="shared" si="144"/>
        <v>3.1933093870437967E-2</v>
      </c>
      <c r="R54" s="142">
        <f t="shared" si="144"/>
        <v>0.11370456770246858</v>
      </c>
      <c r="S54" s="142">
        <f t="shared" si="144"/>
        <v>0.25489940070235362</v>
      </c>
      <c r="T54" s="142">
        <f t="shared" si="144"/>
        <v>2.2526048546386221E-2</v>
      </c>
      <c r="U54" s="143">
        <f t="shared" si="144"/>
        <v>4.6574958989800172E-2</v>
      </c>
      <c r="W54" s="139" t="s">
        <v>129</v>
      </c>
      <c r="X54" s="142">
        <f t="shared" ref="X54:AD54" si="145">X44/X34</f>
        <v>0.1114000079341128</v>
      </c>
      <c r="Y54" s="142">
        <f t="shared" si="145"/>
        <v>0</v>
      </c>
      <c r="Z54" s="142">
        <f t="shared" si="145"/>
        <v>0.10041522314982354</v>
      </c>
      <c r="AA54" s="142">
        <f t="shared" si="145"/>
        <v>8.0135135672298116E-3</v>
      </c>
      <c r="AB54" s="142">
        <f t="shared" si="145"/>
        <v>0.3239086373948315</v>
      </c>
      <c r="AC54" s="142">
        <f t="shared" si="145"/>
        <v>9.8649886484430502E-2</v>
      </c>
      <c r="AD54" s="143">
        <f t="shared" si="145"/>
        <v>0.10754778010126909</v>
      </c>
      <c r="AF54" s="139" t="s">
        <v>129</v>
      </c>
      <c r="AG54" s="142">
        <f t="shared" ref="AG54:AM54" si="146">AG44/AG34</f>
        <v>3.2670531236360399E-2</v>
      </c>
      <c r="AH54" s="142">
        <f t="shared" si="146"/>
        <v>0.10587779232251296</v>
      </c>
      <c r="AI54" s="142">
        <f t="shared" si="146"/>
        <v>0</v>
      </c>
      <c r="AJ54" s="142">
        <f t="shared" si="146"/>
        <v>9.805068253659785E-2</v>
      </c>
      <c r="AK54" s="142">
        <f t="shared" si="146"/>
        <v>0.29080117608242062</v>
      </c>
      <c r="AL54" s="142">
        <f t="shared" si="146"/>
        <v>4.3788996968341889E-2</v>
      </c>
      <c r="AM54" s="143">
        <f t="shared" si="146"/>
        <v>1.6741445884936746E-2</v>
      </c>
      <c r="AO54" s="139" t="s">
        <v>129</v>
      </c>
      <c r="AP54" s="142">
        <f t="shared" ref="AP54:AV54" si="147">AP44/AP34</f>
        <v>0.10535677818587882</v>
      </c>
      <c r="AQ54" s="142">
        <f t="shared" si="147"/>
        <v>8.010522994521603E-3</v>
      </c>
      <c r="AR54" s="142">
        <f t="shared" si="147"/>
        <v>9.3052333255510461E-2</v>
      </c>
      <c r="AS54" s="142">
        <f t="shared" si="147"/>
        <v>0</v>
      </c>
      <c r="AT54" s="142">
        <f t="shared" si="147"/>
        <v>0.3235462805966241</v>
      </c>
      <c r="AU54" s="142">
        <f t="shared" si="147"/>
        <v>9.3497537662041968E-2</v>
      </c>
      <c r="AV54" s="143">
        <f t="shared" si="147"/>
        <v>9.9774499084919782E-2</v>
      </c>
      <c r="AX54" s="139" t="s">
        <v>129</v>
      </c>
      <c r="AY54" s="142">
        <f t="shared" ref="AY54:BE54" si="148">AY44/AY34</f>
        <v>0.21840563273906494</v>
      </c>
      <c r="AZ54" s="142">
        <f t="shared" si="148"/>
        <v>0.27574480214976843</v>
      </c>
      <c r="BA54" s="142">
        <f t="shared" si="148"/>
        <v>0.24354350465323343</v>
      </c>
      <c r="BB54" s="142">
        <f t="shared" si="148"/>
        <v>0.2729278012109484</v>
      </c>
      <c r="BC54" s="142">
        <f t="shared" si="148"/>
        <v>0</v>
      </c>
      <c r="BD54" s="142">
        <f t="shared" si="148"/>
        <v>0.21095715357354627</v>
      </c>
      <c r="BE54" s="143">
        <f t="shared" si="148"/>
        <v>0.25612850738502885</v>
      </c>
      <c r="BG54" s="139" t="s">
        <v>129</v>
      </c>
      <c r="BH54" s="142">
        <f t="shared" ref="BH54:BN54" si="149">BH44/BH34</f>
        <v>2.2779383290197779E-2</v>
      </c>
      <c r="BI54" s="142">
        <f t="shared" si="149"/>
        <v>0.10495203779583329</v>
      </c>
      <c r="BJ54" s="142">
        <f t="shared" si="149"/>
        <v>4.3759378581552724E-2</v>
      </c>
      <c r="BK54" s="142">
        <f t="shared" si="149"/>
        <v>9.8480050563707386E-2</v>
      </c>
      <c r="BL54" s="142">
        <f t="shared" si="149"/>
        <v>0.24768747153863391</v>
      </c>
      <c r="BM54" s="142">
        <f t="shared" si="149"/>
        <v>0</v>
      </c>
      <c r="BN54" s="143">
        <f t="shared" si="149"/>
        <v>6.0486975119411292E-2</v>
      </c>
      <c r="BP54" s="139" t="s">
        <v>129</v>
      </c>
      <c r="BQ54" s="142">
        <f t="shared" ref="BQ54:BW54" si="150">BQ44/BQ34</f>
        <v>4.792116337160135E-2</v>
      </c>
      <c r="BR54" s="142">
        <f t="shared" si="150"/>
        <v>0.11060554851777361</v>
      </c>
      <c r="BS54" s="142">
        <f t="shared" si="150"/>
        <v>1.6719817084266737E-2</v>
      </c>
      <c r="BT54" s="142">
        <f t="shared" si="150"/>
        <v>0.10263924690451814</v>
      </c>
      <c r="BU54" s="142">
        <f t="shared" si="150"/>
        <v>0.30699646723544188</v>
      </c>
      <c r="BV54" s="142">
        <f t="shared" si="150"/>
        <v>6.0449679238497228E-2</v>
      </c>
      <c r="BW54" s="143">
        <f t="shared" si="150"/>
        <v>0</v>
      </c>
    </row>
    <row r="55" spans="3:75" x14ac:dyDescent="0.3">
      <c r="C55" s="129"/>
      <c r="D55" s="252"/>
      <c r="E55" s="129" t="s">
        <v>120</v>
      </c>
      <c r="F55" s="130">
        <f t="shared" si="134"/>
        <v>1.0312230717118329</v>
      </c>
      <c r="G55" s="130">
        <f t="shared" si="134"/>
        <v>0.9125569288378268</v>
      </c>
      <c r="H55" s="130">
        <f t="shared" si="134"/>
        <v>0.90936372850489211</v>
      </c>
      <c r="I55" s="130"/>
      <c r="J55" s="130"/>
      <c r="K55" s="130"/>
      <c r="L55" s="130"/>
      <c r="N55" s="139" t="s">
        <v>120</v>
      </c>
      <c r="O55" s="142">
        <f t="shared" ref="O55:Q55" si="151">O45/O35</f>
        <v>0</v>
      </c>
      <c r="P55" s="142">
        <f t="shared" si="151"/>
        <v>0.20083980536049531</v>
      </c>
      <c r="Q55" s="142">
        <f t="shared" si="151"/>
        <v>0.25789868055117615</v>
      </c>
      <c r="R55" s="142"/>
      <c r="S55" s="142"/>
      <c r="T55" s="142"/>
      <c r="U55" s="143"/>
      <c r="W55" s="139" t="s">
        <v>120</v>
      </c>
      <c r="X55" s="142">
        <f t="shared" ref="X55:Z55" si="152">X45/X35</f>
        <v>0.19120358000442836</v>
      </c>
      <c r="Y55" s="142">
        <f t="shared" si="152"/>
        <v>0</v>
      </c>
      <c r="Z55" s="142">
        <f t="shared" si="152"/>
        <v>6.7701000306885528E-2</v>
      </c>
      <c r="AA55" s="142"/>
      <c r="AB55" s="142"/>
      <c r="AC55" s="142"/>
      <c r="AD55" s="143"/>
      <c r="AF55" s="139" t="s">
        <v>120</v>
      </c>
      <c r="AG55" s="142">
        <f t="shared" ref="AG55:AI55" si="153">AG45/AG35</f>
        <v>0.22286605109836966</v>
      </c>
      <c r="AH55" s="142">
        <f t="shared" si="153"/>
        <v>6.7852492308204601E-2</v>
      </c>
      <c r="AI55" s="142">
        <f t="shared" si="153"/>
        <v>0</v>
      </c>
      <c r="AJ55" s="142"/>
      <c r="AK55" s="142"/>
      <c r="AL55" s="142"/>
      <c r="AM55" s="143"/>
      <c r="AO55" s="139" t="s">
        <v>120</v>
      </c>
      <c r="AP55" s="142"/>
      <c r="AQ55" s="142"/>
      <c r="AR55" s="142"/>
      <c r="AS55" s="142"/>
      <c r="AT55" s="142"/>
      <c r="AU55" s="142"/>
      <c r="AV55" s="143"/>
      <c r="AX55" s="139" t="s">
        <v>120</v>
      </c>
      <c r="AY55" s="142"/>
      <c r="AZ55" s="142"/>
      <c r="BA55" s="142"/>
      <c r="BB55" s="142"/>
      <c r="BC55" s="142"/>
      <c r="BD55" s="142"/>
      <c r="BE55" s="143"/>
      <c r="BG55" s="139" t="s">
        <v>120</v>
      </c>
      <c r="BH55" s="142"/>
      <c r="BI55" s="142"/>
      <c r="BJ55" s="142"/>
      <c r="BK55" s="142"/>
      <c r="BL55" s="142"/>
      <c r="BM55" s="142"/>
      <c r="BN55" s="143"/>
      <c r="BP55" s="139" t="s">
        <v>120</v>
      </c>
      <c r="BQ55" s="142"/>
      <c r="BR55" s="142"/>
      <c r="BS55" s="142"/>
      <c r="BT55" s="142"/>
      <c r="BU55" s="142"/>
      <c r="BV55" s="142"/>
      <c r="BW55" s="143"/>
    </row>
    <row r="56" spans="3:75" x14ac:dyDescent="0.3">
      <c r="C56" s="129"/>
      <c r="D56" s="252"/>
      <c r="E56" s="129" t="s">
        <v>121</v>
      </c>
      <c r="F56" s="130">
        <f t="shared" si="134"/>
        <v>6.3374718148624443E-2</v>
      </c>
      <c r="G56" s="130">
        <f t="shared" si="134"/>
        <v>8.0653991545419398E-2</v>
      </c>
      <c r="H56" s="130">
        <f t="shared" si="134"/>
        <v>6.9122941504201132E-2</v>
      </c>
      <c r="I56" s="130">
        <f t="shared" si="134"/>
        <v>9.2530033169901604E-2</v>
      </c>
      <c r="J56" s="130">
        <f t="shared" si="134"/>
        <v>0.12460472187773655</v>
      </c>
      <c r="K56" s="130">
        <f t="shared" si="134"/>
        <v>0.14094427400407372</v>
      </c>
      <c r="L56" s="130">
        <f t="shared" si="134"/>
        <v>0.10431308667358616</v>
      </c>
      <c r="N56" s="139" t="s">
        <v>121</v>
      </c>
      <c r="O56" s="142">
        <f t="shared" ref="O56:U56" si="154">O46/O36</f>
        <v>0</v>
      </c>
      <c r="P56" s="142">
        <f t="shared" si="154"/>
        <v>0.14064418794890163</v>
      </c>
      <c r="Q56" s="142">
        <f t="shared" si="154"/>
        <v>0.12673330583287185</v>
      </c>
      <c r="R56" s="142">
        <f t="shared" si="154"/>
        <v>0.11714659656387306</v>
      </c>
      <c r="S56" s="142">
        <f t="shared" si="154"/>
        <v>9.4178393554987389E-2</v>
      </c>
      <c r="T56" s="142">
        <f t="shared" si="154"/>
        <v>0.16755214218910705</v>
      </c>
      <c r="U56" s="143">
        <f t="shared" si="154"/>
        <v>0.11349659174722478</v>
      </c>
      <c r="W56" s="139" t="s">
        <v>121</v>
      </c>
      <c r="X56" s="142">
        <f t="shared" ref="X56:AD56" si="155">X46/X36</f>
        <v>0.12873369149514596</v>
      </c>
      <c r="Y56" s="142">
        <f t="shared" si="155"/>
        <v>0</v>
      </c>
      <c r="Z56" s="142">
        <f t="shared" si="155"/>
        <v>1.3168519230662342E-2</v>
      </c>
      <c r="AA56" s="142">
        <f t="shared" si="155"/>
        <v>6.8709850310822787E-2</v>
      </c>
      <c r="AB56" s="142">
        <f t="shared" si="155"/>
        <v>0.20195045153034732</v>
      </c>
      <c r="AC56" s="142">
        <f t="shared" si="155"/>
        <v>9.7730795171656684E-2</v>
      </c>
      <c r="AD56" s="143">
        <f t="shared" si="155"/>
        <v>9.1705646073961464E-2</v>
      </c>
      <c r="AF56" s="139" t="s">
        <v>121</v>
      </c>
      <c r="AG56" s="142">
        <f t="shared" ref="AG56:AM56" si="156">AG46/AG36</f>
        <v>0.11726438553372691</v>
      </c>
      <c r="AH56" s="142">
        <f t="shared" si="156"/>
        <v>1.3286360127016214E-2</v>
      </c>
      <c r="AI56" s="142">
        <f t="shared" si="156"/>
        <v>0</v>
      </c>
      <c r="AJ56" s="142">
        <f t="shared" si="156"/>
        <v>6.0526081230117067E-2</v>
      </c>
      <c r="AK56" s="142">
        <f t="shared" si="156"/>
        <v>0.19293073517092355</v>
      </c>
      <c r="AL56" s="142">
        <f t="shared" si="156"/>
        <v>9.5578016828916229E-2</v>
      </c>
      <c r="AM56" s="143">
        <f t="shared" si="156"/>
        <v>8.2855239945902964E-2</v>
      </c>
      <c r="AO56" s="139" t="s">
        <v>121</v>
      </c>
      <c r="AP56" s="142">
        <f t="shared" ref="AP56:AV56" si="157">AP46/AP36</f>
        <v>0.12068197906065256</v>
      </c>
      <c r="AQ56" s="142">
        <f t="shared" si="157"/>
        <v>6.5645553113562266E-2</v>
      </c>
      <c r="AR56" s="142">
        <f t="shared" si="157"/>
        <v>5.8101771746454582E-2</v>
      </c>
      <c r="AS56" s="142">
        <f t="shared" si="157"/>
        <v>0</v>
      </c>
      <c r="AT56" s="142">
        <f t="shared" si="157"/>
        <v>0.2162391200450427</v>
      </c>
      <c r="AU56" s="142">
        <f t="shared" si="157"/>
        <v>5.5080528293135603E-2</v>
      </c>
      <c r="AV56" s="143">
        <f t="shared" si="157"/>
        <v>2.2473660562691348E-2</v>
      </c>
      <c r="AX56" s="139" t="s">
        <v>121</v>
      </c>
      <c r="AY56" s="142">
        <f t="shared" ref="AY56:BE56" si="158">AY46/AY36</f>
        <v>8.8327937454869526E-2</v>
      </c>
      <c r="AZ56" s="142">
        <f t="shared" si="158"/>
        <v>0.20600882652827246</v>
      </c>
      <c r="BA56" s="142">
        <f t="shared" si="158"/>
        <v>0.19367387501765695</v>
      </c>
      <c r="BB56" s="142">
        <f t="shared" si="158"/>
        <v>0.19422807513183105</v>
      </c>
      <c r="BC56" s="142">
        <f t="shared" si="158"/>
        <v>0</v>
      </c>
      <c r="BD56" s="142">
        <f t="shared" si="158"/>
        <v>0.24106535873639165</v>
      </c>
      <c r="BE56" s="143">
        <f t="shared" si="158"/>
        <v>0.19249985387440194</v>
      </c>
      <c r="BG56" s="139" t="s">
        <v>121</v>
      </c>
      <c r="BH56" s="142">
        <f t="shared" ref="BH56:BN56" si="159">BH46/BH36</f>
        <v>0.17902811607956984</v>
      </c>
      <c r="BI56" s="142">
        <f t="shared" si="159"/>
        <v>9.7188771698072704E-2</v>
      </c>
      <c r="BJ56" s="142">
        <f t="shared" si="159"/>
        <v>9.7691113727169335E-2</v>
      </c>
      <c r="BK56" s="142">
        <f t="shared" si="159"/>
        <v>5.6983175907340741E-2</v>
      </c>
      <c r="BL56" s="142">
        <f t="shared" si="159"/>
        <v>0.2772174048816326</v>
      </c>
      <c r="BM56" s="142">
        <f t="shared" si="159"/>
        <v>0</v>
      </c>
      <c r="BN56" s="143">
        <f t="shared" si="159"/>
        <v>5.8865068513664236E-2</v>
      </c>
      <c r="BP56" s="139" t="s">
        <v>121</v>
      </c>
      <c r="BQ56" s="142">
        <f t="shared" ref="BQ56:BW56" si="160">BQ46/BQ36</f>
        <v>0.1212784541357385</v>
      </c>
      <c r="BR56" s="142">
        <f t="shared" si="160"/>
        <v>8.6583480745251309E-2</v>
      </c>
      <c r="BS56" s="142">
        <f t="shared" si="160"/>
        <v>7.8279128335660184E-2</v>
      </c>
      <c r="BT56" s="142">
        <f t="shared" si="160"/>
        <v>2.2238969715607945E-2</v>
      </c>
      <c r="BU56" s="142">
        <f t="shared" si="160"/>
        <v>0.21993458324146903</v>
      </c>
      <c r="BV56" s="142">
        <f t="shared" si="160"/>
        <v>5.9188686662220109E-2</v>
      </c>
      <c r="BW56" s="143">
        <f t="shared" si="160"/>
        <v>0</v>
      </c>
    </row>
    <row r="57" spans="3:75" x14ac:dyDescent="0.3">
      <c r="C57" s="129"/>
      <c r="D57" s="252"/>
      <c r="E57" s="129" t="s">
        <v>130</v>
      </c>
      <c r="F57" s="130">
        <f t="shared" si="134"/>
        <v>0.11285994672598451</v>
      </c>
      <c r="G57" s="130">
        <f t="shared" si="134"/>
        <v>0.2234201129858468</v>
      </c>
      <c r="H57" s="130">
        <f t="shared" si="134"/>
        <v>0.18044122710392044</v>
      </c>
      <c r="I57" s="130"/>
      <c r="J57" s="130"/>
      <c r="K57" s="130"/>
      <c r="L57" s="130"/>
      <c r="N57" s="139" t="s">
        <v>130</v>
      </c>
      <c r="O57" s="142">
        <f t="shared" ref="O57:Q57" si="161">O47/O37</f>
        <v>0</v>
      </c>
      <c r="P57" s="142">
        <f t="shared" si="161"/>
        <v>0.22999248111452522</v>
      </c>
      <c r="Q57" s="142">
        <f t="shared" si="161"/>
        <v>6.8652511000438246E-2</v>
      </c>
      <c r="R57" s="142"/>
      <c r="S57" s="142"/>
      <c r="T57" s="142"/>
      <c r="U57" s="143"/>
      <c r="W57" s="139" t="s">
        <v>130</v>
      </c>
      <c r="X57" s="142">
        <f t="shared" ref="X57:Z57" si="162">X47/X37</f>
        <v>0.2146348025944386</v>
      </c>
      <c r="Y57" s="142">
        <f t="shared" si="162"/>
        <v>0</v>
      </c>
      <c r="Z57" s="142">
        <f t="shared" si="162"/>
        <v>0.27379829647431519</v>
      </c>
      <c r="AA57" s="142"/>
      <c r="AB57" s="142"/>
      <c r="AC57" s="142"/>
      <c r="AD57" s="143"/>
      <c r="AF57" s="139" t="s">
        <v>130</v>
      </c>
      <c r="AG57" s="142">
        <f t="shared" ref="AG57:AI57" si="163">AG47/AG37</f>
        <v>6.5629605982911621E-2</v>
      </c>
      <c r="AH57" s="142">
        <f t="shared" si="163"/>
        <v>0.27090581293446847</v>
      </c>
      <c r="AI57" s="142">
        <f t="shared" si="163"/>
        <v>0</v>
      </c>
      <c r="AJ57" s="142"/>
      <c r="AK57" s="142"/>
      <c r="AL57" s="142"/>
      <c r="AM57" s="143"/>
      <c r="AO57" s="139" t="s">
        <v>130</v>
      </c>
      <c r="AP57" s="142"/>
      <c r="AQ57" s="142"/>
      <c r="AR57" s="142"/>
      <c r="AS57" s="142"/>
      <c r="AT57" s="142"/>
      <c r="AU57" s="142"/>
      <c r="AV57" s="143"/>
      <c r="AX57" s="139" t="s">
        <v>130</v>
      </c>
      <c r="AY57" s="142"/>
      <c r="AZ57" s="142"/>
      <c r="BA57" s="142"/>
      <c r="BB57" s="142"/>
      <c r="BC57" s="142"/>
      <c r="BD57" s="142"/>
      <c r="BE57" s="143"/>
      <c r="BG57" s="139" t="s">
        <v>130</v>
      </c>
      <c r="BH57" s="142"/>
      <c r="BI57" s="142"/>
      <c r="BJ57" s="142"/>
      <c r="BK57" s="142"/>
      <c r="BL57" s="142"/>
      <c r="BM57" s="142"/>
      <c r="BN57" s="143"/>
      <c r="BP57" s="139" t="s">
        <v>130</v>
      </c>
      <c r="BQ57" s="142"/>
      <c r="BR57" s="142"/>
      <c r="BS57" s="142"/>
      <c r="BT57" s="142"/>
      <c r="BU57" s="142"/>
      <c r="BV57" s="142"/>
      <c r="BW57" s="143"/>
    </row>
    <row r="58" spans="3:75" x14ac:dyDescent="0.3">
      <c r="N58" s="52"/>
      <c r="O58" s="53"/>
      <c r="P58" s="53"/>
      <c r="Q58" s="53"/>
      <c r="R58" s="53"/>
      <c r="S58" s="53"/>
      <c r="T58" s="53"/>
      <c r="U58" s="57"/>
      <c r="W58" s="52"/>
      <c r="X58" s="53"/>
      <c r="Y58" s="53"/>
      <c r="Z58" s="53"/>
      <c r="AA58" s="53"/>
      <c r="AB58" s="53"/>
      <c r="AC58" s="53"/>
      <c r="AD58" s="57"/>
      <c r="AF58" s="52"/>
      <c r="AG58" s="53"/>
      <c r="AH58" s="53"/>
      <c r="AI58" s="53"/>
      <c r="AJ58" s="53"/>
      <c r="AK58" s="53"/>
      <c r="AL58" s="53"/>
      <c r="AM58" s="57"/>
      <c r="AO58" s="52"/>
      <c r="AP58" s="53"/>
      <c r="AQ58" s="53"/>
      <c r="AR58" s="53"/>
      <c r="AS58" s="53"/>
      <c r="AT58" s="53"/>
      <c r="AU58" s="53"/>
      <c r="AV58" s="57"/>
      <c r="AX58" s="52"/>
      <c r="AY58" s="53"/>
      <c r="AZ58" s="53"/>
      <c r="BA58" s="53"/>
      <c r="BB58" s="53"/>
      <c r="BC58" s="53"/>
      <c r="BD58" s="53"/>
      <c r="BE58" s="57"/>
      <c r="BG58" s="52"/>
      <c r="BH58" s="53"/>
      <c r="BI58" s="53"/>
      <c r="BJ58" s="53"/>
      <c r="BK58" s="53"/>
      <c r="BL58" s="53"/>
      <c r="BM58" s="53"/>
      <c r="BN58" s="57"/>
      <c r="BP58" s="52"/>
      <c r="BQ58" s="53"/>
      <c r="BR58" s="53"/>
      <c r="BS58" s="53"/>
      <c r="BT58" s="53"/>
      <c r="BU58" s="53"/>
      <c r="BV58" s="53"/>
      <c r="BW58" s="57"/>
    </row>
    <row r="59" spans="3:75" x14ac:dyDescent="0.3">
      <c r="D59" s="1" t="s">
        <v>50</v>
      </c>
      <c r="E59" s="1" t="s">
        <v>131</v>
      </c>
      <c r="F59" s="131">
        <f>TTEST(F3:F5,F6:F8,2,2)</f>
        <v>0.32262244051162497</v>
      </c>
      <c r="G59" s="132">
        <f t="shared" ref="G59:H59" si="164">TTEST(G3:G5,G6:G8,2,2)</f>
        <v>1.0449538649787682E-3</v>
      </c>
      <c r="H59" s="131">
        <f t="shared" si="164"/>
        <v>0.10692275279084672</v>
      </c>
      <c r="N59" s="52" t="s">
        <v>131</v>
      </c>
      <c r="O59" s="144" t="e">
        <f>TTEST(O3:O5,O6:O8,2,2)</f>
        <v>#DIV/0!</v>
      </c>
      <c r="P59" s="145">
        <f t="shared" ref="P59:Q59" si="165">TTEST(P3:P5,P6:P8,2,2)</f>
        <v>0.44599057310814594</v>
      </c>
      <c r="Q59" s="144">
        <f t="shared" si="165"/>
        <v>0.66054020398386037</v>
      </c>
      <c r="R59" s="53"/>
      <c r="S59" s="53"/>
      <c r="T59" s="53"/>
      <c r="U59" s="57"/>
      <c r="W59" s="52" t="s">
        <v>131</v>
      </c>
      <c r="X59" s="144">
        <f>TTEST(X3:X5,X6:X8,2,2)</f>
        <v>0.42088796949183749</v>
      </c>
      <c r="Y59" s="145" t="e">
        <f t="shared" ref="Y59:Z59" si="166">TTEST(Y3:Y5,Y6:Y8,2,2)</f>
        <v>#DIV/0!</v>
      </c>
      <c r="Z59" s="144">
        <f t="shared" si="166"/>
        <v>0.39216103111943235</v>
      </c>
      <c r="AA59" s="53"/>
      <c r="AB59" s="53"/>
      <c r="AC59" s="53"/>
      <c r="AD59" s="57"/>
      <c r="AF59" s="52" t="s">
        <v>131</v>
      </c>
      <c r="AG59" s="144">
        <f>TTEST(AG3:AG5,AG6:AG8,2,2)</f>
        <v>0.62634345499151545</v>
      </c>
      <c r="AH59" s="145">
        <f t="shared" ref="AH59:AI59" si="167">TTEST(AH3:AH5,AH6:AH8,2,2)</f>
        <v>0.53473258764030163</v>
      </c>
      <c r="AI59" s="144" t="e">
        <f t="shared" si="167"/>
        <v>#DIV/0!</v>
      </c>
      <c r="AJ59" s="53"/>
      <c r="AK59" s="53"/>
      <c r="AL59" s="53"/>
      <c r="AM59" s="57"/>
      <c r="AO59" s="52" t="s">
        <v>131</v>
      </c>
      <c r="AP59"/>
      <c r="AQ59"/>
      <c r="AR59"/>
      <c r="AS59" s="53"/>
      <c r="AT59" s="53"/>
      <c r="AU59" s="53"/>
      <c r="AV59" s="57"/>
      <c r="AX59" s="52" t="s">
        <v>131</v>
      </c>
      <c r="AY59"/>
      <c r="AZ59"/>
      <c r="BA59"/>
      <c r="BB59" s="53"/>
      <c r="BC59" s="53"/>
      <c r="BD59" s="53"/>
      <c r="BE59" s="57"/>
      <c r="BG59" s="52" t="s">
        <v>131</v>
      </c>
      <c r="BH59"/>
      <c r="BI59"/>
      <c r="BJ59"/>
      <c r="BK59" s="53"/>
      <c r="BL59" s="53"/>
      <c r="BM59" s="53"/>
      <c r="BN59" s="57"/>
      <c r="BP59" s="52" t="s">
        <v>131</v>
      </c>
      <c r="BQ59"/>
      <c r="BR59"/>
      <c r="BS59"/>
      <c r="BT59" s="53"/>
      <c r="BU59" s="53"/>
      <c r="BV59" s="53"/>
      <c r="BW59" s="57"/>
    </row>
    <row r="60" spans="3:75" x14ac:dyDescent="0.3">
      <c r="E60" s="1" t="s">
        <v>136</v>
      </c>
      <c r="F60" s="131">
        <f>TTEST(F3:F5,F9:F11,2,2)</f>
        <v>0.70180782884278436</v>
      </c>
      <c r="G60" s="132">
        <f t="shared" ref="G60:H60" si="168">TTEST(G3:G5,G9:G11,2,2)</f>
        <v>9.1924888463869596E-5</v>
      </c>
      <c r="H60" s="131">
        <f t="shared" si="168"/>
        <v>0.10626035293393739</v>
      </c>
      <c r="N60" s="52" t="s">
        <v>136</v>
      </c>
      <c r="O60" s="144" t="e">
        <f>TTEST(O3:O5,O9:O11,2,2)</f>
        <v>#DIV/0!</v>
      </c>
      <c r="P60" s="145">
        <f t="shared" ref="P60:Q60" si="169">TTEST(P3:P5,P9:P11,2,2)</f>
        <v>7.7448409579400964E-3</v>
      </c>
      <c r="Q60" s="144">
        <f t="shared" si="169"/>
        <v>0.10257998335871368</v>
      </c>
      <c r="R60" s="53"/>
      <c r="S60" s="53"/>
      <c r="T60" s="53"/>
      <c r="U60" s="57"/>
      <c r="W60" s="52" t="s">
        <v>136</v>
      </c>
      <c r="X60" s="144">
        <f>TTEST(X3:X5,X9:X11,2,2)</f>
        <v>1.9236354212326186E-4</v>
      </c>
      <c r="Y60" s="145" t="e">
        <f t="shared" ref="Y60:Z60" si="170">TTEST(Y3:Y5,Y9:Y11,2,2)</f>
        <v>#DIV/0!</v>
      </c>
      <c r="Z60" s="144">
        <f t="shared" si="170"/>
        <v>7.4850510431083905E-4</v>
      </c>
      <c r="AA60" s="53"/>
      <c r="AB60" s="53"/>
      <c r="AC60" s="53"/>
      <c r="AD60" s="57"/>
      <c r="AF60" s="52" t="s">
        <v>136</v>
      </c>
      <c r="AG60" s="144">
        <f>TTEST(AG3:AG5,AG9:AG11,2,2)</f>
        <v>0.10342348722745809</v>
      </c>
      <c r="AH60" s="145">
        <f t="shared" ref="AH60:AI60" si="171">TTEST(AH3:AH5,AH9:AH11,2,2)</f>
        <v>1.8906107738863868E-4</v>
      </c>
      <c r="AI60" s="144" t="e">
        <f t="shared" si="171"/>
        <v>#DIV/0!</v>
      </c>
      <c r="AJ60" s="53"/>
      <c r="AK60" s="53"/>
      <c r="AL60" s="53"/>
      <c r="AM60" s="57"/>
      <c r="AO60" s="52" t="s">
        <v>136</v>
      </c>
      <c r="AP60"/>
      <c r="AQ60"/>
      <c r="AR60"/>
      <c r="AS60" s="53"/>
      <c r="AT60" s="53"/>
      <c r="AU60" s="53"/>
      <c r="AV60" s="57"/>
      <c r="AX60" s="52" t="s">
        <v>136</v>
      </c>
      <c r="AY60"/>
      <c r="AZ60"/>
      <c r="BA60"/>
      <c r="BB60" s="53"/>
      <c r="BC60" s="53"/>
      <c r="BD60" s="53"/>
      <c r="BE60" s="57"/>
      <c r="BG60" s="52" t="s">
        <v>136</v>
      </c>
      <c r="BH60"/>
      <c r="BI60"/>
      <c r="BJ60"/>
      <c r="BK60" s="53"/>
      <c r="BL60" s="53"/>
      <c r="BM60" s="53"/>
      <c r="BN60" s="57"/>
      <c r="BP60" s="52" t="s">
        <v>136</v>
      </c>
      <c r="BQ60"/>
      <c r="BR60"/>
      <c r="BS60"/>
      <c r="BT60" s="53"/>
      <c r="BU60" s="53"/>
      <c r="BV60" s="53"/>
      <c r="BW60" s="57"/>
    </row>
    <row r="61" spans="3:75" x14ac:dyDescent="0.3">
      <c r="E61" s="1" t="s">
        <v>135</v>
      </c>
      <c r="F61" s="131">
        <f>TTEST(F3:F5,F12:F14,2,2)</f>
        <v>0.53198853502287324</v>
      </c>
      <c r="G61" s="132">
        <f t="shared" ref="G61:H61" si="172">TTEST(G3:G5,G12:G14,2,2)</f>
        <v>7.8630258061887761E-5</v>
      </c>
      <c r="H61" s="131">
        <f t="shared" si="172"/>
        <v>8.0032418210467492E-3</v>
      </c>
      <c r="N61" s="52" t="s">
        <v>135</v>
      </c>
      <c r="O61" s="144" t="e">
        <f>TTEST(O3:O5,O12:O14,2,2)</f>
        <v>#DIV/0!</v>
      </c>
      <c r="P61" s="145">
        <f t="shared" ref="P61:Q61" si="173">TTEST(P3:P5,P12:P14,2,2)</f>
        <v>6.9095960550335685E-3</v>
      </c>
      <c r="Q61" s="144">
        <f t="shared" si="173"/>
        <v>4.2483844343469149E-2</v>
      </c>
      <c r="R61" s="53"/>
      <c r="S61" s="53"/>
      <c r="T61" s="53"/>
      <c r="U61" s="57"/>
      <c r="W61" s="52" t="s">
        <v>135</v>
      </c>
      <c r="X61" s="144">
        <f>TTEST(X3:X5,X12:X14,2,2)</f>
        <v>6.1910734570649547E-4</v>
      </c>
      <c r="Y61" s="145" t="e">
        <f t="shared" ref="Y61:Z61" si="174">TTEST(Y3:Y5,Y12:Y14,2,2)</f>
        <v>#DIV/0!</v>
      </c>
      <c r="Z61" s="144">
        <f t="shared" si="174"/>
        <v>1.9374333540127023E-7</v>
      </c>
      <c r="AA61" s="53"/>
      <c r="AB61" s="53"/>
      <c r="AC61" s="53"/>
      <c r="AD61" s="57"/>
      <c r="AF61" s="52" t="s">
        <v>135</v>
      </c>
      <c r="AG61" s="144">
        <f>TTEST(AG3:AG5,AG12:AG14,2,2)</f>
        <v>3.367415607729439E-2</v>
      </c>
      <c r="AH61" s="145">
        <f t="shared" ref="AH61:AI61" si="175">TTEST(AH3:AH5,AH12:AH14,2,2)</f>
        <v>1.5727249684359255E-4</v>
      </c>
      <c r="AI61" s="144" t="e">
        <f t="shared" si="175"/>
        <v>#DIV/0!</v>
      </c>
      <c r="AJ61" s="53"/>
      <c r="AK61" s="53"/>
      <c r="AL61" s="53"/>
      <c r="AM61" s="57"/>
      <c r="AO61" s="52" t="s">
        <v>135</v>
      </c>
      <c r="AP61"/>
      <c r="AQ61"/>
      <c r="AR61"/>
      <c r="AS61" s="53"/>
      <c r="AT61" s="53"/>
      <c r="AU61" s="53"/>
      <c r="AV61" s="57"/>
      <c r="AX61" s="52" t="s">
        <v>135</v>
      </c>
      <c r="AY61"/>
      <c r="AZ61"/>
      <c r="BA61"/>
      <c r="BB61" s="53"/>
      <c r="BC61" s="53"/>
      <c r="BD61" s="53"/>
      <c r="BE61" s="57"/>
      <c r="BG61" s="52" t="s">
        <v>135</v>
      </c>
      <c r="BH61"/>
      <c r="BI61"/>
      <c r="BJ61"/>
      <c r="BK61" s="53"/>
      <c r="BL61" s="53"/>
      <c r="BM61" s="53"/>
      <c r="BN61" s="57"/>
      <c r="BP61" s="52" t="s">
        <v>135</v>
      </c>
      <c r="BQ61"/>
      <c r="BR61"/>
      <c r="BS61"/>
      <c r="BT61" s="53"/>
      <c r="BU61" s="53"/>
      <c r="BV61" s="53"/>
      <c r="BW61" s="57"/>
    </row>
    <row r="62" spans="3:75" x14ac:dyDescent="0.3">
      <c r="E62" s="1" t="s">
        <v>134</v>
      </c>
      <c r="F62" s="131">
        <f>TTEST(F3:F5,F15:F17,2,2)</f>
        <v>1.9939796576879842E-2</v>
      </c>
      <c r="G62" s="132">
        <f t="shared" ref="G62:H62" si="176">TTEST(G3:G5,G15:G17,2,2)</f>
        <v>7.3908574922609523E-4</v>
      </c>
      <c r="H62" s="131">
        <f t="shared" si="176"/>
        <v>9.3571429995904581E-5</v>
      </c>
      <c r="N62" s="52" t="s">
        <v>134</v>
      </c>
      <c r="O62" s="144" t="e">
        <f>TTEST(O3:O5,O15:O17,2,2)</f>
        <v>#DIV/0!</v>
      </c>
      <c r="P62" s="145">
        <f t="shared" ref="P62:Q62" si="177">TTEST(P3:P5,P15:P17,2,2)</f>
        <v>0.42936444636776849</v>
      </c>
      <c r="Q62" s="144">
        <f t="shared" si="177"/>
        <v>0.58036731550859111</v>
      </c>
      <c r="R62" s="53"/>
      <c r="S62" s="53"/>
      <c r="T62" s="53"/>
      <c r="U62" s="57"/>
      <c r="W62" s="52" t="s">
        <v>134</v>
      </c>
      <c r="X62" s="144">
        <f>TTEST(X3:X5,X15:X17,2,2)</f>
        <v>0.61431434643255911</v>
      </c>
      <c r="Y62" s="145" t="e">
        <f t="shared" ref="Y62:Z62" si="178">TTEST(Y3:Y5,Y15:Y17,2,2)</f>
        <v>#DIV/0!</v>
      </c>
      <c r="Z62" s="144">
        <f t="shared" si="178"/>
        <v>0.39300458725162885</v>
      </c>
      <c r="AA62" s="53"/>
      <c r="AB62" s="53"/>
      <c r="AC62" s="53"/>
      <c r="AD62" s="57"/>
      <c r="AF62" s="52" t="s">
        <v>134</v>
      </c>
      <c r="AG62" s="144">
        <f>TTEST(AG3:AG5,AG15:AG17,2,2)</f>
        <v>0.77392273472520823</v>
      </c>
      <c r="AH62" s="145">
        <f t="shared" ref="AH62:AI62" si="179">TTEST(AH3:AH5,AH15:AH17,2,2)</f>
        <v>0.40367770523077973</v>
      </c>
      <c r="AI62" s="144" t="e">
        <f t="shared" si="179"/>
        <v>#DIV/0!</v>
      </c>
      <c r="AJ62" s="53"/>
      <c r="AK62" s="53"/>
      <c r="AL62" s="53"/>
      <c r="AM62" s="57"/>
      <c r="AO62" s="52" t="s">
        <v>134</v>
      </c>
      <c r="AP62"/>
      <c r="AQ62"/>
      <c r="AR62"/>
      <c r="AS62" s="53"/>
      <c r="AT62" s="53"/>
      <c r="AU62" s="53"/>
      <c r="AV62" s="57"/>
      <c r="AX62" s="52" t="s">
        <v>134</v>
      </c>
      <c r="AY62"/>
      <c r="AZ62"/>
      <c r="BA62"/>
      <c r="BB62" s="53"/>
      <c r="BC62" s="53"/>
      <c r="BD62" s="53"/>
      <c r="BE62" s="57"/>
      <c r="BG62" s="52" t="s">
        <v>134</v>
      </c>
      <c r="BH62"/>
      <c r="BI62"/>
      <c r="BJ62"/>
      <c r="BK62" s="53"/>
      <c r="BL62" s="53"/>
      <c r="BM62" s="53"/>
      <c r="BN62" s="57"/>
      <c r="BP62" s="52" t="s">
        <v>134</v>
      </c>
      <c r="BQ62"/>
      <c r="BR62"/>
      <c r="BS62"/>
      <c r="BT62" s="53"/>
      <c r="BU62" s="53"/>
      <c r="BV62" s="53"/>
      <c r="BW62" s="57"/>
    </row>
    <row r="63" spans="3:75" x14ac:dyDescent="0.3">
      <c r="E63" s="1" t="s">
        <v>133</v>
      </c>
      <c r="F63" s="131">
        <f>TTEST(F3:F5,F18:F20,2,2)</f>
        <v>0.96159016579073808</v>
      </c>
      <c r="G63" s="132">
        <f t="shared" ref="G63:H63" si="180">TTEST(G3:G5,G18:G20,2,2)</f>
        <v>2.4094327233627048E-4</v>
      </c>
      <c r="H63" s="131">
        <f t="shared" si="180"/>
        <v>0.14456479121378168</v>
      </c>
      <c r="N63" s="52" t="s">
        <v>133</v>
      </c>
      <c r="O63" s="144" t="e">
        <f>TTEST(O3:O5,O18:O20,2,2)</f>
        <v>#DIV/0!</v>
      </c>
      <c r="P63" s="145">
        <f t="shared" ref="P63:Q63" si="181">TTEST(P3:P5,P18:P20,2,2)</f>
        <v>6.9241717897103577E-3</v>
      </c>
      <c r="Q63" s="144">
        <f t="shared" si="181"/>
        <v>4.8804275832965899E-2</v>
      </c>
      <c r="R63" s="53"/>
      <c r="S63" s="53"/>
      <c r="T63" s="53"/>
      <c r="U63" s="57"/>
      <c r="W63" s="52" t="s">
        <v>133</v>
      </c>
      <c r="X63" s="144">
        <f>TTEST(X3:X5,X18:X20,2,2)</f>
        <v>2.709913457306434E-3</v>
      </c>
      <c r="Y63" s="145" t="e">
        <f t="shared" ref="Y63:Z63" si="182">TTEST(Y3:Y5,Y18:Y20,2,2)</f>
        <v>#DIV/0!</v>
      </c>
      <c r="Z63" s="144">
        <f t="shared" si="182"/>
        <v>7.3138126088815174E-5</v>
      </c>
      <c r="AA63" s="53"/>
      <c r="AB63" s="53"/>
      <c r="AC63" s="53"/>
      <c r="AD63" s="57"/>
      <c r="AF63" s="52" t="s">
        <v>133</v>
      </c>
      <c r="AG63" s="144">
        <f>TTEST(AG3:AG5,AG18:AG20,2,2)</f>
        <v>5.7685123427262362E-2</v>
      </c>
      <c r="AH63" s="145">
        <f t="shared" ref="AH63:AI63" si="183">TTEST(AH3:AH5,AH18:AH20,2,2)</f>
        <v>1.7454642359692409E-4</v>
      </c>
      <c r="AI63" s="144" t="e">
        <f t="shared" si="183"/>
        <v>#DIV/0!</v>
      </c>
      <c r="AJ63" s="53"/>
      <c r="AK63" s="53"/>
      <c r="AL63" s="53"/>
      <c r="AM63" s="57"/>
      <c r="AO63" s="52" t="s">
        <v>133</v>
      </c>
      <c r="AP63"/>
      <c r="AQ63"/>
      <c r="AR63"/>
      <c r="AS63" s="53"/>
      <c r="AT63" s="53"/>
      <c r="AU63" s="53"/>
      <c r="AV63" s="57"/>
      <c r="AX63" s="52" t="s">
        <v>133</v>
      </c>
      <c r="AY63"/>
      <c r="AZ63"/>
      <c r="BA63"/>
      <c r="BB63" s="53"/>
      <c r="BC63" s="53"/>
      <c r="BD63" s="53"/>
      <c r="BE63" s="57"/>
      <c r="BG63" s="52" t="s">
        <v>133</v>
      </c>
      <c r="BH63"/>
      <c r="BI63"/>
      <c r="BJ63"/>
      <c r="BK63" s="53"/>
      <c r="BL63" s="53"/>
      <c r="BM63" s="53"/>
      <c r="BN63" s="57"/>
      <c r="BP63" s="52" t="s">
        <v>133</v>
      </c>
      <c r="BQ63"/>
      <c r="BR63"/>
      <c r="BS63"/>
      <c r="BT63" s="53"/>
      <c r="BU63" s="53"/>
      <c r="BV63" s="53"/>
      <c r="BW63" s="57"/>
    </row>
    <row r="64" spans="3:75" x14ac:dyDescent="0.3">
      <c r="E64" s="1" t="s">
        <v>132</v>
      </c>
      <c r="F64" s="131">
        <f>TTEST(F3:F5,F21:F23,2,2)</f>
        <v>7.6877179055310815E-2</v>
      </c>
      <c r="G64" s="132">
        <f t="shared" ref="G64:H64" si="184">TTEST(G3:G5,G21:G23,2,2)</f>
        <v>6.5371453199090013E-5</v>
      </c>
      <c r="H64" s="131">
        <f t="shared" si="184"/>
        <v>3.009048266979977E-5</v>
      </c>
      <c r="N64" s="52" t="s">
        <v>132</v>
      </c>
      <c r="O64" s="144" t="e">
        <f>TTEST(O3:O5,O21:O23,2,2)</f>
        <v>#DIV/0!</v>
      </c>
      <c r="P64" s="145">
        <f t="shared" ref="P64:Q64" si="185">TTEST(P3:P5,P21:P23,2,2)</f>
        <v>7.3722235779976227E-3</v>
      </c>
      <c r="Q64" s="144">
        <f t="shared" si="185"/>
        <v>2.1487281402384831E-2</v>
      </c>
      <c r="R64" s="53"/>
      <c r="S64" s="53"/>
      <c r="T64" s="53"/>
      <c r="U64" s="57"/>
      <c r="W64" s="52" t="s">
        <v>132</v>
      </c>
      <c r="X64" s="144">
        <f>TTEST(X3:X5,X21:X23,2,2)</f>
        <v>7.1932058172084767E-4</v>
      </c>
      <c r="Y64" s="145" t="e">
        <f t="shared" ref="Y64:Z64" si="186">TTEST(Y3:Y5,Y21:Y23,2,2)</f>
        <v>#DIV/0!</v>
      </c>
      <c r="Z64" s="144">
        <f t="shared" si="186"/>
        <v>1.2906796788271871E-6</v>
      </c>
      <c r="AA64" s="53"/>
      <c r="AB64" s="53"/>
      <c r="AC64" s="53"/>
      <c r="AD64" s="57"/>
      <c r="AF64" s="52" t="s">
        <v>132</v>
      </c>
      <c r="AG64" s="144">
        <f>TTEST(AG3:AG5,AG21:AG23,2,2)</f>
        <v>1.2594556157150539E-2</v>
      </c>
      <c r="AH64" s="145">
        <f t="shared" ref="AH64:AI64" si="187">TTEST(AH3:AH5,AH21:AH23,2,2)</f>
        <v>2.0953044195855827E-4</v>
      </c>
      <c r="AI64" s="144" t="e">
        <f t="shared" si="187"/>
        <v>#DIV/0!</v>
      </c>
      <c r="AJ64" s="53"/>
      <c r="AK64" s="53"/>
      <c r="AL64" s="53"/>
      <c r="AM64" s="57"/>
      <c r="AO64" s="52" t="s">
        <v>132</v>
      </c>
      <c r="AP64"/>
      <c r="AQ64"/>
      <c r="AR64"/>
      <c r="AS64" s="53"/>
      <c r="AT64" s="53"/>
      <c r="AU64" s="53"/>
      <c r="AV64" s="57"/>
      <c r="AX64" s="52" t="s">
        <v>132</v>
      </c>
      <c r="AY64"/>
      <c r="AZ64"/>
      <c r="BA64"/>
      <c r="BB64" s="53"/>
      <c r="BC64" s="53"/>
      <c r="BD64" s="53"/>
      <c r="BE64" s="57"/>
      <c r="BG64" s="52" t="s">
        <v>132</v>
      </c>
      <c r="BH64"/>
      <c r="BI64"/>
      <c r="BJ64"/>
      <c r="BK64" s="53"/>
      <c r="BL64" s="53"/>
      <c r="BM64" s="53"/>
      <c r="BN64" s="57"/>
      <c r="BP64" s="52" t="s">
        <v>132</v>
      </c>
      <c r="BQ64"/>
      <c r="BR64"/>
      <c r="BS64"/>
      <c r="BT64" s="53"/>
      <c r="BU64" s="53"/>
      <c r="BV64" s="53"/>
      <c r="BW64" s="57"/>
    </row>
    <row r="65" spans="5:75" x14ac:dyDescent="0.3">
      <c r="E65" s="1" t="s">
        <v>137</v>
      </c>
      <c r="F65" s="131">
        <f>TTEST(F3:F5,F24:F26,2,2)</f>
        <v>1.2286646313766875E-2</v>
      </c>
      <c r="G65" s="132">
        <f t="shared" ref="G65:H65" si="188">TTEST(G3:G5,G24:G26,2,2)</f>
        <v>5.5367539085573985E-5</v>
      </c>
      <c r="H65" s="131">
        <f t="shared" si="188"/>
        <v>2.047989476607035E-5</v>
      </c>
      <c r="N65" s="52" t="s">
        <v>137</v>
      </c>
      <c r="O65" s="144" t="e">
        <f>TTEST(O3:O5,O24:O26,2,2)</f>
        <v>#DIV/0!</v>
      </c>
      <c r="P65" s="145">
        <f t="shared" ref="P65:Q65" si="189">TTEST(P3:P5,P24:P26,2,2)</f>
        <v>7.1073869900013988E-3</v>
      </c>
      <c r="Q65" s="144">
        <f t="shared" si="189"/>
        <v>3.3128130584578683E-2</v>
      </c>
      <c r="R65" s="53"/>
      <c r="S65" s="53"/>
      <c r="T65" s="53"/>
      <c r="U65" s="57"/>
      <c r="W65" s="52" t="s">
        <v>137</v>
      </c>
      <c r="X65" s="144">
        <f>TTEST(X3:X5,X24:X26,2,2)</f>
        <v>4.2061763303882123E-3</v>
      </c>
      <c r="Y65" s="145" t="e">
        <f t="shared" ref="Y65:Z65" si="190">TTEST(Y3:Y5,Y24:Y26,2,2)</f>
        <v>#DIV/0!</v>
      </c>
      <c r="Z65" s="144">
        <f t="shared" si="190"/>
        <v>1.2327002135750895E-2</v>
      </c>
      <c r="AA65" s="53"/>
      <c r="AB65" s="53"/>
      <c r="AC65" s="53"/>
      <c r="AD65" s="57"/>
      <c r="AF65" s="52" t="s">
        <v>137</v>
      </c>
      <c r="AG65" s="144">
        <f>TTEST(AG3:AG5,AG24:AG26,2,2)</f>
        <v>1.6343188832265442E-2</v>
      </c>
      <c r="AH65" s="145">
        <f t="shared" ref="AH65:AI65" si="191">TTEST(AH3:AH5,AH24:AH26,2,2)</f>
        <v>2.7629535465827873E-4</v>
      </c>
      <c r="AI65" s="144" t="e">
        <f t="shared" si="191"/>
        <v>#DIV/0!</v>
      </c>
      <c r="AJ65" s="53"/>
      <c r="AK65" s="53"/>
      <c r="AL65" s="53"/>
      <c r="AM65" s="57"/>
      <c r="AO65" s="52" t="s">
        <v>137</v>
      </c>
      <c r="AP65"/>
      <c r="AQ65"/>
      <c r="AR65"/>
      <c r="AS65" s="53"/>
      <c r="AT65" s="53"/>
      <c r="AU65" s="53"/>
      <c r="AV65" s="57"/>
      <c r="AX65" s="52" t="s">
        <v>137</v>
      </c>
      <c r="AY65"/>
      <c r="AZ65"/>
      <c r="BA65"/>
      <c r="BB65" s="53"/>
      <c r="BC65" s="53"/>
      <c r="BD65" s="53"/>
      <c r="BE65" s="57"/>
      <c r="BG65" s="52" t="s">
        <v>137</v>
      </c>
      <c r="BH65"/>
      <c r="BI65"/>
      <c r="BJ65"/>
      <c r="BK65" s="53"/>
      <c r="BL65" s="53"/>
      <c r="BM65" s="53"/>
      <c r="BN65" s="57"/>
      <c r="BP65" s="52" t="s">
        <v>137</v>
      </c>
      <c r="BQ65"/>
      <c r="BR65"/>
      <c r="BS65"/>
      <c r="BT65" s="53"/>
      <c r="BU65" s="53"/>
      <c r="BV65" s="53"/>
      <c r="BW65" s="57"/>
    </row>
    <row r="66" spans="5:75" x14ac:dyDescent="0.3">
      <c r="E66" s="1" t="s">
        <v>138</v>
      </c>
      <c r="F66" s="131">
        <f>TTEST(F6:F8,F9:F11,2,2)</f>
        <v>0.4160586540683755</v>
      </c>
      <c r="G66" s="131">
        <f t="shared" ref="G66:H66" si="192">TTEST(G6:G8,G9:G11,2,2)</f>
        <v>0.21015168271515952</v>
      </c>
      <c r="H66" s="131">
        <f t="shared" si="192"/>
        <v>0.47010738903600746</v>
      </c>
      <c r="N66" s="52" t="s">
        <v>138</v>
      </c>
      <c r="O66" s="144" t="e">
        <f>TTEST(O6:O8,O9:O11,2,2)</f>
        <v>#DIV/0!</v>
      </c>
      <c r="P66" s="144">
        <f t="shared" ref="P66:Q66" si="193">TTEST(P6:P8,P9:P11,2,2)</f>
        <v>6.0285759505808438E-2</v>
      </c>
      <c r="Q66" s="144">
        <f t="shared" si="193"/>
        <v>0.28304850269206994</v>
      </c>
      <c r="R66" s="53"/>
      <c r="S66" s="53"/>
      <c r="T66" s="53"/>
      <c r="U66" s="57"/>
      <c r="W66" s="52" t="s">
        <v>138</v>
      </c>
      <c r="X66" s="144">
        <f>TTEST(X6:X8,X9:X11,2,2)</f>
        <v>3.6729353828106989E-3</v>
      </c>
      <c r="Y66" s="144" t="e">
        <f t="shared" ref="Y66:Z66" si="194">TTEST(Y6:Y8,Y9:Y11,2,2)</f>
        <v>#DIV/0!</v>
      </c>
      <c r="Z66" s="144">
        <f t="shared" si="194"/>
        <v>5.1067438326111167E-3</v>
      </c>
      <c r="AA66" s="53"/>
      <c r="AB66" s="53"/>
      <c r="AC66" s="53"/>
      <c r="AD66" s="57"/>
      <c r="AF66" s="52" t="s">
        <v>138</v>
      </c>
      <c r="AG66" s="144">
        <f>TTEST(AG6:AG8,AG9:AG11,2,2)</f>
        <v>0.25368897509856875</v>
      </c>
      <c r="AH66" s="144">
        <f t="shared" ref="AH66:AI66" si="195">TTEST(AH6:AH8,AH9:AH11,2,2)</f>
        <v>6.5122187942611751E-2</v>
      </c>
      <c r="AI66" s="144" t="e">
        <f t="shared" si="195"/>
        <v>#DIV/0!</v>
      </c>
      <c r="AJ66" s="53"/>
      <c r="AK66" s="53"/>
      <c r="AL66" s="53"/>
      <c r="AM66" s="57"/>
      <c r="AO66" s="52" t="s">
        <v>138</v>
      </c>
      <c r="AP66"/>
      <c r="AQ66"/>
      <c r="AR66"/>
      <c r="AS66" s="53"/>
      <c r="AT66" s="53"/>
      <c r="AU66" s="53"/>
      <c r="AV66" s="57"/>
      <c r="AX66" s="52" t="s">
        <v>138</v>
      </c>
      <c r="AY66"/>
      <c r="AZ66"/>
      <c r="BA66"/>
      <c r="BB66" s="53"/>
      <c r="BC66" s="53"/>
      <c r="BD66" s="53"/>
      <c r="BE66" s="57"/>
      <c r="BG66" s="52" t="s">
        <v>138</v>
      </c>
      <c r="BH66"/>
      <c r="BI66"/>
      <c r="BJ66"/>
      <c r="BK66" s="53"/>
      <c r="BL66" s="53"/>
      <c r="BM66" s="53"/>
      <c r="BN66" s="57"/>
      <c r="BP66" s="52" t="s">
        <v>138</v>
      </c>
      <c r="BQ66"/>
      <c r="BR66"/>
      <c r="BS66"/>
      <c r="BT66" s="53"/>
      <c r="BU66" s="53"/>
      <c r="BV66" s="53"/>
      <c r="BW66" s="57"/>
    </row>
    <row r="67" spans="5:75" x14ac:dyDescent="0.3">
      <c r="E67" s="1" t="s">
        <v>139</v>
      </c>
      <c r="F67" s="131">
        <f>TTEST(F6:F8,F12:F14,2,2)</f>
        <v>0.54909983445970534</v>
      </c>
      <c r="G67" s="131">
        <f t="shared" ref="G67:H67" si="196">TTEST(G6:G8,G12:G14,2,2)</f>
        <v>0.11630839900154628</v>
      </c>
      <c r="H67" s="131">
        <f t="shared" si="196"/>
        <v>0.87069659803466082</v>
      </c>
      <c r="N67" s="52" t="s">
        <v>139</v>
      </c>
      <c r="O67" s="144" t="e">
        <f>TTEST(O6:O8,O12:O14,2,2)</f>
        <v>#DIV/0!</v>
      </c>
      <c r="P67" s="144">
        <f t="shared" ref="P67:Q67" si="197">TTEST(P6:P8,P12:P14,2,2)</f>
        <v>5.3193197803457819E-2</v>
      </c>
      <c r="Q67" s="144">
        <f t="shared" si="197"/>
        <v>0.11925652204971569</v>
      </c>
      <c r="R67" s="53"/>
      <c r="S67" s="53"/>
      <c r="T67" s="53"/>
      <c r="U67" s="57"/>
      <c r="W67" s="52" t="s">
        <v>139</v>
      </c>
      <c r="X67" s="144">
        <f>TTEST(X6:X8,X12:X14,2,2)</f>
        <v>2.5653193643260523E-3</v>
      </c>
      <c r="Y67" s="144" t="e">
        <f t="shared" ref="Y67:Z67" si="198">TTEST(Y6:Y8,Y12:Y14,2,2)</f>
        <v>#DIV/0!</v>
      </c>
      <c r="Z67" s="144">
        <f t="shared" si="198"/>
        <v>1.1033458336936215E-3</v>
      </c>
      <c r="AA67" s="53"/>
      <c r="AB67" s="53"/>
      <c r="AC67" s="53"/>
      <c r="AD67" s="57"/>
      <c r="AF67" s="52" t="s">
        <v>139</v>
      </c>
      <c r="AG67" s="144">
        <f>TTEST(AG6:AG8,AG12:AG14,2,2)</f>
        <v>6.8947770229396507E-2</v>
      </c>
      <c r="AH67" s="144">
        <f t="shared" ref="AH67:AI67" si="199">TTEST(AH6:AH8,AH12:AH14,2,2)</f>
        <v>6.060073453876174E-2</v>
      </c>
      <c r="AI67" s="144" t="e">
        <f t="shared" si="199"/>
        <v>#DIV/0!</v>
      </c>
      <c r="AJ67" s="53"/>
      <c r="AK67" s="53"/>
      <c r="AL67" s="53"/>
      <c r="AM67" s="57"/>
      <c r="AO67" s="52" t="s">
        <v>139</v>
      </c>
      <c r="AP67"/>
      <c r="AQ67"/>
      <c r="AR67"/>
      <c r="AS67" s="53"/>
      <c r="AT67" s="53"/>
      <c r="AU67" s="53"/>
      <c r="AV67" s="57"/>
      <c r="AX67" s="52" t="s">
        <v>139</v>
      </c>
      <c r="AY67"/>
      <c r="AZ67"/>
      <c r="BA67"/>
      <c r="BB67" s="53"/>
      <c r="BC67" s="53"/>
      <c r="BD67" s="53"/>
      <c r="BE67" s="57"/>
      <c r="BG67" s="52" t="s">
        <v>139</v>
      </c>
      <c r="BH67"/>
      <c r="BI67"/>
      <c r="BJ67"/>
      <c r="BK67" s="53"/>
      <c r="BL67" s="53"/>
      <c r="BM67" s="53"/>
      <c r="BN67" s="57"/>
      <c r="BP67" s="52" t="s">
        <v>139</v>
      </c>
      <c r="BQ67"/>
      <c r="BR67"/>
      <c r="BS67"/>
      <c r="BT67" s="53"/>
      <c r="BU67" s="53"/>
      <c r="BV67" s="53"/>
      <c r="BW67" s="57"/>
    </row>
    <row r="68" spans="5:75" x14ac:dyDescent="0.3">
      <c r="E68" s="1" t="s">
        <v>140</v>
      </c>
      <c r="F68" s="131">
        <f>TTEST(F6:F8,F18:F20,2,2)</f>
        <v>0.61758011617736042</v>
      </c>
      <c r="G68" s="131">
        <f t="shared" ref="G68:H68" si="200">TTEST(G6:G8,G18:G20,2,2)</f>
        <v>0.17478734655487291</v>
      </c>
      <c r="H68" s="131">
        <f t="shared" si="200"/>
        <v>0.94981803056211511</v>
      </c>
      <c r="N68" s="52" t="s">
        <v>140</v>
      </c>
      <c r="O68" s="144" t="e">
        <f>TTEST(O6:O8,O18:O20,2,2)</f>
        <v>#DIV/0!</v>
      </c>
      <c r="P68" s="144">
        <f t="shared" ref="P68:Q68" si="201">TTEST(P6:P8,P18:P20,2,2)</f>
        <v>5.3132994437295786E-2</v>
      </c>
      <c r="Q68" s="144">
        <f t="shared" si="201"/>
        <v>0.11502328929181123</v>
      </c>
      <c r="R68" s="53"/>
      <c r="S68" s="53"/>
      <c r="T68" s="53"/>
      <c r="U68" s="57"/>
      <c r="W68" s="52" t="s">
        <v>140</v>
      </c>
      <c r="X68" s="144">
        <f>TTEST(X6:X8,X18:X20,2,2)</f>
        <v>6.251504659815779E-3</v>
      </c>
      <c r="Y68" s="144" t="e">
        <f t="shared" ref="Y68:Z68" si="202">TTEST(Y6:Y8,Y18:Y20,2,2)</f>
        <v>#DIV/0!</v>
      </c>
      <c r="Z68" s="144">
        <f t="shared" si="202"/>
        <v>2.5193710139894479E-3</v>
      </c>
      <c r="AA68" s="53"/>
      <c r="AB68" s="53"/>
      <c r="AC68" s="53"/>
      <c r="AD68" s="57"/>
      <c r="AF68" s="52" t="s">
        <v>140</v>
      </c>
      <c r="AG68" s="144">
        <f>TTEST(AG6:AG8,AG18:AG20,2,2)</f>
        <v>8.86931562325661E-2</v>
      </c>
      <c r="AH68" s="144">
        <f t="shared" ref="AH68:AI68" si="203">TTEST(AH6:AH8,AH18:AH20,2,2)</f>
        <v>6.4438856149245105E-2</v>
      </c>
      <c r="AI68" s="144" t="e">
        <f t="shared" si="203"/>
        <v>#DIV/0!</v>
      </c>
      <c r="AJ68" s="53"/>
      <c r="AK68" s="53"/>
      <c r="AL68" s="53"/>
      <c r="AM68" s="57"/>
      <c r="AO68" s="52" t="s">
        <v>140</v>
      </c>
      <c r="AP68"/>
      <c r="AQ68"/>
      <c r="AR68"/>
      <c r="AS68" s="53"/>
      <c r="AT68" s="53"/>
      <c r="AU68" s="53"/>
      <c r="AV68" s="57"/>
      <c r="AX68" s="52" t="s">
        <v>140</v>
      </c>
      <c r="AY68"/>
      <c r="AZ68"/>
      <c r="BA68"/>
      <c r="BB68" s="53"/>
      <c r="BC68" s="53"/>
      <c r="BD68" s="53"/>
      <c r="BE68" s="57"/>
      <c r="BG68" s="52" t="s">
        <v>140</v>
      </c>
      <c r="BH68"/>
      <c r="BI68"/>
      <c r="BJ68"/>
      <c r="BK68" s="53"/>
      <c r="BL68" s="53"/>
      <c r="BM68" s="53"/>
      <c r="BN68" s="57"/>
      <c r="BP68" s="52" t="s">
        <v>140</v>
      </c>
      <c r="BQ68"/>
      <c r="BR68"/>
      <c r="BS68"/>
      <c r="BT68" s="53"/>
      <c r="BU68" s="53"/>
      <c r="BV68" s="53"/>
      <c r="BW68" s="57"/>
    </row>
    <row r="69" spans="5:75" x14ac:dyDescent="0.3">
      <c r="E69" s="1" t="s">
        <v>141</v>
      </c>
      <c r="F69" s="131">
        <f>TTEST(F6:F8,F21:F23,2,2)</f>
        <v>0.86155524343789613</v>
      </c>
      <c r="G69" s="131">
        <f t="shared" ref="G69:H69" si="204">TTEST(G6:G8,G21:G23,2,2)</f>
        <v>9.8491764112249511E-2</v>
      </c>
      <c r="H69" s="131">
        <f t="shared" si="204"/>
        <v>0.68800294660501038</v>
      </c>
      <c r="N69" s="52" t="s">
        <v>141</v>
      </c>
      <c r="O69" s="144" t="e">
        <f>TTEST(O6:O8,O21:O23,2,2)</f>
        <v>#DIV/0!</v>
      </c>
      <c r="P69" s="144">
        <f t="shared" ref="P69:Q69" si="205">TTEST(P6:P8,P21:P23,2,2)</f>
        <v>5.7013530235503686E-2</v>
      </c>
      <c r="Q69" s="144">
        <f t="shared" si="205"/>
        <v>6.1296657334008776E-2</v>
      </c>
      <c r="R69" s="53"/>
      <c r="S69" s="53"/>
      <c r="T69" s="53"/>
      <c r="U69" s="57"/>
      <c r="W69" s="52" t="s">
        <v>141</v>
      </c>
      <c r="X69" s="144">
        <f>TTEST(X6:X8,X21:X23,2,2)</f>
        <v>4.0138473270634085E-3</v>
      </c>
      <c r="Y69" s="144" t="e">
        <f t="shared" ref="Y69:Z69" si="206">TTEST(Y6:Y8,Y21:Y23,2,2)</f>
        <v>#DIV/0!</v>
      </c>
      <c r="Z69" s="144">
        <f t="shared" si="206"/>
        <v>5.8354618237913321E-3</v>
      </c>
      <c r="AA69" s="53"/>
      <c r="AB69" s="53"/>
      <c r="AC69" s="53"/>
      <c r="AD69" s="57"/>
      <c r="AF69" s="52" t="s">
        <v>141</v>
      </c>
      <c r="AG69" s="144">
        <f>TTEST(AG6:AG8,AG21:AG23,2,2)</f>
        <v>2.297514206545808E-2</v>
      </c>
      <c r="AH69" s="144">
        <f t="shared" ref="AH69:AI69" si="207">TTEST(AH6:AH8,AH21:AH23,2,2)</f>
        <v>7.7575736316297161E-2</v>
      </c>
      <c r="AI69" s="144" t="e">
        <f t="shared" si="207"/>
        <v>#DIV/0!</v>
      </c>
      <c r="AJ69" s="53"/>
      <c r="AK69" s="53"/>
      <c r="AL69" s="53"/>
      <c r="AM69" s="57"/>
      <c r="AO69" s="52" t="s">
        <v>141</v>
      </c>
      <c r="AP69"/>
      <c r="AQ69"/>
      <c r="AR69"/>
      <c r="AS69" s="53"/>
      <c r="AT69" s="53"/>
      <c r="AU69" s="53"/>
      <c r="AV69" s="57"/>
      <c r="AX69" s="52" t="s">
        <v>141</v>
      </c>
      <c r="AY69"/>
      <c r="AZ69"/>
      <c r="BA69"/>
      <c r="BB69" s="53"/>
      <c r="BC69" s="53"/>
      <c r="BD69" s="53"/>
      <c r="BE69" s="57"/>
      <c r="BG69" s="52" t="s">
        <v>141</v>
      </c>
      <c r="BH69"/>
      <c r="BI69"/>
      <c r="BJ69"/>
      <c r="BK69" s="53"/>
      <c r="BL69" s="53"/>
      <c r="BM69" s="53"/>
      <c r="BN69" s="57"/>
      <c r="BP69" s="52" t="s">
        <v>141</v>
      </c>
      <c r="BQ69"/>
      <c r="BR69"/>
      <c r="BS69"/>
      <c r="BT69" s="53"/>
      <c r="BU69" s="53"/>
      <c r="BV69" s="53"/>
      <c r="BW69" s="57"/>
    </row>
    <row r="70" spans="5:75" x14ac:dyDescent="0.3">
      <c r="E70" s="1" t="s">
        <v>142</v>
      </c>
      <c r="F70" s="131">
        <f>TTEST(F6:F8,F24:F26,2,2)</f>
        <v>0.53957838455167639</v>
      </c>
      <c r="G70" s="131">
        <f t="shared" ref="G70:H70" si="208">TTEST(G6:G8,G24:G26,2,2)</f>
        <v>5.4223987386836467E-2</v>
      </c>
      <c r="H70" s="131">
        <f t="shared" si="208"/>
        <v>0.38644404001746763</v>
      </c>
      <c r="N70" s="52" t="s">
        <v>142</v>
      </c>
      <c r="O70" s="144" t="e">
        <f>TTEST(O6:O8,O24:O26,2,2)</f>
        <v>#DIV/0!</v>
      </c>
      <c r="P70" s="144">
        <f t="shared" ref="P70:Q70" si="209">TTEST(P6:P8,P24:P26,2,2)</f>
        <v>5.4506864875370792E-2</v>
      </c>
      <c r="Q70" s="144">
        <f t="shared" si="209"/>
        <v>0.10024101401457439</v>
      </c>
      <c r="R70" s="53"/>
      <c r="S70" s="53"/>
      <c r="T70" s="53"/>
      <c r="U70" s="57"/>
      <c r="W70" s="52" t="s">
        <v>142</v>
      </c>
      <c r="X70" s="144">
        <f>TTEST(X6:X8,X24:X26,2,2)</f>
        <v>9.1632315970672246E-3</v>
      </c>
      <c r="Y70" s="144" t="e">
        <f t="shared" ref="Y70:Z70" si="210">TTEST(Y6:Y8,Y24:Y26,2,2)</f>
        <v>#DIV/0!</v>
      </c>
      <c r="Z70" s="144">
        <f t="shared" si="210"/>
        <v>2.4327445886600393E-2</v>
      </c>
      <c r="AA70" s="53"/>
      <c r="AB70" s="53"/>
      <c r="AC70" s="53"/>
      <c r="AD70" s="57"/>
      <c r="AF70" s="52" t="s">
        <v>142</v>
      </c>
      <c r="AG70" s="144">
        <f>TTEST(AG6:AG8,AG24:AG26,2,2)</f>
        <v>3.9196736563988498E-2</v>
      </c>
      <c r="AH70" s="144">
        <f t="shared" ref="AH70:AI70" si="211">TTEST(AH6:AH8,AH24:AH26,2,2)</f>
        <v>6.5420771394324451E-2</v>
      </c>
      <c r="AI70" s="144" t="e">
        <f t="shared" si="211"/>
        <v>#DIV/0!</v>
      </c>
      <c r="AJ70" s="53"/>
      <c r="AK70" s="53"/>
      <c r="AL70" s="53"/>
      <c r="AM70" s="57"/>
      <c r="AO70" s="52" t="s">
        <v>142</v>
      </c>
      <c r="AP70"/>
      <c r="AQ70"/>
      <c r="AR70"/>
      <c r="AS70" s="53"/>
      <c r="AT70" s="53"/>
      <c r="AU70" s="53"/>
      <c r="AV70" s="57"/>
      <c r="AX70" s="52" t="s">
        <v>142</v>
      </c>
      <c r="AY70"/>
      <c r="AZ70"/>
      <c r="BA70"/>
      <c r="BB70" s="53"/>
      <c r="BC70" s="53"/>
      <c r="BD70" s="53"/>
      <c r="BE70" s="57"/>
      <c r="BG70" s="52" t="s">
        <v>142</v>
      </c>
      <c r="BH70"/>
      <c r="BI70"/>
      <c r="BJ70"/>
      <c r="BK70" s="53"/>
      <c r="BL70" s="53"/>
      <c r="BM70" s="53"/>
      <c r="BN70" s="57"/>
      <c r="BP70" s="52" t="s">
        <v>142</v>
      </c>
      <c r="BQ70"/>
      <c r="BR70"/>
      <c r="BS70"/>
      <c r="BT70" s="53"/>
      <c r="BU70" s="53"/>
      <c r="BV70" s="53"/>
      <c r="BW70" s="57"/>
    </row>
    <row r="71" spans="5:75" x14ac:dyDescent="0.3">
      <c r="E71" s="1" t="s">
        <v>143</v>
      </c>
      <c r="F71" s="131">
        <f>TTEST(F9:F11,F12:F14,2,2)</f>
        <v>0.75279776222146855</v>
      </c>
      <c r="G71" s="131">
        <f t="shared" ref="G71:H71" si="212">TTEST(G9:G11,G12:G14,2,2)</f>
        <v>0.15477232626824741</v>
      </c>
      <c r="H71" s="131">
        <f t="shared" si="212"/>
        <v>0.33809410029081388</v>
      </c>
      <c r="N71" s="52" t="s">
        <v>143</v>
      </c>
      <c r="O71" s="144" t="e">
        <f>TTEST(O9:O11,O12:O14,2,2)</f>
        <v>#DIV/0!</v>
      </c>
      <c r="P71" s="144">
        <f t="shared" ref="P71:Q71" si="213">TTEST(P9:P11,P12:P14,2,2)</f>
        <v>6.9669385359524993E-2</v>
      </c>
      <c r="Q71" s="144">
        <f t="shared" si="213"/>
        <v>0.17756451630433295</v>
      </c>
      <c r="R71" s="53"/>
      <c r="S71" s="53"/>
      <c r="T71" s="53"/>
      <c r="U71" s="57"/>
      <c r="W71" s="52" t="s">
        <v>143</v>
      </c>
      <c r="X71" s="144">
        <f>TTEST(X9:X11,X12:X14,2,2)</f>
        <v>7.1201978482327552E-2</v>
      </c>
      <c r="Y71" s="144" t="e">
        <f t="shared" ref="Y71:Z71" si="214">TTEST(Y9:Y11,Y12:Y14,2,2)</f>
        <v>#DIV/0!</v>
      </c>
      <c r="Z71" s="144">
        <f t="shared" si="214"/>
        <v>0.37843680189138562</v>
      </c>
      <c r="AA71" s="53"/>
      <c r="AB71" s="53"/>
      <c r="AC71" s="53"/>
      <c r="AD71" s="57"/>
      <c r="AF71" s="52" t="s">
        <v>143</v>
      </c>
      <c r="AG71" s="144">
        <f>TTEST(AG9:AG11,AG12:AG14,2,2)</f>
        <v>0.17165894867316861</v>
      </c>
      <c r="AH71" s="144">
        <f t="shared" ref="AH71:AI71" si="215">TTEST(AH9:AH11,AH12:AH14,2,2)</f>
        <v>0.31936539470741548</v>
      </c>
      <c r="AI71" s="144" t="e">
        <f t="shared" si="215"/>
        <v>#DIV/0!</v>
      </c>
      <c r="AJ71" s="53"/>
      <c r="AK71" s="53"/>
      <c r="AL71" s="53"/>
      <c r="AM71" s="57"/>
      <c r="AO71" s="52" t="s">
        <v>143</v>
      </c>
      <c r="AP71"/>
      <c r="AQ71"/>
      <c r="AR71"/>
      <c r="AS71" s="53"/>
      <c r="AT71" s="53"/>
      <c r="AU71" s="53"/>
      <c r="AV71" s="57"/>
      <c r="AX71" s="52" t="s">
        <v>143</v>
      </c>
      <c r="AY71"/>
      <c r="AZ71"/>
      <c r="BA71"/>
      <c r="BB71" s="53"/>
      <c r="BC71" s="53"/>
      <c r="BD71" s="53"/>
      <c r="BE71" s="57"/>
      <c r="BG71" s="52" t="s">
        <v>143</v>
      </c>
      <c r="BH71"/>
      <c r="BI71"/>
      <c r="BJ71"/>
      <c r="BK71" s="53"/>
      <c r="BL71" s="53"/>
      <c r="BM71" s="53"/>
      <c r="BN71" s="57"/>
      <c r="BP71" s="52" t="s">
        <v>143</v>
      </c>
      <c r="BQ71"/>
      <c r="BR71"/>
      <c r="BS71"/>
      <c r="BT71" s="53"/>
      <c r="BU71" s="53"/>
      <c r="BV71" s="53"/>
      <c r="BW71" s="57"/>
    </row>
    <row r="72" spans="5:75" x14ac:dyDescent="0.3">
      <c r="E72" s="1" t="s">
        <v>144</v>
      </c>
      <c r="F72" s="131">
        <f>TTEST(F9:F11,F15:F17,2,2)</f>
        <v>2.9230619462517499E-2</v>
      </c>
      <c r="G72" s="131">
        <f t="shared" ref="G72:H72" si="216">TTEST(G9:G11,G15:G17,2,2)</f>
        <v>1.4462969842803163E-2</v>
      </c>
      <c r="H72" s="131">
        <f t="shared" si="216"/>
        <v>9.7843637757244695E-2</v>
      </c>
      <c r="N72" s="52" t="s">
        <v>144</v>
      </c>
      <c r="O72" s="144" t="e">
        <f>TTEST(O9:O11,O15:O17,2,2)</f>
        <v>#DIV/0!</v>
      </c>
      <c r="P72" s="144">
        <f t="shared" ref="P72:Q72" si="217">TTEST(P9:P11,P15:P17,2,2)</f>
        <v>5.7837009988061531E-4</v>
      </c>
      <c r="Q72" s="144">
        <f t="shared" si="217"/>
        <v>1.6627405790767907E-2</v>
      </c>
      <c r="R72" s="53"/>
      <c r="S72" s="53"/>
      <c r="T72" s="53"/>
      <c r="U72" s="57"/>
      <c r="W72" s="52" t="s">
        <v>144</v>
      </c>
      <c r="X72" s="144">
        <f>TTEST(X9:X11,X15:X17,2,2)</f>
        <v>1.5162350279076267E-4</v>
      </c>
      <c r="Y72" s="144" t="e">
        <f t="shared" ref="Y72:Z72" si="218">TTEST(Y9:Y11,Y15:Y17,2,2)</f>
        <v>#DIV/0!</v>
      </c>
      <c r="Z72" s="144">
        <f t="shared" si="218"/>
        <v>8.2123268622017376E-4</v>
      </c>
      <c r="AA72" s="53"/>
      <c r="AB72" s="53"/>
      <c r="AC72" s="53"/>
      <c r="AD72" s="57"/>
      <c r="AF72" s="52" t="s">
        <v>144</v>
      </c>
      <c r="AG72" s="144">
        <f>TTEST(AG9:AG11,AG15:AG17,2,2)</f>
        <v>3.0341327294555895E-2</v>
      </c>
      <c r="AH72" s="144">
        <f t="shared" ref="AH72:AI72" si="219">TTEST(AH9:AH11,AH15:AH17,2,2)</f>
        <v>4.51893872784047E-4</v>
      </c>
      <c r="AI72" s="144" t="e">
        <f t="shared" si="219"/>
        <v>#DIV/0!</v>
      </c>
      <c r="AJ72" s="53"/>
      <c r="AK72" s="53"/>
      <c r="AL72" s="53"/>
      <c r="AM72" s="57"/>
      <c r="AO72" s="52" t="s">
        <v>144</v>
      </c>
      <c r="AP72"/>
      <c r="AQ72"/>
      <c r="AR72"/>
      <c r="AS72" s="53"/>
      <c r="AT72" s="53"/>
      <c r="AU72" s="53"/>
      <c r="AV72" s="57"/>
      <c r="AX72" s="52" t="s">
        <v>144</v>
      </c>
      <c r="AY72"/>
      <c r="AZ72"/>
      <c r="BA72"/>
      <c r="BB72" s="53"/>
      <c r="BC72" s="53"/>
      <c r="BD72" s="53"/>
      <c r="BE72" s="57"/>
      <c r="BG72" s="52" t="s">
        <v>144</v>
      </c>
      <c r="BH72"/>
      <c r="BI72"/>
      <c r="BJ72"/>
      <c r="BK72" s="53"/>
      <c r="BL72" s="53"/>
      <c r="BM72" s="53"/>
      <c r="BN72" s="57"/>
      <c r="BP72" s="52" t="s">
        <v>144</v>
      </c>
      <c r="BQ72"/>
      <c r="BR72"/>
      <c r="BS72"/>
      <c r="BT72" s="53"/>
      <c r="BU72" s="53"/>
      <c r="BV72" s="53"/>
      <c r="BW72" s="57"/>
    </row>
    <row r="73" spans="5:75" x14ac:dyDescent="0.3">
      <c r="E73" s="1" t="s">
        <v>145</v>
      </c>
      <c r="F73" s="131">
        <f>TTEST(F9:F11,F18:F20,2,2)</f>
        <v>0.94022310120721397</v>
      </c>
      <c r="G73" s="131">
        <f t="shared" ref="G73:H73" si="220">TTEST(G9:G11,G18:G20,2,2)</f>
        <v>0.54089948607584504</v>
      </c>
      <c r="H73" s="131">
        <f t="shared" si="220"/>
        <v>0.54340884785390919</v>
      </c>
      <c r="N73" s="52" t="s">
        <v>145</v>
      </c>
      <c r="O73" s="144" t="e">
        <f>TTEST(O9:O11,O18:O20,2,2)</f>
        <v>#DIV/0!</v>
      </c>
      <c r="P73" s="144">
        <f t="shared" ref="P73:Q73" si="221">TTEST(P9:P11,P18:P20,2,2)</f>
        <v>0.12119582296351859</v>
      </c>
      <c r="Q73" s="144">
        <f t="shared" si="221"/>
        <v>0.20943745359352581</v>
      </c>
      <c r="R73" s="53"/>
      <c r="S73" s="53"/>
      <c r="T73" s="53"/>
      <c r="U73" s="57"/>
      <c r="W73" s="52" t="s">
        <v>145</v>
      </c>
      <c r="X73" s="144">
        <f>TTEST(X9:X11,X18:X20,2,2)</f>
        <v>0.13252298120007822</v>
      </c>
      <c r="Y73" s="144" t="e">
        <f t="shared" ref="Y73:Z73" si="222">TTEST(Y9:Y11,Y18:Y20,2,2)</f>
        <v>#DIV/0!</v>
      </c>
      <c r="Z73" s="144">
        <f t="shared" si="222"/>
        <v>0.995250380781175</v>
      </c>
      <c r="AA73" s="53"/>
      <c r="AB73" s="53"/>
      <c r="AC73" s="53"/>
      <c r="AD73" s="57"/>
      <c r="AF73" s="52" t="s">
        <v>145</v>
      </c>
      <c r="AG73" s="144">
        <f>TTEST(AG9:AG11,AG18:AG20,2,2)</f>
        <v>0.17839635294540707</v>
      </c>
      <c r="AH73" s="144">
        <f t="shared" ref="AH73:AI73" si="223">TTEST(AH9:AH11,AH18:AH20,2,2)</f>
        <v>0.91633190144793164</v>
      </c>
      <c r="AI73" s="144" t="e">
        <f t="shared" si="223"/>
        <v>#DIV/0!</v>
      </c>
      <c r="AJ73" s="53"/>
      <c r="AK73" s="53"/>
      <c r="AL73" s="53"/>
      <c r="AM73" s="57"/>
      <c r="AO73" s="52" t="s">
        <v>145</v>
      </c>
      <c r="AP73"/>
      <c r="AQ73"/>
      <c r="AR73"/>
      <c r="AS73" s="53"/>
      <c r="AT73" s="53"/>
      <c r="AU73" s="53"/>
      <c r="AV73" s="57"/>
      <c r="AX73" s="52" t="s">
        <v>145</v>
      </c>
      <c r="AY73"/>
      <c r="AZ73"/>
      <c r="BA73"/>
      <c r="BB73" s="53"/>
      <c r="BC73" s="53"/>
      <c r="BD73" s="53"/>
      <c r="BE73" s="57"/>
      <c r="BG73" s="52" t="s">
        <v>145</v>
      </c>
      <c r="BH73"/>
      <c r="BI73"/>
      <c r="BJ73"/>
      <c r="BK73" s="53"/>
      <c r="BL73" s="53"/>
      <c r="BM73" s="53"/>
      <c r="BN73" s="57"/>
      <c r="BP73" s="52" t="s">
        <v>145</v>
      </c>
      <c r="BQ73"/>
      <c r="BR73"/>
      <c r="BS73"/>
      <c r="BT73" s="53"/>
      <c r="BU73" s="53"/>
      <c r="BV73" s="53"/>
      <c r="BW73" s="57"/>
    </row>
    <row r="74" spans="5:75" x14ac:dyDescent="0.3">
      <c r="E74" s="1" t="s">
        <v>146</v>
      </c>
      <c r="F74" s="131">
        <f>TTEST(F9:F11,F21:F23,2,2)</f>
        <v>0.13273712487100753</v>
      </c>
      <c r="G74" s="131">
        <f t="shared" ref="G74:H74" si="224">TTEST(G9:G11,G21:G23,2,2)</f>
        <v>4.2749020828650314E-2</v>
      </c>
      <c r="H74" s="131">
        <f t="shared" si="224"/>
        <v>7.345769448411113E-2</v>
      </c>
      <c r="N74" s="52" t="s">
        <v>146</v>
      </c>
      <c r="O74" s="144" t="e">
        <f>TTEST(O9:O11,O21:O23,2,2)</f>
        <v>#DIV/0!</v>
      </c>
      <c r="P74" s="144">
        <f t="shared" ref="P74:Q74" si="225">TTEST(P9:P11,P21:P23,2,2)</f>
        <v>0.3789852061944291</v>
      </c>
      <c r="Q74" s="144">
        <f t="shared" si="225"/>
        <v>3.5535337454779797E-2</v>
      </c>
      <c r="R74" s="53"/>
      <c r="S74" s="53"/>
      <c r="T74" s="53"/>
      <c r="U74" s="57"/>
      <c r="W74" s="52" t="s">
        <v>146</v>
      </c>
      <c r="X74" s="144">
        <f>TTEST(X9:X11,X21:X23,2,2)</f>
        <v>0.3275660288300325</v>
      </c>
      <c r="Y74" s="144" t="e">
        <f t="shared" ref="Y74:Z74" si="226">TTEST(Y9:Y11,Y21:Y23,2,2)</f>
        <v>#DIV/0!</v>
      </c>
      <c r="Z74" s="144">
        <f t="shared" si="226"/>
        <v>7.9121922189276439E-2</v>
      </c>
      <c r="AA74" s="53"/>
      <c r="AB74" s="53"/>
      <c r="AC74" s="53"/>
      <c r="AD74" s="57"/>
      <c r="AF74" s="52" t="s">
        <v>146</v>
      </c>
      <c r="AG74" s="144">
        <f>TTEST(AG9:AG11,AG21:AG23,2,2)</f>
        <v>3.7653399176234177E-2</v>
      </c>
      <c r="AH74" s="144">
        <f t="shared" ref="AH74:AI74" si="227">TTEST(AH9:AH11,AH21:AH23,2,2)</f>
        <v>4.2888134039797535E-2</v>
      </c>
      <c r="AI74" s="144" t="e">
        <f t="shared" si="227"/>
        <v>#DIV/0!</v>
      </c>
      <c r="AJ74" s="53"/>
      <c r="AK74" s="53"/>
      <c r="AL74" s="53"/>
      <c r="AM74" s="57"/>
      <c r="AO74" s="52" t="s">
        <v>146</v>
      </c>
      <c r="AP74"/>
      <c r="AQ74"/>
      <c r="AR74"/>
      <c r="AS74" s="53"/>
      <c r="AT74" s="53"/>
      <c r="AU74" s="53"/>
      <c r="AV74" s="57"/>
      <c r="AX74" s="52" t="s">
        <v>146</v>
      </c>
      <c r="AY74"/>
      <c r="AZ74"/>
      <c r="BA74"/>
      <c r="BB74" s="53"/>
      <c r="BC74" s="53"/>
      <c r="BD74" s="53"/>
      <c r="BE74" s="57"/>
      <c r="BG74" s="52" t="s">
        <v>146</v>
      </c>
      <c r="BH74"/>
      <c r="BI74"/>
      <c r="BJ74"/>
      <c r="BK74" s="53"/>
      <c r="BL74" s="53"/>
      <c r="BM74" s="53"/>
      <c r="BN74" s="57"/>
      <c r="BP74" s="52" t="s">
        <v>146</v>
      </c>
      <c r="BQ74"/>
      <c r="BR74"/>
      <c r="BS74"/>
      <c r="BT74" s="53"/>
      <c r="BU74" s="53"/>
      <c r="BV74" s="53"/>
      <c r="BW74" s="57"/>
    </row>
    <row r="75" spans="5:75" x14ac:dyDescent="0.3">
      <c r="E75" s="1" t="s">
        <v>147</v>
      </c>
      <c r="F75" s="131">
        <f>TTEST(F9:F11,F24:F26,2,2)</f>
        <v>1.7057855859475699E-2</v>
      </c>
      <c r="G75" s="131">
        <f t="shared" ref="G75:H75" si="228">TTEST(G9:G11,G24:G26,2,2)</f>
        <v>5.4028723548673755E-3</v>
      </c>
      <c r="H75" s="131">
        <f t="shared" si="228"/>
        <v>2.8144815655036695E-2</v>
      </c>
      <c r="N75" s="52" t="s">
        <v>147</v>
      </c>
      <c r="O75" s="144" t="e">
        <f>TTEST(O9:O11,O24:O26,2,2)</f>
        <v>#DIV/0!</v>
      </c>
      <c r="P75" s="144">
        <f t="shared" ref="P75:Q75" si="229">TTEST(P9:P11,P24:P26,2,2)</f>
        <v>0.24040661947480463</v>
      </c>
      <c r="Q75" s="144">
        <f t="shared" si="229"/>
        <v>8.3960537748562547E-2</v>
      </c>
      <c r="R75" s="53"/>
      <c r="S75" s="53"/>
      <c r="T75" s="53"/>
      <c r="U75" s="57"/>
      <c r="W75" s="52" t="s">
        <v>147</v>
      </c>
      <c r="X75" s="144">
        <f>TTEST(X9:X11,X24:X26,2,2)</f>
        <v>0.21590738958441338</v>
      </c>
      <c r="Y75" s="144" t="e">
        <f t="shared" ref="Y75:Z75" si="230">TTEST(Y9:Y11,Y24:Y26,2,2)</f>
        <v>#DIV/0!</v>
      </c>
      <c r="Z75" s="144">
        <f t="shared" si="230"/>
        <v>0.73545382205940601</v>
      </c>
      <c r="AA75" s="53"/>
      <c r="AB75" s="53"/>
      <c r="AC75" s="53"/>
      <c r="AD75" s="57"/>
      <c r="AF75" s="52" t="s">
        <v>147</v>
      </c>
      <c r="AG75" s="144">
        <f>TTEST(AG9:AG11,AG24:AG26,2,2)</f>
        <v>7.3955365097087167E-2</v>
      </c>
      <c r="AH75" s="144">
        <f t="shared" ref="AH75:AI75" si="231">TTEST(AH9:AH11,AH24:AH26,2,2)</f>
        <v>0.93405610088920465</v>
      </c>
      <c r="AI75" s="144" t="e">
        <f t="shared" si="231"/>
        <v>#DIV/0!</v>
      </c>
      <c r="AJ75" s="53"/>
      <c r="AK75" s="53"/>
      <c r="AL75" s="53"/>
      <c r="AM75" s="57"/>
      <c r="AO75" s="52" t="s">
        <v>147</v>
      </c>
      <c r="AP75"/>
      <c r="AQ75"/>
      <c r="AR75"/>
      <c r="AS75" s="53"/>
      <c r="AT75" s="53"/>
      <c r="AU75" s="53"/>
      <c r="AV75" s="57"/>
      <c r="AX75" s="52" t="s">
        <v>147</v>
      </c>
      <c r="AY75"/>
      <c r="AZ75"/>
      <c r="BA75"/>
      <c r="BB75" s="53"/>
      <c r="BC75" s="53"/>
      <c r="BD75" s="53"/>
      <c r="BE75" s="57"/>
      <c r="BG75" s="52" t="s">
        <v>147</v>
      </c>
      <c r="BH75"/>
      <c r="BI75"/>
      <c r="BJ75"/>
      <c r="BK75" s="53"/>
      <c r="BL75" s="53"/>
      <c r="BM75" s="53"/>
      <c r="BN75" s="57"/>
      <c r="BP75" s="52" t="s">
        <v>147</v>
      </c>
      <c r="BQ75"/>
      <c r="BR75"/>
      <c r="BS75"/>
      <c r="BT75" s="53"/>
      <c r="BU75" s="53"/>
      <c r="BV75" s="53"/>
      <c r="BW75" s="57"/>
    </row>
    <row r="76" spans="5:75" x14ac:dyDescent="0.3">
      <c r="E76" s="1" t="s">
        <v>148</v>
      </c>
      <c r="F76" s="131">
        <f>TTEST(F12:F14,F15:F17,2,2)</f>
        <v>0.1036375234441719</v>
      </c>
      <c r="G76" s="131">
        <f t="shared" ref="G76:H76" si="232">TTEST(G12:G14,G15:G17,2,2)</f>
        <v>8.2385994623366109E-3</v>
      </c>
      <c r="H76" s="131">
        <f t="shared" si="232"/>
        <v>0.27572656803950946</v>
      </c>
      <c r="N76" s="52" t="s">
        <v>148</v>
      </c>
      <c r="O76" s="144" t="e">
        <f>TTEST(O12:O14,O15:O17,2,2)</f>
        <v>#DIV/0!</v>
      </c>
      <c r="P76" s="144">
        <f t="shared" ref="P76:Q76" si="233">TTEST(P12:P14,P15:P17,2,2)</f>
        <v>4.9887159958159327E-4</v>
      </c>
      <c r="Q76" s="144">
        <f t="shared" si="233"/>
        <v>4.9627545857603627E-3</v>
      </c>
      <c r="R76" s="53"/>
      <c r="S76" s="53"/>
      <c r="T76" s="53"/>
      <c r="U76" s="57"/>
      <c r="W76" s="52" t="s">
        <v>148</v>
      </c>
      <c r="X76" s="144">
        <f>TTEST(X12:X14,X15:X17,2,2)</f>
        <v>6.0027271938608759E-4</v>
      </c>
      <c r="Y76" s="144" t="e">
        <f t="shared" ref="Y76:Z76" si="234">TTEST(Y12:Y14,Y15:Y17,2,2)</f>
        <v>#DIV/0!</v>
      </c>
      <c r="Z76" s="144">
        <f t="shared" si="234"/>
        <v>4.0176601816469681E-7</v>
      </c>
      <c r="AA76" s="53"/>
      <c r="AB76" s="53"/>
      <c r="AC76" s="53"/>
      <c r="AD76" s="57"/>
      <c r="AF76" s="52" t="s">
        <v>148</v>
      </c>
      <c r="AG76" s="144">
        <f>TTEST(AG12:AG14,AG15:AG17,2,2)</f>
        <v>1.431667939412597E-2</v>
      </c>
      <c r="AH76" s="144">
        <f t="shared" ref="AH76:AI76" si="235">TTEST(AH12:AH14,AH15:AH17,2,2)</f>
        <v>3.81651850257486E-4</v>
      </c>
      <c r="AI76" s="144" t="e">
        <f t="shared" si="235"/>
        <v>#DIV/0!</v>
      </c>
      <c r="AJ76" s="53"/>
      <c r="AK76" s="53"/>
      <c r="AL76" s="53"/>
      <c r="AM76" s="57"/>
      <c r="AO76" s="52" t="s">
        <v>148</v>
      </c>
      <c r="AP76"/>
      <c r="AQ76"/>
      <c r="AR76"/>
      <c r="AS76" s="53"/>
      <c r="AT76" s="53"/>
      <c r="AU76" s="53"/>
      <c r="AV76" s="57"/>
      <c r="AX76" s="52" t="s">
        <v>148</v>
      </c>
      <c r="AY76"/>
      <c r="AZ76"/>
      <c r="BA76"/>
      <c r="BB76" s="53"/>
      <c r="BC76" s="53"/>
      <c r="BD76" s="53"/>
      <c r="BE76" s="57"/>
      <c r="BG76" s="52" t="s">
        <v>148</v>
      </c>
      <c r="BH76"/>
      <c r="BI76"/>
      <c r="BJ76"/>
      <c r="BK76" s="53"/>
      <c r="BL76" s="53"/>
      <c r="BM76" s="53"/>
      <c r="BN76" s="57"/>
      <c r="BP76" s="52" t="s">
        <v>148</v>
      </c>
      <c r="BQ76"/>
      <c r="BR76"/>
      <c r="BS76"/>
      <c r="BT76" s="53"/>
      <c r="BU76" s="53"/>
      <c r="BV76" s="53"/>
      <c r="BW76" s="57"/>
    </row>
    <row r="77" spans="5:75" x14ac:dyDescent="0.3">
      <c r="E77" s="1" t="s">
        <v>149</v>
      </c>
      <c r="F77" s="131">
        <f>TTEST(F12:F14,F18:F20,2,2)</f>
        <v>0.85116858069923307</v>
      </c>
      <c r="G77" s="131">
        <f t="shared" ref="G77:H77" si="236">TTEST(G12:G14,G18:G20,2,2)</f>
        <v>0.96301680713423532</v>
      </c>
      <c r="H77" s="131">
        <f t="shared" si="236"/>
        <v>0.94415536546940071</v>
      </c>
      <c r="N77" s="52" t="s">
        <v>149</v>
      </c>
      <c r="O77" s="144" t="e">
        <f>TTEST(O12:O14,O18:O20,2,2)</f>
        <v>#DIV/0!</v>
      </c>
      <c r="P77" s="144">
        <f t="shared" ref="P77:Q77" si="237">TTEST(P12:P14,P18:P20,2,2)</f>
        <v>0.96303612272225547</v>
      </c>
      <c r="Q77" s="144">
        <f t="shared" si="237"/>
        <v>0.70157899708380067</v>
      </c>
      <c r="R77" s="53"/>
      <c r="S77" s="53"/>
      <c r="T77" s="53"/>
      <c r="U77" s="57"/>
      <c r="W77" s="52" t="s">
        <v>149</v>
      </c>
      <c r="X77" s="144">
        <f>TTEST(X12:X14,X18:X20,2,2)</f>
        <v>0.86377925987399684</v>
      </c>
      <c r="Y77" s="144" t="e">
        <f t="shared" ref="Y77:Z77" si="238">TTEST(Y12:Y14,Y18:Y20,2,2)</f>
        <v>#DIV/0!</v>
      </c>
      <c r="Z77" s="144">
        <f t="shared" si="238"/>
        <v>0.14551158020941798</v>
      </c>
      <c r="AA77" s="53"/>
      <c r="AB77" s="53"/>
      <c r="AC77" s="53"/>
      <c r="AD77" s="57"/>
      <c r="AF77" s="52" t="s">
        <v>149</v>
      </c>
      <c r="AG77" s="144">
        <f>TTEST(AG12:AG14,AG18:AG20,2,2)</f>
        <v>0.53886389915532096</v>
      </c>
      <c r="AH77" s="144">
        <f t="shared" ref="AH77:AI77" si="239">TTEST(AH12:AH14,AH18:AH20,2,2)</f>
        <v>0.15576228533805808</v>
      </c>
      <c r="AI77" s="144" t="e">
        <f t="shared" si="239"/>
        <v>#DIV/0!</v>
      </c>
      <c r="AJ77" s="53"/>
      <c r="AK77" s="53"/>
      <c r="AL77" s="53"/>
      <c r="AM77" s="57"/>
      <c r="AO77" s="52" t="s">
        <v>149</v>
      </c>
      <c r="AP77"/>
      <c r="AQ77"/>
      <c r="AR77"/>
      <c r="AS77" s="53"/>
      <c r="AT77" s="53"/>
      <c r="AU77" s="53"/>
      <c r="AV77" s="57"/>
      <c r="AX77" s="52" t="s">
        <v>149</v>
      </c>
      <c r="AY77"/>
      <c r="AZ77"/>
      <c r="BA77"/>
      <c r="BB77" s="53"/>
      <c r="BC77" s="53"/>
      <c r="BD77" s="53"/>
      <c r="BE77" s="57"/>
      <c r="BG77" s="52" t="s">
        <v>149</v>
      </c>
      <c r="BH77"/>
      <c r="BI77"/>
      <c r="BJ77"/>
      <c r="BK77" s="53"/>
      <c r="BL77" s="53"/>
      <c r="BM77" s="53"/>
      <c r="BN77" s="57"/>
      <c r="BP77" s="52" t="s">
        <v>149</v>
      </c>
      <c r="BQ77"/>
      <c r="BR77"/>
      <c r="BS77"/>
      <c r="BT77" s="53"/>
      <c r="BU77" s="53"/>
      <c r="BV77" s="53"/>
      <c r="BW77" s="57"/>
    </row>
    <row r="78" spans="5:75" x14ac:dyDescent="0.3">
      <c r="E78" s="1" t="s">
        <v>150</v>
      </c>
      <c r="F78" s="131">
        <f>TTEST(F12:F14,F21:F23,2,2)</f>
        <v>0.37289649363868155</v>
      </c>
      <c r="G78" s="131">
        <f t="shared" ref="G78:H78" si="240">TTEST(G12:G14,G21:G23,2,2)</f>
        <v>0.66021213392705569</v>
      </c>
      <c r="H78" s="131">
        <f t="shared" si="240"/>
        <v>0.17636579534471045</v>
      </c>
      <c r="N78" s="52" t="s">
        <v>150</v>
      </c>
      <c r="O78" s="144" t="e">
        <f>TTEST(O12:O14,O21:O23,2,2)</f>
        <v>#DIV/0!</v>
      </c>
      <c r="P78" s="144">
        <f t="shared" ref="P78:Q78" si="241">TTEST(P12:P14,P21:P23,2,2)</f>
        <v>0.31982331159490601</v>
      </c>
      <c r="Q78" s="144">
        <f t="shared" si="241"/>
        <v>0.283470917657275</v>
      </c>
      <c r="R78" s="53"/>
      <c r="S78" s="53"/>
      <c r="T78" s="53"/>
      <c r="U78" s="57"/>
      <c r="W78" s="52" t="s">
        <v>150</v>
      </c>
      <c r="X78" s="144">
        <f>TTEST(X12:X14,X21:X23,2,2)</f>
        <v>0.28850238551296764</v>
      </c>
      <c r="Y78" s="144" t="e">
        <f t="shared" ref="Y78:Z78" si="242">TTEST(Y12:Y14,Y21:Y23,2,2)</f>
        <v>#DIV/0!</v>
      </c>
      <c r="Z78" s="144">
        <f t="shared" si="242"/>
        <v>5.1660954463478927E-6</v>
      </c>
      <c r="AA78" s="53"/>
      <c r="AB78" s="53"/>
      <c r="AC78" s="53"/>
      <c r="AD78" s="57"/>
      <c r="AF78" s="52" t="s">
        <v>150</v>
      </c>
      <c r="AG78" s="144">
        <f>TTEST(AG12:AG14,AG21:AG23,2,2)</f>
        <v>0.25698959680670247</v>
      </c>
      <c r="AH78" s="144">
        <f t="shared" ref="AH78:AI78" si="243">TTEST(AH12:AH14,AH21:AH23,2,2)</f>
        <v>1.0996211104257586E-5</v>
      </c>
      <c r="AI78" s="144" t="e">
        <f t="shared" si="243"/>
        <v>#DIV/0!</v>
      </c>
      <c r="AJ78" s="53"/>
      <c r="AK78" s="53"/>
      <c r="AL78" s="53"/>
      <c r="AM78" s="57"/>
      <c r="AO78" s="52" t="s">
        <v>150</v>
      </c>
      <c r="AP78"/>
      <c r="AQ78"/>
      <c r="AR78"/>
      <c r="AS78" s="53"/>
      <c r="AT78" s="53"/>
      <c r="AU78" s="53"/>
      <c r="AV78" s="57"/>
      <c r="AX78" s="52" t="s">
        <v>150</v>
      </c>
      <c r="AY78"/>
      <c r="AZ78"/>
      <c r="BA78"/>
      <c r="BB78" s="53"/>
      <c r="BC78" s="53"/>
      <c r="BD78" s="53"/>
      <c r="BE78" s="57"/>
      <c r="BG78" s="52" t="s">
        <v>150</v>
      </c>
      <c r="BH78"/>
      <c r="BI78"/>
      <c r="BJ78"/>
      <c r="BK78" s="53"/>
      <c r="BL78" s="53"/>
      <c r="BM78" s="53"/>
      <c r="BN78" s="57"/>
      <c r="BP78" s="52" t="s">
        <v>150</v>
      </c>
      <c r="BQ78"/>
      <c r="BR78"/>
      <c r="BS78"/>
      <c r="BT78" s="53"/>
      <c r="BU78" s="53"/>
      <c r="BV78" s="53"/>
      <c r="BW78" s="57"/>
    </row>
    <row r="79" spans="5:75" x14ac:dyDescent="0.3">
      <c r="E79" s="1" t="s">
        <v>151</v>
      </c>
      <c r="F79" s="131">
        <f>TTEST(F12:F14,F24:F26,2,2)</f>
        <v>6.3917659873115054E-2</v>
      </c>
      <c r="G79" s="131">
        <f t="shared" ref="G79:H79" si="244">TTEST(G12:G14,G24:G26,2,2)</f>
        <v>4.1539545359496735E-2</v>
      </c>
      <c r="H79" s="131">
        <f t="shared" si="244"/>
        <v>3.8238255709890021E-2</v>
      </c>
      <c r="N79" s="52" t="s">
        <v>151</v>
      </c>
      <c r="O79" s="144" t="e">
        <f>TTEST(O12:O14,O24:O26,2,2)</f>
        <v>#DIV/0!</v>
      </c>
      <c r="P79" s="144">
        <f t="shared" ref="P79:Q79" si="245">TTEST(P12:P14,P24:P26,2,2)</f>
        <v>0.80800315851401916</v>
      </c>
      <c r="Q79" s="144">
        <f t="shared" si="245"/>
        <v>0.88778057389348553</v>
      </c>
      <c r="R79" s="53"/>
      <c r="S79" s="53"/>
      <c r="T79" s="53"/>
      <c r="U79" s="57"/>
      <c r="W79" s="52" t="s">
        <v>151</v>
      </c>
      <c r="X79" s="144">
        <f>TTEST(X12:X14,X24:X26,2,2)</f>
        <v>0.92803643825493709</v>
      </c>
      <c r="Y79" s="144" t="e">
        <f t="shared" ref="Y79:Z79" si="246">TTEST(Y12:Y14,Y24:Y26,2,2)</f>
        <v>#DIV/0!</v>
      </c>
      <c r="Z79" s="144">
        <f t="shared" si="246"/>
        <v>0.98149566148577883</v>
      </c>
      <c r="AA79" s="53"/>
      <c r="AB79" s="53"/>
      <c r="AC79" s="53"/>
      <c r="AD79" s="57"/>
      <c r="AF79" s="52" t="s">
        <v>151</v>
      </c>
      <c r="AG79" s="144">
        <f>TTEST(AG12:AG14,AG24:AG26,2,2)</f>
        <v>0.9679244063071063</v>
      </c>
      <c r="AH79" s="144">
        <f t="shared" ref="AH79:AI79" si="247">TTEST(AH12:AH14,AH24:AH26,2,2)</f>
        <v>0.70773070968008456</v>
      </c>
      <c r="AI79" s="144" t="e">
        <f t="shared" si="247"/>
        <v>#DIV/0!</v>
      </c>
      <c r="AJ79" s="53"/>
      <c r="AK79" s="53"/>
      <c r="AL79" s="53"/>
      <c r="AM79" s="57"/>
      <c r="AO79" s="52" t="s">
        <v>151</v>
      </c>
      <c r="AP79"/>
      <c r="AQ79"/>
      <c r="AR79"/>
      <c r="AS79" s="53"/>
      <c r="AT79" s="53"/>
      <c r="AU79" s="53"/>
      <c r="AV79" s="57"/>
      <c r="AX79" s="52" t="s">
        <v>151</v>
      </c>
      <c r="AY79"/>
      <c r="AZ79"/>
      <c r="BA79"/>
      <c r="BB79" s="53"/>
      <c r="BC79" s="53"/>
      <c r="BD79" s="53"/>
      <c r="BE79" s="57"/>
      <c r="BG79" s="52" t="s">
        <v>151</v>
      </c>
      <c r="BH79"/>
      <c r="BI79"/>
      <c r="BJ79"/>
      <c r="BK79" s="53"/>
      <c r="BL79" s="53"/>
      <c r="BM79" s="53"/>
      <c r="BN79" s="57"/>
      <c r="BP79" s="52" t="s">
        <v>151</v>
      </c>
      <c r="BQ79"/>
      <c r="BR79"/>
      <c r="BS79"/>
      <c r="BT79" s="53"/>
      <c r="BU79" s="53"/>
      <c r="BV79" s="53"/>
      <c r="BW79" s="57"/>
    </row>
    <row r="80" spans="5:75" x14ac:dyDescent="0.3">
      <c r="E80" s="1" t="s">
        <v>152</v>
      </c>
      <c r="F80" s="131">
        <f>TTEST(F15:F17,F18:F20,2,2)</f>
        <v>0.44347120987086452</v>
      </c>
      <c r="G80" s="131">
        <f t="shared" ref="G80:H80" si="248">TTEST(G15:G17,G18:G20,2,2)</f>
        <v>2.5142507687499104E-2</v>
      </c>
      <c r="H80" s="131">
        <f t="shared" si="248"/>
        <v>0.73175679433087915</v>
      </c>
      <c r="N80" s="52" t="s">
        <v>152</v>
      </c>
      <c r="O80" s="144" t="e">
        <f>TTEST(O15:O17,O18:O20,2,2)</f>
        <v>#DIV/0!</v>
      </c>
      <c r="P80" s="144">
        <f t="shared" ref="P80:Q80" si="249">TTEST(P15:P17,P18:P20,2,2)</f>
        <v>5.1411231161702358E-4</v>
      </c>
      <c r="Q80" s="144">
        <f t="shared" si="249"/>
        <v>2.1494388207139361E-2</v>
      </c>
      <c r="R80" s="53"/>
      <c r="S80" s="53"/>
      <c r="T80" s="53"/>
      <c r="U80" s="57"/>
      <c r="W80" s="52" t="s">
        <v>152</v>
      </c>
      <c r="X80" s="144">
        <f>TTEST(X15:X17,X18:X20,2,2)</f>
        <v>2.7518539291852954E-3</v>
      </c>
      <c r="Y80" s="144" t="e">
        <f t="shared" ref="Y80:Z80" si="250">TTEST(Y15:Y17,Y18:Y20,2,2)</f>
        <v>#DIV/0!</v>
      </c>
      <c r="Z80" s="144">
        <f t="shared" si="250"/>
        <v>8.3107781544583772E-5</v>
      </c>
      <c r="AA80" s="53"/>
      <c r="AB80" s="53"/>
      <c r="AC80" s="53"/>
      <c r="AD80" s="57"/>
      <c r="AF80" s="52" t="s">
        <v>152</v>
      </c>
      <c r="AG80" s="144">
        <f>TTEST(AG15:AG17,AG18:AG20,2,2)</f>
        <v>4.9961178224188656E-2</v>
      </c>
      <c r="AH80" s="144">
        <f t="shared" ref="AH80:AI80" si="251">TTEST(AH15:AH17,AH18:AH20,2,2)</f>
        <v>4.2322736685100122E-4</v>
      </c>
      <c r="AI80" s="144" t="e">
        <f t="shared" si="251"/>
        <v>#DIV/0!</v>
      </c>
      <c r="AJ80" s="53"/>
      <c r="AK80" s="53"/>
      <c r="AL80" s="53"/>
      <c r="AM80" s="57"/>
      <c r="AO80" s="52" t="s">
        <v>152</v>
      </c>
      <c r="AP80"/>
      <c r="AQ80"/>
      <c r="AR80"/>
      <c r="AS80" s="53"/>
      <c r="AT80" s="53"/>
      <c r="AU80" s="53"/>
      <c r="AV80" s="57"/>
      <c r="AX80" s="52" t="s">
        <v>152</v>
      </c>
      <c r="AY80"/>
      <c r="AZ80"/>
      <c r="BA80"/>
      <c r="BB80" s="53"/>
      <c r="BC80" s="53"/>
      <c r="BD80" s="53"/>
      <c r="BE80" s="57"/>
      <c r="BG80" s="52" t="s">
        <v>152</v>
      </c>
      <c r="BH80"/>
      <c r="BI80"/>
      <c r="BJ80"/>
      <c r="BK80" s="53"/>
      <c r="BL80" s="53"/>
      <c r="BM80" s="53"/>
      <c r="BN80" s="57"/>
      <c r="BP80" s="52" t="s">
        <v>152</v>
      </c>
      <c r="BQ80"/>
      <c r="BR80"/>
      <c r="BS80"/>
      <c r="BT80" s="53"/>
      <c r="BU80" s="53"/>
      <c r="BV80" s="53"/>
      <c r="BW80" s="57"/>
    </row>
    <row r="81" spans="5:75" x14ac:dyDescent="0.3">
      <c r="E81" s="1" t="s">
        <v>153</v>
      </c>
      <c r="F81" s="131">
        <f>TTEST(F15:F17,F21:F23,2,2)</f>
        <v>5.4265722764357312E-3</v>
      </c>
      <c r="G81" s="131">
        <f t="shared" ref="G81:L81" si="252">TTEST(G15:G17,G21:G23,2,2)</f>
        <v>6.2771600044690982E-3</v>
      </c>
      <c r="H81" s="131">
        <f t="shared" si="252"/>
        <v>0.35350020453097564</v>
      </c>
      <c r="I81" s="131">
        <f t="shared" si="252"/>
        <v>0.75572388394674062</v>
      </c>
      <c r="J81" s="131">
        <f t="shared" si="252"/>
        <v>3.4742798171952895E-2</v>
      </c>
      <c r="K81" s="131">
        <f t="shared" si="252"/>
        <v>0.12818734868455625</v>
      </c>
      <c r="L81" s="131">
        <f t="shared" si="252"/>
        <v>0.22896372415856647</v>
      </c>
      <c r="N81" s="52" t="s">
        <v>153</v>
      </c>
      <c r="O81" s="144" t="e">
        <f>TTEST(O15:O17,O21:O23,2,2)</f>
        <v>#DIV/0!</v>
      </c>
      <c r="P81" s="144">
        <f t="shared" ref="P81:U81" si="253">TTEST(P15:P17,P21:P23,2,2)</f>
        <v>5.503903394073734E-4</v>
      </c>
      <c r="Q81" s="144">
        <f t="shared" si="253"/>
        <v>1.1487938829671869E-3</v>
      </c>
      <c r="R81" s="144">
        <f t="shared" si="253"/>
        <v>2.1625143855788408E-2</v>
      </c>
      <c r="S81" s="144">
        <f t="shared" si="253"/>
        <v>0.36666363795800316</v>
      </c>
      <c r="T81" s="144">
        <f t="shared" si="253"/>
        <v>0.12452863611210098</v>
      </c>
      <c r="U81" s="146">
        <f t="shared" si="253"/>
        <v>8.4952444300993E-4</v>
      </c>
      <c r="W81" s="52" t="s">
        <v>153</v>
      </c>
      <c r="X81" s="144">
        <f>TTEST(X15:X17,X21:X23,2,2)</f>
        <v>6.8572444779289453E-4</v>
      </c>
      <c r="Y81" s="144" t="e">
        <f t="shared" ref="Y81:AD81" si="254">TTEST(Y15:Y17,Y21:Y23,2,2)</f>
        <v>#DIV/0!</v>
      </c>
      <c r="Z81" s="144">
        <f t="shared" si="254"/>
        <v>2.5358016314280498E-6</v>
      </c>
      <c r="AA81" s="144">
        <f t="shared" si="254"/>
        <v>8.0182944991535096E-5</v>
      </c>
      <c r="AB81" s="144">
        <f t="shared" si="254"/>
        <v>3.5487451986871673E-3</v>
      </c>
      <c r="AC81" s="144">
        <f t="shared" si="254"/>
        <v>2.8082796271798914E-4</v>
      </c>
      <c r="AD81" s="146">
        <f t="shared" si="254"/>
        <v>3.7879526479588609E-4</v>
      </c>
      <c r="AF81" s="52" t="s">
        <v>153</v>
      </c>
      <c r="AG81" s="144">
        <f>TTEST(AG15:AG17,AG21:AG23,2,2)</f>
        <v>5.4777638215983875E-3</v>
      </c>
      <c r="AH81" s="144">
        <f t="shared" ref="AH81:AM81" si="255">TTEST(AH15:AH17,AH21:AH23,2,2)</f>
        <v>5.2380401710760375E-4</v>
      </c>
      <c r="AI81" s="144" t="e">
        <f t="shared" si="255"/>
        <v>#DIV/0!</v>
      </c>
      <c r="AJ81" s="144">
        <f t="shared" si="255"/>
        <v>0.10388511672862685</v>
      </c>
      <c r="AK81" s="144">
        <f t="shared" si="255"/>
        <v>2.9422204815746714E-2</v>
      </c>
      <c r="AL81" s="144">
        <f t="shared" si="255"/>
        <v>1.0710050898458719E-2</v>
      </c>
      <c r="AM81" s="146">
        <f t="shared" si="255"/>
        <v>0.45486743588253931</v>
      </c>
      <c r="AO81" s="52" t="s">
        <v>153</v>
      </c>
      <c r="AP81" s="144">
        <f>TTEST(AP15:AP17,AP21:AP23,2,2)</f>
        <v>2.2317573535137431E-2</v>
      </c>
      <c r="AQ81" s="144">
        <f t="shared" ref="AQ81:AV81" si="256">TTEST(AQ15:AQ17,AQ21:AQ23,2,2)</f>
        <v>2.1288515710406928E-7</v>
      </c>
      <c r="AR81" s="144">
        <f t="shared" si="256"/>
        <v>0.10188337548795744</v>
      </c>
      <c r="AS81" s="144" t="e">
        <f t="shared" si="256"/>
        <v>#DIV/0!</v>
      </c>
      <c r="AT81" s="144">
        <f t="shared" si="256"/>
        <v>7.8480349525594656E-2</v>
      </c>
      <c r="AU81" s="144">
        <f t="shared" si="256"/>
        <v>4.6001381142526429E-2</v>
      </c>
      <c r="AV81" s="146">
        <f t="shared" si="256"/>
        <v>4.845320058891428E-2</v>
      </c>
      <c r="AX81" s="52" t="s">
        <v>153</v>
      </c>
      <c r="AY81" s="144">
        <f>TTEST(AY15:AY17,AY21:AY23,2,2)</f>
        <v>0.27147961996577702</v>
      </c>
      <c r="AZ81" s="144">
        <f t="shared" ref="AZ81:BE81" si="257">TTEST(AZ15:AZ17,AZ21:AZ23,2,2)</f>
        <v>1.0145150433565654E-2</v>
      </c>
      <c r="BA81" s="144">
        <f t="shared" si="257"/>
        <v>3.6497477883064865E-2</v>
      </c>
      <c r="BB81" s="144">
        <f t="shared" si="257"/>
        <v>7.665831359210877E-2</v>
      </c>
      <c r="BC81" s="144" t="e">
        <f t="shared" si="257"/>
        <v>#DIV/0!</v>
      </c>
      <c r="BD81" s="144">
        <f t="shared" si="257"/>
        <v>0.13641175983324189</v>
      </c>
      <c r="BE81" s="146">
        <f t="shared" si="257"/>
        <v>3.6501814258749245E-2</v>
      </c>
      <c r="BG81" s="52" t="s">
        <v>153</v>
      </c>
      <c r="BH81" s="144">
        <f>TTEST(BH15:BH17,BH21:BH23,2,2)</f>
        <v>0.16991870106622539</v>
      </c>
      <c r="BI81" s="144">
        <f t="shared" ref="BI81:BN81" si="258">TTEST(BI15:BI17,BI21:BI23,2,2)</f>
        <v>3.6762010441283404E-4</v>
      </c>
      <c r="BJ81" s="144">
        <f t="shared" si="258"/>
        <v>5.1279946049204292E-3</v>
      </c>
      <c r="BK81" s="144">
        <f t="shared" si="258"/>
        <v>6.4737851837055577E-2</v>
      </c>
      <c r="BL81" s="144">
        <f t="shared" si="258"/>
        <v>0.19052056162563771</v>
      </c>
      <c r="BM81" s="144" t="e">
        <f t="shared" si="258"/>
        <v>#DIV/0!</v>
      </c>
      <c r="BN81" s="146">
        <f t="shared" si="258"/>
        <v>2.2558399577823985E-3</v>
      </c>
      <c r="BP81" s="52" t="s">
        <v>153</v>
      </c>
      <c r="BQ81" s="144">
        <f>TTEST(BQ15:BQ17,BQ21:BQ23,2,2)</f>
        <v>5.2039975926324502E-3</v>
      </c>
      <c r="BR81" s="144">
        <f t="shared" ref="BR81:BW81" si="259">TTEST(BR15:BR17,BR21:BR23,2,2)</f>
        <v>7.1304057371491636E-4</v>
      </c>
      <c r="BS81" s="144">
        <f t="shared" si="259"/>
        <v>0.40038720304977776</v>
      </c>
      <c r="BT81" s="144">
        <f t="shared" si="259"/>
        <v>3.3203768493176695E-2</v>
      </c>
      <c r="BU81" s="144">
        <f t="shared" si="259"/>
        <v>3.4705791946053915E-2</v>
      </c>
      <c r="BV81" s="144">
        <f t="shared" si="259"/>
        <v>2.1966866737412856E-3</v>
      </c>
      <c r="BW81" s="146" t="e">
        <f t="shared" si="259"/>
        <v>#DIV/0!</v>
      </c>
    </row>
    <row r="82" spans="5:75" x14ac:dyDescent="0.3">
      <c r="E82" s="1" t="s">
        <v>154</v>
      </c>
      <c r="F82" s="131">
        <f>TTEST(F15:F17,F24:F26,2,2)</f>
        <v>8.7476620238542344E-2</v>
      </c>
      <c r="G82" s="131">
        <f t="shared" ref="G82:H82" si="260">TTEST(G15:G17,G24:G26,2,2)</f>
        <v>3.6941281361277086E-3</v>
      </c>
      <c r="H82" s="131">
        <f t="shared" si="260"/>
        <v>7.6081684231638367E-3</v>
      </c>
      <c r="N82" s="52" t="s">
        <v>154</v>
      </c>
      <c r="O82" s="144" t="e">
        <f>TTEST(O15:O17,O24:O26,2,2)</f>
        <v>#DIV/0!</v>
      </c>
      <c r="P82" s="144">
        <f t="shared" ref="P82:Q82" si="261">TTEST(P15:P17,P24:P26,2,2)</f>
        <v>5.45108115303219E-4</v>
      </c>
      <c r="Q82" s="144">
        <f t="shared" si="261"/>
        <v>6.7215556440012279E-4</v>
      </c>
      <c r="R82" s="53"/>
      <c r="S82" s="53"/>
      <c r="T82" s="53"/>
      <c r="U82" s="57"/>
      <c r="W82" s="52" t="s">
        <v>154</v>
      </c>
      <c r="X82" s="144">
        <f>TTEST(X15:X17,X24:X26,2,2)</f>
        <v>4.2997969970001446E-3</v>
      </c>
      <c r="Y82" s="144" t="e">
        <f t="shared" ref="Y82:Z82" si="262">TTEST(Y15:Y17,Y24:Y26,2,2)</f>
        <v>#DIV/0!</v>
      </c>
      <c r="Z82" s="144">
        <f t="shared" si="262"/>
        <v>1.3159569421579793E-2</v>
      </c>
      <c r="AA82" s="53"/>
      <c r="AB82" s="53"/>
      <c r="AC82" s="53"/>
      <c r="AD82" s="57"/>
      <c r="AF82" s="52" t="s">
        <v>154</v>
      </c>
      <c r="AG82" s="144">
        <f>TTEST(AG15:AG17,AG24:AG26,2,2)</f>
        <v>1.653714037505279E-3</v>
      </c>
      <c r="AH82" s="144">
        <f t="shared" ref="AH82:AI82" si="263">TTEST(AH15:AH17,AH24:AH26,2,2)</f>
        <v>6.1016940937374294E-4</v>
      </c>
      <c r="AI82" s="144" t="e">
        <f t="shared" si="263"/>
        <v>#DIV/0!</v>
      </c>
      <c r="AJ82" s="53"/>
      <c r="AK82" s="53"/>
      <c r="AL82" s="53"/>
      <c r="AM82" s="57"/>
      <c r="AO82" s="52" t="s">
        <v>154</v>
      </c>
      <c r="AP82"/>
      <c r="AQ82"/>
      <c r="AR82"/>
      <c r="AS82" s="53"/>
      <c r="AT82" s="53"/>
      <c r="AU82" s="53"/>
      <c r="AV82" s="57"/>
      <c r="AX82" s="52" t="s">
        <v>154</v>
      </c>
      <c r="AY82"/>
      <c r="AZ82"/>
      <c r="BA82"/>
      <c r="BB82" s="53"/>
      <c r="BC82" s="53"/>
      <c r="BD82" s="53"/>
      <c r="BE82" s="57"/>
      <c r="BG82" s="52" t="s">
        <v>154</v>
      </c>
      <c r="BH82"/>
      <c r="BI82"/>
      <c r="BJ82"/>
      <c r="BK82" s="53"/>
      <c r="BL82" s="53"/>
      <c r="BM82" s="53"/>
      <c r="BN82" s="57"/>
      <c r="BP82" s="52" t="s">
        <v>154</v>
      </c>
      <c r="BQ82"/>
      <c r="BR82"/>
      <c r="BS82"/>
      <c r="BT82" s="53"/>
      <c r="BU82" s="53"/>
      <c r="BV82" s="53"/>
      <c r="BW82" s="57"/>
    </row>
    <row r="83" spans="5:75" x14ac:dyDescent="0.3">
      <c r="E83" s="1" t="s">
        <v>155</v>
      </c>
      <c r="F83" s="131">
        <f>TTEST(F18:F20,F21:F23,2,2)</f>
        <v>0.63472634518630444</v>
      </c>
      <c r="G83" s="131">
        <f t="shared" ref="G83:H83" si="264">TTEST(G18:G20,G21:G23,2,2)</f>
        <v>0.85036813837732561</v>
      </c>
      <c r="H83" s="131">
        <f t="shared" si="264"/>
        <v>0.65202228241213733</v>
      </c>
      <c r="N83" s="52" t="s">
        <v>155</v>
      </c>
      <c r="O83" s="144" t="e">
        <f>TTEST(O18:O20,O21:O23,2,2)</f>
        <v>#DIV/0!</v>
      </c>
      <c r="P83" s="144">
        <f t="shared" ref="P83:Q83" si="265">TTEST(P18:P20,P21:P23,2,2)</f>
        <v>0.38122573150365424</v>
      </c>
      <c r="Q83" s="144">
        <f t="shared" si="265"/>
        <v>0.72807034290806261</v>
      </c>
      <c r="R83" s="53"/>
      <c r="S83" s="53"/>
      <c r="T83" s="53"/>
      <c r="U83" s="57"/>
      <c r="W83" s="52" t="s">
        <v>155</v>
      </c>
      <c r="X83" s="144">
        <f>TTEST(X18:X20,X21:X23,2,2)</f>
        <v>0.33237013585028002</v>
      </c>
      <c r="Y83" s="144" t="e">
        <f t="shared" ref="Y83:Z83" si="266">TTEST(Y18:Y20,Y21:Y23,2,2)</f>
        <v>#DIV/0!</v>
      </c>
      <c r="Z83" s="144">
        <f t="shared" si="266"/>
        <v>1.2657822727697105E-2</v>
      </c>
      <c r="AA83" s="53"/>
      <c r="AB83" s="53"/>
      <c r="AC83" s="53"/>
      <c r="AD83" s="57"/>
      <c r="AF83" s="52" t="s">
        <v>155</v>
      </c>
      <c r="AG83" s="144">
        <f>TTEST(AG18:AG20,AG21:AG23,2,2)</f>
        <v>0.85799261459863496</v>
      </c>
      <c r="AH83" s="144">
        <f t="shared" ref="AH83:AI83" si="267">TTEST(AH18:AH20,AH21:AH23,2,2)</f>
        <v>6.47509646775045E-3</v>
      </c>
      <c r="AI83" s="144" t="e">
        <f t="shared" si="267"/>
        <v>#DIV/0!</v>
      </c>
      <c r="AJ83" s="53"/>
      <c r="AK83" s="53"/>
      <c r="AL83" s="53"/>
      <c r="AM83" s="57"/>
      <c r="AO83" s="52" t="s">
        <v>155</v>
      </c>
      <c r="AP83"/>
      <c r="AQ83"/>
      <c r="AR83"/>
      <c r="AS83" s="53"/>
      <c r="AT83" s="53"/>
      <c r="AU83" s="53"/>
      <c r="AV83" s="57"/>
      <c r="AX83" s="52" t="s">
        <v>155</v>
      </c>
      <c r="AY83"/>
      <c r="AZ83"/>
      <c r="BA83"/>
      <c r="BB83" s="53"/>
      <c r="BC83" s="53"/>
      <c r="BD83" s="53"/>
      <c r="BE83" s="57"/>
      <c r="BG83" s="52" t="s">
        <v>155</v>
      </c>
      <c r="BH83"/>
      <c r="BI83"/>
      <c r="BJ83"/>
      <c r="BK83" s="53"/>
      <c r="BL83" s="53"/>
      <c r="BM83" s="53"/>
      <c r="BN83" s="57"/>
      <c r="BP83" s="52" t="s">
        <v>155</v>
      </c>
      <c r="BQ83"/>
      <c r="BR83"/>
      <c r="BS83"/>
      <c r="BT83" s="53"/>
      <c r="BU83" s="53"/>
      <c r="BV83" s="53"/>
      <c r="BW83" s="57"/>
    </row>
    <row r="84" spans="5:75" x14ac:dyDescent="0.3">
      <c r="E84" s="1" t="s">
        <v>156</v>
      </c>
      <c r="F84" s="131">
        <f>TTEST(F18:F20,F24:F26,2,2)</f>
        <v>0.3829879739187782</v>
      </c>
      <c r="G84" s="131">
        <f t="shared" ref="G84:H84" si="268">TTEST(G18:G20,G24:G26,2,2)</f>
        <v>0.37664383621129155</v>
      </c>
      <c r="H84" s="131">
        <f t="shared" si="268"/>
        <v>0.38224690016334567</v>
      </c>
      <c r="N84" s="52" t="s">
        <v>156</v>
      </c>
      <c r="O84" s="144" t="e">
        <f>TTEST(O18:O20,O24:O26,2,2)</f>
        <v>#DIV/0!</v>
      </c>
      <c r="P84" s="144">
        <f t="shared" ref="P84:Q84" si="269">TTEST(P18:P20,P24:P26,2,2)</f>
        <v>0.802180947739773</v>
      </c>
      <c r="Q84" s="144">
        <f t="shared" si="269"/>
        <v>0.73549897793483943</v>
      </c>
      <c r="R84" s="53"/>
      <c r="S84" s="53"/>
      <c r="T84" s="53"/>
      <c r="U84" s="57"/>
      <c r="W84" s="52" t="s">
        <v>156</v>
      </c>
      <c r="X84" s="144">
        <f>TTEST(X18:X20,X24:X26,2,2)</f>
        <v>0.82890471915182462</v>
      </c>
      <c r="Y84" s="144" t="e">
        <f t="shared" ref="Y84:Z84" si="270">TTEST(Y18:Y20,Y24:Y26,2,2)</f>
        <v>#DIV/0!</v>
      </c>
      <c r="Z84" s="144">
        <f t="shared" si="270"/>
        <v>0.7230272314946129</v>
      </c>
      <c r="AA84" s="53"/>
      <c r="AB84" s="53"/>
      <c r="AC84" s="53"/>
      <c r="AD84" s="57"/>
      <c r="AF84" s="52" t="s">
        <v>156</v>
      </c>
      <c r="AG84" s="144">
        <f>TTEST(AG18:AG20,AG24:AG26,2,2)</f>
        <v>0.52301302340299438</v>
      </c>
      <c r="AH84" s="144">
        <f t="shared" ref="AH84:AI84" si="271">TTEST(AH18:AH20,AH24:AH26,2,2)</f>
        <v>0.97123662837506786</v>
      </c>
      <c r="AI84" s="144" t="e">
        <f t="shared" si="271"/>
        <v>#DIV/0!</v>
      </c>
      <c r="AJ84" s="53"/>
      <c r="AK84" s="53"/>
      <c r="AL84" s="53"/>
      <c r="AM84" s="57"/>
      <c r="AO84" s="52" t="s">
        <v>156</v>
      </c>
      <c r="AP84"/>
      <c r="AQ84"/>
      <c r="AR84"/>
      <c r="AS84" s="53"/>
      <c r="AT84" s="53"/>
      <c r="AU84" s="53"/>
      <c r="AV84" s="57"/>
      <c r="AX84" s="52" t="s">
        <v>156</v>
      </c>
      <c r="AY84"/>
      <c r="AZ84"/>
      <c r="BA84"/>
      <c r="BB84" s="53"/>
      <c r="BC84" s="53"/>
      <c r="BD84" s="53"/>
      <c r="BE84" s="57"/>
      <c r="BG84" s="52" t="s">
        <v>156</v>
      </c>
      <c r="BH84"/>
      <c r="BI84"/>
      <c r="BJ84"/>
      <c r="BK84" s="53"/>
      <c r="BL84" s="53"/>
      <c r="BM84" s="53"/>
      <c r="BN84" s="57"/>
      <c r="BP84" s="52" t="s">
        <v>156</v>
      </c>
      <c r="BQ84"/>
      <c r="BR84"/>
      <c r="BS84"/>
      <c r="BT84" s="53"/>
      <c r="BU84" s="53"/>
      <c r="BV84" s="53"/>
      <c r="BW84" s="57"/>
    </row>
    <row r="85" spans="5:75" ht="15" thickBot="1" x14ac:dyDescent="0.35">
      <c r="E85" s="1" t="s">
        <v>157</v>
      </c>
      <c r="F85" s="131">
        <f>TTEST(F21:F23,F24:F26,2,2)</f>
        <v>7.1375100088590885E-4</v>
      </c>
      <c r="G85" s="131">
        <f t="shared" ref="G85:H85" si="272">TTEST(G21:G23,G24:G26,2,2)</f>
        <v>2.3880018760875296E-3</v>
      </c>
      <c r="H85" s="131">
        <f t="shared" si="272"/>
        <v>5.2230972734829562E-3</v>
      </c>
      <c r="N85" s="99" t="s">
        <v>157</v>
      </c>
      <c r="O85" s="147" t="e">
        <f>TTEST(O21:O23,O24:O26,2,2)</f>
        <v>#DIV/0!</v>
      </c>
      <c r="P85" s="147">
        <f t="shared" ref="P85:Q85" si="273">TTEST(P21:P23,P24:P26,2,2)</f>
        <v>0.5917511769805246</v>
      </c>
      <c r="Q85" s="147">
        <f t="shared" si="273"/>
        <v>0.21649162329953364</v>
      </c>
      <c r="R85" s="148"/>
      <c r="S85" s="148"/>
      <c r="T85" s="148"/>
      <c r="U85" s="149"/>
      <c r="W85" s="99" t="s">
        <v>157</v>
      </c>
      <c r="X85" s="147">
        <f>TTEST(X21:X23,X24:X26,2,2)</f>
        <v>0.48698908501748911</v>
      </c>
      <c r="Y85" s="147" t="e">
        <f t="shared" ref="Y85:Z85" si="274">TTEST(Y21:Y23,Y24:Y26,2,2)</f>
        <v>#DIV/0!</v>
      </c>
      <c r="Z85" s="147">
        <f t="shared" si="274"/>
        <v>0.23870250687154659</v>
      </c>
      <c r="AA85" s="148"/>
      <c r="AB85" s="148"/>
      <c r="AC85" s="148"/>
      <c r="AD85" s="149"/>
      <c r="AF85" s="99" t="s">
        <v>157</v>
      </c>
      <c r="AG85" s="147">
        <f>TTEST(AG21:AG23,AG24:AG26,2,2)</f>
        <v>0.19445010214359948</v>
      </c>
      <c r="AH85" s="147">
        <f t="shared" ref="AH85:AI85" si="275">TTEST(AH21:AH23,AH24:AH26,2,2)</f>
        <v>0.23667156643393877</v>
      </c>
      <c r="AI85" s="147" t="e">
        <f t="shared" si="275"/>
        <v>#DIV/0!</v>
      </c>
      <c r="AJ85" s="148"/>
      <c r="AK85" s="148"/>
      <c r="AL85" s="148"/>
      <c r="AM85" s="149"/>
      <c r="AO85" s="99" t="s">
        <v>157</v>
      </c>
      <c r="AP85" s="150"/>
      <c r="AQ85" s="150"/>
      <c r="AR85" s="150"/>
      <c r="AS85" s="148"/>
      <c r="AT85" s="148"/>
      <c r="AU85" s="148"/>
      <c r="AV85" s="149"/>
      <c r="AX85" s="99" t="s">
        <v>157</v>
      </c>
      <c r="AY85" s="150"/>
      <c r="AZ85" s="150"/>
      <c r="BA85" s="150"/>
      <c r="BB85" s="148"/>
      <c r="BC85" s="148"/>
      <c r="BD85" s="148"/>
      <c r="BE85" s="149"/>
      <c r="BG85" s="99" t="s">
        <v>157</v>
      </c>
      <c r="BH85" s="150"/>
      <c r="BI85" s="150"/>
      <c r="BJ85" s="150"/>
      <c r="BK85" s="148"/>
      <c r="BL85" s="148"/>
      <c r="BM85" s="148"/>
      <c r="BN85" s="149"/>
      <c r="BP85" s="99" t="s">
        <v>157</v>
      </c>
      <c r="BQ85" s="150"/>
      <c r="BR85" s="150"/>
      <c r="BS85" s="150"/>
      <c r="BT85" s="148"/>
      <c r="BU85" s="148"/>
      <c r="BV85" s="148"/>
      <c r="BW85" s="149"/>
    </row>
  </sheetData>
  <mergeCells count="75">
    <mergeCell ref="BP24:BP26"/>
    <mergeCell ref="BG21:BG23"/>
    <mergeCell ref="BG24:BG26"/>
    <mergeCell ref="BP1:BW1"/>
    <mergeCell ref="BP3:BP5"/>
    <mergeCell ref="BP6:BP8"/>
    <mergeCell ref="BP9:BP11"/>
    <mergeCell ref="BP12:BP14"/>
    <mergeCell ref="BP15:BP17"/>
    <mergeCell ref="BP18:BP20"/>
    <mergeCell ref="BP21:BP23"/>
    <mergeCell ref="BG15:BG17"/>
    <mergeCell ref="BG18:BG20"/>
    <mergeCell ref="BG1:BN1"/>
    <mergeCell ref="BG3:BG5"/>
    <mergeCell ref="BG6:BG8"/>
    <mergeCell ref="AX1:BE1"/>
    <mergeCell ref="AX3:AX5"/>
    <mergeCell ref="AX6:AX8"/>
    <mergeCell ref="AX9:AX11"/>
    <mergeCell ref="AX12:AX14"/>
    <mergeCell ref="BG9:BG11"/>
    <mergeCell ref="BG12:BG14"/>
    <mergeCell ref="AO15:AO17"/>
    <mergeCell ref="AO18:AO20"/>
    <mergeCell ref="AO21:AO23"/>
    <mergeCell ref="AO9:AO11"/>
    <mergeCell ref="AO12:AO14"/>
    <mergeCell ref="AO24:AO26"/>
    <mergeCell ref="AX18:AX20"/>
    <mergeCell ref="AX21:AX23"/>
    <mergeCell ref="AX24:AX26"/>
    <mergeCell ref="AX15:AX17"/>
    <mergeCell ref="AO1:AV1"/>
    <mergeCell ref="AO3:AO5"/>
    <mergeCell ref="AO6:AO8"/>
    <mergeCell ref="AF1:AM1"/>
    <mergeCell ref="AF3:AF5"/>
    <mergeCell ref="AF6:AF8"/>
    <mergeCell ref="AF15:AF17"/>
    <mergeCell ref="AF18:AF20"/>
    <mergeCell ref="AF21:AF23"/>
    <mergeCell ref="AF24:AF26"/>
    <mergeCell ref="W15:W17"/>
    <mergeCell ref="W18:W20"/>
    <mergeCell ref="W21:W23"/>
    <mergeCell ref="W24:W26"/>
    <mergeCell ref="AF9:AF11"/>
    <mergeCell ref="AF12:AF14"/>
    <mergeCell ref="W9:W11"/>
    <mergeCell ref="W12:W14"/>
    <mergeCell ref="D1:E1"/>
    <mergeCell ref="W1:AD1"/>
    <mergeCell ref="W3:W5"/>
    <mergeCell ref="W6:W8"/>
    <mergeCell ref="N21:N23"/>
    <mergeCell ref="N24:N26"/>
    <mergeCell ref="N1:U1"/>
    <mergeCell ref="N18:N20"/>
    <mergeCell ref="N3:N5"/>
    <mergeCell ref="N6:N8"/>
    <mergeCell ref="N9:N11"/>
    <mergeCell ref="N12:N14"/>
    <mergeCell ref="N15:N17"/>
    <mergeCell ref="D50:D57"/>
    <mergeCell ref="B3:B5"/>
    <mergeCell ref="B6:B8"/>
    <mergeCell ref="B9:B11"/>
    <mergeCell ref="B12:B14"/>
    <mergeCell ref="B15:B17"/>
    <mergeCell ref="B18:B20"/>
    <mergeCell ref="B21:B23"/>
    <mergeCell ref="B24:B26"/>
    <mergeCell ref="D30:D37"/>
    <mergeCell ref="D40:D47"/>
  </mergeCells>
  <conditionalFormatting sqref="F81:L81 F82:H85 F59:H80">
    <cfRule type="cellIs" dxfId="7" priority="8" operator="lessThan">
      <formula>0.051</formula>
    </cfRule>
  </conditionalFormatting>
  <conditionalFormatting sqref="O81:U81 O82:Q85 O59:Q80">
    <cfRule type="cellIs" dxfId="6" priority="7" operator="lessThan">
      <formula>0.051</formula>
    </cfRule>
  </conditionalFormatting>
  <conditionalFormatting sqref="X81:AD81 X82:Z85 X59:Z80">
    <cfRule type="cellIs" dxfId="5" priority="6" operator="lessThan">
      <formula>0.051</formula>
    </cfRule>
  </conditionalFormatting>
  <conditionalFormatting sqref="AG81:AM81 AG82:AI85 AG59:AI80">
    <cfRule type="cellIs" dxfId="4" priority="5" operator="lessThan">
      <formula>0.051</formula>
    </cfRule>
  </conditionalFormatting>
  <conditionalFormatting sqref="AP81:AV81">
    <cfRule type="cellIs" dxfId="3" priority="4" operator="lessThan">
      <formula>0.051</formula>
    </cfRule>
  </conditionalFormatting>
  <conditionalFormatting sqref="AY81:BE81">
    <cfRule type="cellIs" dxfId="2" priority="3" operator="lessThan">
      <formula>0.051</formula>
    </cfRule>
  </conditionalFormatting>
  <conditionalFormatting sqref="BH81:BN81">
    <cfRule type="cellIs" dxfId="1" priority="2" operator="lessThan">
      <formula>0.051</formula>
    </cfRule>
  </conditionalFormatting>
  <conditionalFormatting sqref="BQ81:BW81">
    <cfRule type="cellIs" dxfId="0" priority="1" operator="lessThan">
      <formula>0.051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Hepatocytes4A</vt:lpstr>
      <vt:lpstr>Sheet2</vt:lpstr>
      <vt:lpstr>LA EDITS</vt:lpstr>
      <vt:lpstr>4B</vt:lpstr>
    </vt:vector>
  </TitlesOfParts>
  <Company>Newcastle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Ford</dc:creator>
  <cp:lastModifiedBy>nla5</cp:lastModifiedBy>
  <dcterms:created xsi:type="dcterms:W3CDTF">2017-06-05T16:28:06Z</dcterms:created>
  <dcterms:modified xsi:type="dcterms:W3CDTF">2019-01-21T15:31:20Z</dcterms:modified>
</cp:coreProperties>
</file>