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Research\Zhantao\MAC_Tox_Paper_Final\"/>
    </mc:Choice>
  </mc:AlternateContent>
  <bookViews>
    <workbookView xWindow="0" yWindow="0" windowWidth="19200" windowHeight="6645"/>
  </bookViews>
  <sheets>
    <sheet name="L. variegatus dat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2" l="1"/>
  <c r="P32" i="2" l="1"/>
  <c r="O32" i="2"/>
  <c r="P28" i="2"/>
  <c r="O28" i="2"/>
  <c r="P24" i="2"/>
  <c r="O24" i="2"/>
  <c r="P20" i="2"/>
  <c r="O20" i="2"/>
  <c r="P16" i="2"/>
  <c r="O16" i="2"/>
  <c r="P12" i="2"/>
  <c r="O12" i="2"/>
  <c r="P8" i="2"/>
  <c r="O8" i="2"/>
  <c r="P4" i="2"/>
  <c r="O4" i="2"/>
  <c r="D26" i="2"/>
  <c r="K8" i="2"/>
  <c r="J8" i="2"/>
  <c r="R32" i="2"/>
  <c r="Q32" i="2"/>
  <c r="R28" i="2"/>
  <c r="Q28" i="2"/>
  <c r="R24" i="2"/>
  <c r="Q24" i="2"/>
  <c r="R20" i="2"/>
  <c r="Q20" i="2"/>
  <c r="R16" i="2"/>
  <c r="Q16" i="2"/>
  <c r="R12" i="2"/>
  <c r="Q12" i="2"/>
  <c r="R8" i="2"/>
  <c r="Q8" i="2"/>
  <c r="Q4" i="2"/>
  <c r="R4" i="2"/>
  <c r="K32" i="2"/>
  <c r="J32" i="2"/>
  <c r="K28" i="2"/>
  <c r="J28" i="2"/>
  <c r="K24" i="2"/>
  <c r="J24" i="2"/>
  <c r="K20" i="2"/>
  <c r="J20" i="2"/>
  <c r="K16" i="2"/>
  <c r="J16" i="2"/>
  <c r="K12" i="2"/>
  <c r="J12" i="2"/>
  <c r="K4" i="2"/>
  <c r="J4" i="2"/>
  <c r="D35" i="2"/>
  <c r="D34" i="2"/>
  <c r="D33" i="2"/>
  <c r="D32" i="2"/>
  <c r="D31" i="2"/>
  <c r="D30" i="2"/>
  <c r="D29" i="2"/>
  <c r="D28" i="2"/>
  <c r="D27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F4" i="2" l="1"/>
  <c r="F20" i="2"/>
  <c r="G4" i="2"/>
  <c r="G12" i="2"/>
  <c r="F16" i="2"/>
  <c r="G20" i="2"/>
  <c r="F24" i="2"/>
  <c r="G28" i="2"/>
  <c r="F32" i="2"/>
  <c r="F12" i="2"/>
  <c r="F28" i="2"/>
  <c r="F8" i="2"/>
  <c r="G32" i="2"/>
  <c r="G16" i="2"/>
  <c r="G8" i="2"/>
  <c r="G24" i="2"/>
</calcChain>
</file>

<file path=xl/sharedStrings.xml><?xml version="1.0" encoding="utf-8"?>
<sst xmlns="http://schemas.openxmlformats.org/spreadsheetml/2006/main" count="45" uniqueCount="40">
  <si>
    <t>Treatment</t>
  </si>
  <si>
    <t>Control</t>
  </si>
  <si>
    <t>Control RW</t>
  </si>
  <si>
    <t>MagTOG</t>
  </si>
  <si>
    <t>MagTOG R</t>
  </si>
  <si>
    <t>MagTOG RW</t>
  </si>
  <si>
    <t xml:space="preserve">ID </t>
  </si>
  <si>
    <t>Reproduction [%]</t>
  </si>
  <si>
    <t>Growth [%]</t>
  </si>
  <si>
    <t>Microscale measurement</t>
  </si>
  <si>
    <t>FW</t>
  </si>
  <si>
    <t>DW</t>
  </si>
  <si>
    <t>Dryweight content [%]</t>
  </si>
  <si>
    <t>Total biomass [mg]</t>
  </si>
  <si>
    <t>average</t>
    <phoneticPr fontId="1" type="noConversion"/>
  </si>
  <si>
    <t>STDEV</t>
    <phoneticPr fontId="1" type="noConversion"/>
  </si>
  <si>
    <t>stdev</t>
    <phoneticPr fontId="1" type="noConversion"/>
  </si>
  <si>
    <t>Name</t>
    <phoneticPr fontId="1" type="noConversion"/>
  </si>
  <si>
    <t>Control</t>
    <phoneticPr fontId="1" type="noConversion"/>
  </si>
  <si>
    <t>Control RW</t>
    <phoneticPr fontId="1" type="noConversion"/>
  </si>
  <si>
    <t>MagTOG</t>
    <phoneticPr fontId="1" type="noConversion"/>
  </si>
  <si>
    <t>MagTOG R</t>
    <phoneticPr fontId="1" type="noConversion"/>
  </si>
  <si>
    <t>MagTOG RW</t>
    <phoneticPr fontId="1" type="noConversion"/>
  </si>
  <si>
    <t>Bio</t>
    <phoneticPr fontId="1" type="noConversion"/>
  </si>
  <si>
    <t>Bio R</t>
    <phoneticPr fontId="1" type="noConversion"/>
  </si>
  <si>
    <t>Bio RW</t>
    <phoneticPr fontId="1" type="noConversion"/>
  </si>
  <si>
    <t>STDEV</t>
    <phoneticPr fontId="1" type="noConversion"/>
  </si>
  <si>
    <t>average</t>
  </si>
  <si>
    <t>FW growth</t>
  </si>
  <si>
    <t>DW growth</t>
  </si>
  <si>
    <t>MagBio</t>
  </si>
  <si>
    <t>MagBio RW</t>
  </si>
  <si>
    <t>MagBio R</t>
  </si>
  <si>
    <t>Individual worm biomass at start of the experiments used to calculate the growth from microscale  measurements:</t>
  </si>
  <si>
    <t>Averages</t>
  </si>
  <si>
    <t>SD</t>
  </si>
  <si>
    <t>Dw cont [%]:</t>
  </si>
  <si>
    <t>fw (mg)</t>
  </si>
  <si>
    <t>dw (mg)</t>
  </si>
  <si>
    <t>Number of worms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</si>
</sst>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_ "/>
  </numFmts>
  <fonts count="2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4" xfId="0" applyFill="1" applyBorder="1"/>
    <xf numFmtId="0" fontId="0" fillId="0" borderId="14" xfId="0" applyBorder="1"/>
    <xf numFmtId="164" fontId="0" fillId="0" borderId="14" xfId="0" applyNumberFormat="1" applyBorder="1"/>
    <xf numFmtId="0" fontId="0" fillId="0" borderId="15" xfId="0" applyBorder="1"/>
    <xf numFmtId="2" fontId="0" fillId="0" borderId="18" xfId="0" applyNumberFormat="1" applyBorder="1"/>
    <xf numFmtId="2" fontId="0" fillId="0" borderId="19" xfId="0" applyNumberFormat="1" applyBorder="1"/>
    <xf numFmtId="2" fontId="0" fillId="0" borderId="20" xfId="0" applyNumberFormat="1" applyBorder="1"/>
    <xf numFmtId="2" fontId="0" fillId="0" borderId="17" xfId="0" applyNumberFormat="1" applyBorder="1"/>
    <xf numFmtId="0" fontId="0" fillId="0" borderId="21" xfId="0" applyBorder="1"/>
    <xf numFmtId="164" fontId="0" fillId="0" borderId="22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164" fontId="0" fillId="0" borderId="21" xfId="0" applyNumberFormat="1" applyBorder="1"/>
    <xf numFmtId="164" fontId="0" fillId="0" borderId="25" xfId="0" applyNumberFormat="1" applyBorder="1"/>
    <xf numFmtId="164" fontId="0" fillId="0" borderId="9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164" fontId="0" fillId="0" borderId="15" xfId="0" applyNumberFormat="1" applyBorder="1"/>
    <xf numFmtId="0" fontId="0" fillId="0" borderId="28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4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28" xfId="0" applyFill="1" applyBorder="1"/>
    <xf numFmtId="0" fontId="0" fillId="0" borderId="8" xfId="0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164" fontId="0" fillId="0" borderId="31" xfId="0" applyNumberFormat="1" applyBorder="1"/>
    <xf numFmtId="164" fontId="0" fillId="0" borderId="29" xfId="0" applyNumberFormat="1" applyBorder="1"/>
    <xf numFmtId="165" fontId="0" fillId="0" borderId="0" xfId="0" applyNumberFormat="1" applyBorder="1"/>
    <xf numFmtId="0" fontId="0" fillId="0" borderId="0" xfId="0" applyFill="1" applyBorder="1"/>
    <xf numFmtId="164" fontId="0" fillId="0" borderId="0" xfId="0" applyNumberFormat="1"/>
    <xf numFmtId="0" fontId="0" fillId="0" borderId="0" xfId="0" applyBorder="1" applyAlignment="1">
      <alignment horizontal="center"/>
    </xf>
    <xf numFmtId="2" fontId="0" fillId="0" borderId="18" xfId="0" applyNumberFormat="1" applyFill="1" applyBorder="1"/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topLeftCell="A4" workbookViewId="0">
      <selection activeCell="C4" sqref="C4"/>
    </sheetView>
  </sheetViews>
  <sheetFormatPr defaultRowHeight="15"/>
  <cols>
    <col min="3" max="3" width="17.140625" customWidth="1"/>
    <col min="4" max="5" width="18.5703125" customWidth="1"/>
    <col min="6" max="6" width="8.7109375" customWidth="1"/>
    <col min="7" max="7" width="7.42578125" customWidth="1"/>
    <col min="12" max="12" width="16" customWidth="1"/>
  </cols>
  <sheetData>
    <row r="1" spans="1:18" ht="15.75" thickBot="1">
      <c r="A1" s="7"/>
      <c r="B1" s="8"/>
      <c r="C1" s="8"/>
      <c r="D1" s="8"/>
      <c r="E1" s="8"/>
      <c r="F1" s="8"/>
      <c r="G1" s="8"/>
      <c r="H1" s="48" t="s">
        <v>9</v>
      </c>
      <c r="I1" s="49"/>
      <c r="J1" s="49"/>
      <c r="K1" s="49"/>
      <c r="L1" s="49"/>
      <c r="M1" s="49"/>
      <c r="N1" s="50"/>
      <c r="O1" s="44"/>
      <c r="P1" s="44"/>
    </row>
    <row r="2" spans="1:18" ht="15.75" thickBot="1">
      <c r="A2" s="9"/>
      <c r="B2" s="1"/>
      <c r="C2" s="1"/>
      <c r="D2" s="1"/>
      <c r="E2" s="1"/>
      <c r="F2" s="1"/>
      <c r="G2" s="1"/>
      <c r="H2" s="48" t="s">
        <v>13</v>
      </c>
      <c r="I2" s="50"/>
      <c r="J2" s="36"/>
      <c r="L2" s="51" t="s">
        <v>12</v>
      </c>
      <c r="M2" s="49" t="s">
        <v>8</v>
      </c>
      <c r="N2" s="50"/>
      <c r="O2" s="42" t="s">
        <v>28</v>
      </c>
      <c r="P2" s="44"/>
      <c r="Q2" t="s">
        <v>29</v>
      </c>
    </row>
    <row r="3" spans="1:18" ht="15.75" thickBot="1">
      <c r="A3" s="13" t="s">
        <v>0</v>
      </c>
      <c r="B3" s="28" t="s">
        <v>6</v>
      </c>
      <c r="C3" s="11" t="s">
        <v>39</v>
      </c>
      <c r="D3" s="11" t="s">
        <v>7</v>
      </c>
      <c r="E3" s="11" t="s">
        <v>17</v>
      </c>
      <c r="F3" s="11" t="s">
        <v>14</v>
      </c>
      <c r="G3" s="11" t="s">
        <v>16</v>
      </c>
      <c r="H3" s="13" t="s">
        <v>10</v>
      </c>
      <c r="I3" s="18" t="s">
        <v>11</v>
      </c>
      <c r="J3" s="37" t="s">
        <v>14</v>
      </c>
      <c r="K3" s="36" t="s">
        <v>15</v>
      </c>
      <c r="L3" s="52"/>
      <c r="M3" s="11" t="s">
        <v>10</v>
      </c>
      <c r="N3" s="18" t="s">
        <v>11</v>
      </c>
      <c r="O3" s="42" t="s">
        <v>27</v>
      </c>
      <c r="P3" s="42" t="s">
        <v>26</v>
      </c>
      <c r="Q3" s="42" t="s">
        <v>14</v>
      </c>
      <c r="R3" s="42" t="s">
        <v>16</v>
      </c>
    </row>
    <row r="4" spans="1:18" ht="15.75" thickBot="1">
      <c r="A4" s="46" t="s">
        <v>1</v>
      </c>
      <c r="B4" s="29">
        <v>1</v>
      </c>
      <c r="C4" s="1">
        <v>13</v>
      </c>
      <c r="D4" s="1">
        <f>(C4-10)/10*100</f>
        <v>30</v>
      </c>
      <c r="E4" s="1" t="s">
        <v>18</v>
      </c>
      <c r="F4" s="1">
        <f>AVERAGE(D4:D7)</f>
        <v>47.5</v>
      </c>
      <c r="G4" s="41">
        <f>STDEV(D4:D7)</f>
        <v>28.722813232690143</v>
      </c>
      <c r="H4" s="24">
        <v>66.728000000000009</v>
      </c>
      <c r="I4" s="23">
        <v>8.6690000000000005</v>
      </c>
      <c r="J4" s="38">
        <f>AVERAGE(I4:I7)</f>
        <v>9.7370000000000001</v>
      </c>
      <c r="K4" s="37">
        <f>STDEV(I4:I7)</f>
        <v>1.0319389516827044</v>
      </c>
      <c r="L4" s="14">
        <v>12.991547776046037</v>
      </c>
      <c r="M4" s="2">
        <v>6.4794442489349571</v>
      </c>
      <c r="N4" s="19">
        <v>-21.974103202338917</v>
      </c>
      <c r="O4" s="2">
        <f>AVERAGE(M4:M7)</f>
        <v>18.531146723010018</v>
      </c>
      <c r="P4" s="2">
        <f>STDEV(M4:M7)</f>
        <v>11.514700904654315</v>
      </c>
      <c r="Q4" s="43">
        <f>AVERAGE(N4:N7)</f>
        <v>-12.361499928616228</v>
      </c>
      <c r="R4">
        <f>STDEV(N4:N7)</f>
        <v>9.2880334693137936</v>
      </c>
    </row>
    <row r="5" spans="1:18">
      <c r="A5" s="46"/>
      <c r="B5" s="29">
        <v>2</v>
      </c>
      <c r="C5" s="1">
        <v>14</v>
      </c>
      <c r="D5" s="1">
        <f t="shared" ref="D5:D35" si="0">(C5-10)/10*100</f>
        <v>40</v>
      </c>
      <c r="E5" s="1"/>
      <c r="F5" s="1"/>
      <c r="G5" s="1"/>
      <c r="H5" s="24">
        <v>73.358000000000004</v>
      </c>
      <c r="I5" s="19">
        <v>9.6119999999999983</v>
      </c>
      <c r="J5" s="38"/>
      <c r="K5" s="38"/>
      <c r="L5" s="14">
        <v>13.102865399820057</v>
      </c>
      <c r="M5" s="2">
        <v>17.059091703833023</v>
      </c>
      <c r="N5" s="19">
        <v>-13.486570536495773</v>
      </c>
      <c r="O5" s="2"/>
      <c r="P5" s="2"/>
    </row>
    <row r="6" spans="1:18">
      <c r="A6" s="46"/>
      <c r="B6" s="29">
        <v>3</v>
      </c>
      <c r="C6" s="1">
        <v>13</v>
      </c>
      <c r="D6" s="1">
        <f t="shared" si="0"/>
        <v>30</v>
      </c>
      <c r="E6" s="1"/>
      <c r="F6" s="1"/>
      <c r="G6" s="1"/>
      <c r="H6" s="24">
        <v>72.932000000000002</v>
      </c>
      <c r="I6" s="19">
        <v>9.5190000000000019</v>
      </c>
      <c r="J6" s="38"/>
      <c r="K6" s="38"/>
      <c r="L6" s="14">
        <v>13.05188394669007</v>
      </c>
      <c r="M6" s="2">
        <v>16.379313451074864</v>
      </c>
      <c r="N6" s="19">
        <v>-14.32362306875811</v>
      </c>
      <c r="O6" s="2"/>
      <c r="P6" s="2"/>
    </row>
    <row r="7" spans="1:18">
      <c r="A7" s="53"/>
      <c r="B7" s="30">
        <v>4</v>
      </c>
      <c r="C7" s="3">
        <v>19</v>
      </c>
      <c r="D7" s="3">
        <f t="shared" si="0"/>
        <v>90</v>
      </c>
      <c r="E7" s="3"/>
      <c r="F7" s="3"/>
      <c r="G7" s="3"/>
      <c r="H7" s="25">
        <v>84.103999999999999</v>
      </c>
      <c r="I7" s="20">
        <v>11.148</v>
      </c>
      <c r="J7" s="39"/>
      <c r="K7" s="39"/>
      <c r="L7" s="15">
        <v>13.255017597260535</v>
      </c>
      <c r="M7" s="4">
        <v>34.206737488197227</v>
      </c>
      <c r="N7" s="20">
        <v>0.33829709312788808</v>
      </c>
      <c r="O7" s="2"/>
      <c r="P7" s="2"/>
    </row>
    <row r="8" spans="1:18" ht="15.75" thickBot="1">
      <c r="A8" s="46" t="s">
        <v>2</v>
      </c>
      <c r="B8" s="29">
        <v>5</v>
      </c>
      <c r="C8" s="1">
        <v>15</v>
      </c>
      <c r="D8" s="1">
        <f t="shared" si="0"/>
        <v>50</v>
      </c>
      <c r="E8" s="1" t="s">
        <v>19</v>
      </c>
      <c r="F8" s="1">
        <f>AVERAGE(D8:D11)</f>
        <v>50</v>
      </c>
      <c r="G8" s="41">
        <f>STDEV(D8:D11)</f>
        <v>16.329931618554522</v>
      </c>
      <c r="H8" s="24">
        <v>75.91</v>
      </c>
      <c r="I8" s="19">
        <v>10.206</v>
      </c>
      <c r="J8" s="38">
        <f>AVERAGE(I8:I11)</f>
        <v>10.356</v>
      </c>
      <c r="K8" s="37">
        <f>STDEV(I8:I11)</f>
        <v>0.9788401299497268</v>
      </c>
      <c r="L8" s="14">
        <v>13.444868923725464</v>
      </c>
      <c r="M8" s="2">
        <v>21.131378325989857</v>
      </c>
      <c r="N8" s="19">
        <v>-8.1402350078522421</v>
      </c>
      <c r="O8" s="2">
        <f>AVERAGE(M8:M11)</f>
        <v>17.395390452116548</v>
      </c>
      <c r="P8" s="2">
        <f>STDEV(M8:M11)</f>
        <v>6.0718045988596403</v>
      </c>
      <c r="Q8" s="43">
        <f>AVERAGE(N8:N11)</f>
        <v>-6.7901502783968049</v>
      </c>
      <c r="R8">
        <f>STDEV(N8:N11)</f>
        <v>8.8101140801553282</v>
      </c>
    </row>
    <row r="9" spans="1:18">
      <c r="A9" s="46"/>
      <c r="B9" s="29">
        <v>6</v>
      </c>
      <c r="C9" s="1">
        <v>13</v>
      </c>
      <c r="D9" s="1">
        <f t="shared" si="0"/>
        <v>30</v>
      </c>
      <c r="E9" s="1"/>
      <c r="F9" s="1"/>
      <c r="G9" s="1"/>
      <c r="H9" s="24">
        <v>74.790000000000006</v>
      </c>
      <c r="I9" s="19">
        <v>11.777999999999999</v>
      </c>
      <c r="J9" s="38"/>
      <c r="K9" s="38"/>
      <c r="L9" s="14">
        <v>15.748094665062171</v>
      </c>
      <c r="M9" s="2">
        <v>19.344167896203167</v>
      </c>
      <c r="N9" s="19">
        <v>6.0086529568407032</v>
      </c>
      <c r="O9" s="2"/>
      <c r="P9" s="2"/>
    </row>
    <row r="10" spans="1:18">
      <c r="A10" s="46"/>
      <c r="B10" s="29">
        <v>7</v>
      </c>
      <c r="C10" s="1">
        <v>17</v>
      </c>
      <c r="D10" s="1">
        <f t="shared" si="0"/>
        <v>70</v>
      </c>
      <c r="E10" s="1"/>
      <c r="F10" s="1"/>
      <c r="G10" s="1"/>
      <c r="H10" s="24">
        <v>75.668000000000006</v>
      </c>
      <c r="I10" s="19">
        <v>9.6180000000000021</v>
      </c>
      <c r="J10" s="38"/>
      <c r="K10" s="38"/>
      <c r="L10" s="14">
        <v>12.710789237194058</v>
      </c>
      <c r="M10" s="2">
        <v>20.745213215268102</v>
      </c>
      <c r="N10" s="19">
        <v>-13.432567147317522</v>
      </c>
      <c r="O10" s="2"/>
      <c r="P10" s="2"/>
    </row>
    <row r="11" spans="1:18">
      <c r="A11" s="46"/>
      <c r="B11" s="29">
        <v>8</v>
      </c>
      <c r="C11" s="1">
        <v>15</v>
      </c>
      <c r="D11" s="1">
        <f t="shared" si="0"/>
        <v>50</v>
      </c>
      <c r="E11" s="1"/>
      <c r="F11" s="1"/>
      <c r="G11" s="1"/>
      <c r="H11" s="24">
        <v>67.907000000000011</v>
      </c>
      <c r="I11" s="19">
        <v>9.8219999999999992</v>
      </c>
      <c r="J11" s="38"/>
      <c r="K11" s="38"/>
      <c r="L11" s="14">
        <v>14.463899156198915</v>
      </c>
      <c r="M11" s="2">
        <v>8.3608023710050698</v>
      </c>
      <c r="N11" s="19">
        <v>-11.596451915258157</v>
      </c>
      <c r="O11" s="2"/>
      <c r="P11" s="2"/>
    </row>
    <row r="12" spans="1:18" ht="15.75" thickBot="1">
      <c r="A12" s="54" t="s">
        <v>3</v>
      </c>
      <c r="B12" s="31">
        <v>9</v>
      </c>
      <c r="C12" s="5">
        <v>12</v>
      </c>
      <c r="D12" s="5">
        <f t="shared" si="0"/>
        <v>20</v>
      </c>
      <c r="E12" s="1" t="s">
        <v>20</v>
      </c>
      <c r="F12" s="1">
        <f>AVERAGE(D12:D15)</f>
        <v>32.5</v>
      </c>
      <c r="G12" s="41">
        <f>STDEV(D12:D15)</f>
        <v>18.929694486000912</v>
      </c>
      <c r="H12" s="26">
        <v>52.658999999999999</v>
      </c>
      <c r="I12" s="21">
        <v>7.9730000000000025</v>
      </c>
      <c r="J12" s="38">
        <f>AVERAGE(I12:I15)</f>
        <v>7.1140000000000008</v>
      </c>
      <c r="K12" s="37">
        <f>STDEV(I12:I15)</f>
        <v>0.98877870796924361</v>
      </c>
      <c r="L12" s="16">
        <v>15.140811637137055</v>
      </c>
      <c r="M12" s="6">
        <v>-15.970791051662495</v>
      </c>
      <c r="N12" s="21">
        <v>-28.238496347012116</v>
      </c>
      <c r="O12" s="2">
        <f>AVERAGE(M12:M15)</f>
        <v>-17.952280829508599</v>
      </c>
      <c r="P12" s="2">
        <f>STDEV(M12:M15)</f>
        <v>9.0058171108808338</v>
      </c>
      <c r="Q12" s="43">
        <f>AVERAGE(N12:N15)</f>
        <v>-35.969981564360253</v>
      </c>
      <c r="R12">
        <f>STDEV(N12:N15)</f>
        <v>8.8995668962663821</v>
      </c>
    </row>
    <row r="13" spans="1:18">
      <c r="A13" s="46"/>
      <c r="B13" s="29">
        <v>10</v>
      </c>
      <c r="C13" s="1">
        <v>13</v>
      </c>
      <c r="D13" s="1">
        <f t="shared" si="0"/>
        <v>30</v>
      </c>
      <c r="E13" s="1"/>
      <c r="F13" s="1"/>
      <c r="G13" s="1"/>
      <c r="H13" s="24">
        <v>43.673000000000002</v>
      </c>
      <c r="I13" s="19">
        <v>5.6999999999999993</v>
      </c>
      <c r="J13" s="38"/>
      <c r="K13" s="38"/>
      <c r="L13" s="14">
        <v>13.051542142742653</v>
      </c>
      <c r="M13" s="2">
        <v>-30.309963303504738</v>
      </c>
      <c r="N13" s="19">
        <v>-48.696780280693496</v>
      </c>
      <c r="O13" s="2"/>
      <c r="P13" s="2"/>
    </row>
    <row r="14" spans="1:18">
      <c r="A14" s="46"/>
      <c r="B14" s="29">
        <v>11</v>
      </c>
      <c r="C14" s="1">
        <v>16</v>
      </c>
      <c r="D14" s="1">
        <f t="shared" si="0"/>
        <v>60</v>
      </c>
      <c r="E14" s="1"/>
      <c r="F14" s="1"/>
      <c r="G14" s="1"/>
      <c r="H14" s="24">
        <v>52.128999999999998</v>
      </c>
      <c r="I14" s="19">
        <v>7.2469999999999999</v>
      </c>
      <c r="J14" s="38"/>
      <c r="K14" s="38"/>
      <c r="L14" s="14">
        <v>13.902050681962056</v>
      </c>
      <c r="M14" s="2">
        <v>-16.816524558615136</v>
      </c>
      <c r="N14" s="19">
        <v>-34.772906437576445</v>
      </c>
      <c r="O14" s="2"/>
      <c r="P14" s="2"/>
    </row>
    <row r="15" spans="1:18">
      <c r="A15" s="53"/>
      <c r="B15" s="30">
        <v>12</v>
      </c>
      <c r="C15" s="3">
        <v>12</v>
      </c>
      <c r="D15" s="3">
        <f t="shared" si="0"/>
        <v>20</v>
      </c>
      <c r="E15" s="3"/>
      <c r="F15" s="3"/>
      <c r="G15" s="3"/>
      <c r="H15" s="25">
        <v>57.208000000000006</v>
      </c>
      <c r="I15" s="20">
        <v>7.5360000000000014</v>
      </c>
      <c r="J15" s="39"/>
      <c r="K15" s="39"/>
      <c r="L15" s="15">
        <v>13.172982799608448</v>
      </c>
      <c r="M15" s="4">
        <v>-8.7118444042520249</v>
      </c>
      <c r="N15" s="20">
        <v>-32.171743192158957</v>
      </c>
      <c r="O15" s="2"/>
      <c r="P15" s="2"/>
    </row>
    <row r="16" spans="1:18" ht="15.75" thickBot="1">
      <c r="A16" s="46" t="s">
        <v>4</v>
      </c>
      <c r="B16" s="29">
        <v>13</v>
      </c>
      <c r="C16" s="1">
        <v>14</v>
      </c>
      <c r="D16" s="1">
        <f t="shared" si="0"/>
        <v>40</v>
      </c>
      <c r="E16" s="1" t="s">
        <v>21</v>
      </c>
      <c r="F16" s="1">
        <f>AVERAGE(D16:D19)</f>
        <v>52.5</v>
      </c>
      <c r="G16" s="41">
        <f>STDEV(D16:D19)</f>
        <v>18.929694486000912</v>
      </c>
      <c r="H16" s="24">
        <v>63.073999999999998</v>
      </c>
      <c r="I16" s="19">
        <v>9.4359999999999964</v>
      </c>
      <c r="J16" s="38">
        <f>AVERAGE(I16:I19)</f>
        <v>8.9969999999999999</v>
      </c>
      <c r="K16" s="37">
        <f>STDEV(I16:I19)</f>
        <v>0.79098967544884458</v>
      </c>
      <c r="L16" s="14">
        <v>14.960205472936543</v>
      </c>
      <c r="M16" s="2">
        <v>0.64867022175582068</v>
      </c>
      <c r="N16" s="19">
        <v>-15.070669952390167</v>
      </c>
      <c r="O16" s="2">
        <f>AVERAGE(M16:M19)</f>
        <v>-8.2171186139093744E-2</v>
      </c>
      <c r="P16" s="2">
        <f>STDEV(M16:M19)</f>
        <v>1.5859335889869139</v>
      </c>
      <c r="Q16" s="43">
        <f>AVERAGE(N16:N19)</f>
        <v>-19.021917927263051</v>
      </c>
      <c r="R16">
        <f>STDEV(N16:N19)</f>
        <v>7.1193538798692959</v>
      </c>
    </row>
    <row r="17" spans="1:18">
      <c r="A17" s="46"/>
      <c r="B17" s="32">
        <v>14</v>
      </c>
      <c r="C17" s="1">
        <v>14</v>
      </c>
      <c r="D17" s="1">
        <f t="shared" si="0"/>
        <v>40</v>
      </c>
      <c r="E17" s="1"/>
      <c r="F17" s="1"/>
      <c r="G17" s="1"/>
      <c r="H17" s="24">
        <v>61.28</v>
      </c>
      <c r="I17" s="19">
        <v>8.6849999999999987</v>
      </c>
      <c r="J17" s="38"/>
      <c r="K17" s="38"/>
      <c r="L17" s="14">
        <v>14.1726501305483</v>
      </c>
      <c r="M17" s="2">
        <v>-2.2140579130989475</v>
      </c>
      <c r="N17" s="19">
        <v>-21.830094164530355</v>
      </c>
      <c r="O17" s="2"/>
      <c r="P17" s="2"/>
    </row>
    <row r="18" spans="1:18">
      <c r="A18" s="46"/>
      <c r="B18" s="32">
        <v>15</v>
      </c>
      <c r="C18" s="1">
        <v>18</v>
      </c>
      <c r="D18" s="1">
        <f t="shared" si="0"/>
        <v>80</v>
      </c>
      <c r="E18" s="1"/>
      <c r="F18" s="1"/>
      <c r="G18" s="1"/>
      <c r="H18" s="24">
        <v>62.515000000000001</v>
      </c>
      <c r="I18" s="19">
        <v>8.0449999999999982</v>
      </c>
      <c r="J18" s="38"/>
      <c r="K18" s="38"/>
      <c r="L18" s="14">
        <v>12.868911461249297</v>
      </c>
      <c r="M18" s="2">
        <v>-0.24333926953950313</v>
      </c>
      <c r="N18" s="19">
        <v>-27.59045567687355</v>
      </c>
      <c r="O18" s="2"/>
      <c r="P18" s="2"/>
    </row>
    <row r="19" spans="1:18">
      <c r="A19" s="46"/>
      <c r="B19" s="32">
        <v>16</v>
      </c>
      <c r="C19" s="1">
        <v>15</v>
      </c>
      <c r="D19" s="1">
        <f t="shared" si="0"/>
        <v>50</v>
      </c>
      <c r="E19" s="1"/>
      <c r="F19" s="1"/>
      <c r="G19" s="1"/>
      <c r="H19" s="24">
        <v>63.595000000000006</v>
      </c>
      <c r="I19" s="19">
        <v>9.8220000000000027</v>
      </c>
      <c r="J19" s="38"/>
      <c r="K19" s="38"/>
      <c r="L19" s="14">
        <v>15.444610425347907</v>
      </c>
      <c r="M19" s="2">
        <v>1.480042216326255</v>
      </c>
      <c r="N19" s="19">
        <v>-11.596451915258125</v>
      </c>
      <c r="O19" s="2"/>
      <c r="P19" s="2"/>
    </row>
    <row r="20" spans="1:18" ht="15.75" thickBot="1">
      <c r="A20" s="54" t="s">
        <v>5</v>
      </c>
      <c r="B20" s="33">
        <v>17</v>
      </c>
      <c r="C20" s="5">
        <v>12</v>
      </c>
      <c r="D20" s="5">
        <f t="shared" si="0"/>
        <v>20</v>
      </c>
      <c r="E20" s="1" t="s">
        <v>22</v>
      </c>
      <c r="F20" s="1">
        <f>AVERAGE(D20:D23)</f>
        <v>32.5</v>
      </c>
      <c r="G20" s="41">
        <f>STDEV(D20:D23)</f>
        <v>15</v>
      </c>
      <c r="H20" s="26">
        <v>53.585999999999999</v>
      </c>
      <c r="I20" s="21">
        <v>8.3250000000000028</v>
      </c>
      <c r="J20" s="38">
        <f>AVERAGE(I20:I23)</f>
        <v>7.5955000000000013</v>
      </c>
      <c r="K20" s="37">
        <f>STDEV(I20:I23)</f>
        <v>0.91423720481429993</v>
      </c>
      <c r="L20" s="16">
        <v>15.535774269398731</v>
      </c>
      <c r="M20" s="6">
        <v>-14.491555276294394</v>
      </c>
      <c r="N20" s="21">
        <v>-25.070297515223359</v>
      </c>
      <c r="O20" s="2">
        <f>AVERAGE(M20:M23)</f>
        <v>-12.263526202553601</v>
      </c>
      <c r="P20" s="2">
        <f>STDEV(M20:M23)</f>
        <v>6.1015468768123506</v>
      </c>
      <c r="Q20" s="43">
        <f>AVERAGE(N20:N23)</f>
        <v>-31.636209582808302</v>
      </c>
      <c r="R20">
        <f>STDEV(N20:N23)</f>
        <v>8.2286512621320682</v>
      </c>
    </row>
    <row r="21" spans="1:18">
      <c r="A21" s="46"/>
      <c r="B21" s="32">
        <v>18</v>
      </c>
      <c r="C21" s="1">
        <v>12</v>
      </c>
      <c r="D21" s="1">
        <f t="shared" si="0"/>
        <v>20</v>
      </c>
      <c r="E21" s="1"/>
      <c r="F21" s="1"/>
      <c r="G21" s="1"/>
      <c r="H21" s="24">
        <v>50.203000000000003</v>
      </c>
      <c r="I21" s="19">
        <v>6.958000000000002</v>
      </c>
      <c r="J21" s="38"/>
      <c r="K21" s="38"/>
      <c r="L21" s="14">
        <v>13.859729498237161</v>
      </c>
      <c r="M21" s="2">
        <v>-19.889888208409047</v>
      </c>
      <c r="N21" s="19">
        <v>-37.374069682993891</v>
      </c>
      <c r="O21" s="2"/>
      <c r="P21" s="2"/>
    </row>
    <row r="22" spans="1:18">
      <c r="A22" s="46"/>
      <c r="B22" s="32">
        <v>19</v>
      </c>
      <c r="C22" s="1">
        <v>15</v>
      </c>
      <c r="D22" s="1">
        <f t="shared" si="0"/>
        <v>50</v>
      </c>
      <c r="E22" s="1"/>
      <c r="F22" s="1"/>
      <c r="G22" s="1"/>
      <c r="H22" s="24">
        <v>58.034000000000006</v>
      </c>
      <c r="I22" s="19">
        <v>6.6649999999999991</v>
      </c>
      <c r="J22" s="38"/>
      <c r="K22" s="38"/>
      <c r="L22" s="14">
        <v>11.484646931109348</v>
      </c>
      <c r="M22" s="2">
        <v>-7.3937767122843319</v>
      </c>
      <c r="N22" s="19">
        <v>-40.011235187863534</v>
      </c>
      <c r="O22" s="2"/>
      <c r="P22" s="2"/>
    </row>
    <row r="23" spans="1:18">
      <c r="A23" s="53"/>
      <c r="B23" s="34">
        <v>20</v>
      </c>
      <c r="C23" s="3">
        <v>14</v>
      </c>
      <c r="D23" s="3">
        <f t="shared" si="0"/>
        <v>40</v>
      </c>
      <c r="E23" s="3"/>
      <c r="F23" s="3"/>
      <c r="G23" s="3"/>
      <c r="H23" s="25">
        <v>58.105999999999995</v>
      </c>
      <c r="I23" s="20">
        <v>8.4340000000000011</v>
      </c>
      <c r="J23" s="39"/>
      <c r="K23" s="39"/>
      <c r="L23" s="15">
        <v>14.514852166729773</v>
      </c>
      <c r="M23" s="4">
        <v>-7.2788846132266327</v>
      </c>
      <c r="N23" s="20">
        <v>-24.089235945152428</v>
      </c>
      <c r="O23" s="2"/>
      <c r="P23" s="2"/>
    </row>
    <row r="24" spans="1:18" ht="15.75" thickBot="1">
      <c r="A24" s="46" t="s">
        <v>30</v>
      </c>
      <c r="B24" s="32">
        <v>21</v>
      </c>
      <c r="C24" s="1">
        <v>15</v>
      </c>
      <c r="D24" s="1">
        <f t="shared" si="0"/>
        <v>50</v>
      </c>
      <c r="E24" s="1" t="s">
        <v>23</v>
      </c>
      <c r="F24" s="1">
        <f>AVERAGE(D24:D27)</f>
        <v>55</v>
      </c>
      <c r="G24" s="41">
        <f>STDEV(D24:D27)</f>
        <v>25.166114784235834</v>
      </c>
      <c r="H24" s="24">
        <v>65.631500000000003</v>
      </c>
      <c r="I24" s="19">
        <v>7.1709999999999994</v>
      </c>
      <c r="J24" s="38">
        <f>AVERAGE(I24:I27)</f>
        <v>8.1036666666666672</v>
      </c>
      <c r="K24" s="37">
        <f>STDEV(I24:I27)</f>
        <v>1.0367740030176864</v>
      </c>
      <c r="L24" s="45">
        <v>10.926155885512291</v>
      </c>
      <c r="M24" s="2">
        <v>4.7297333237018044</v>
      </c>
      <c r="N24" s="19">
        <v>-35.456949367167198</v>
      </c>
      <c r="O24" s="2">
        <f>AVERAGE(M24:M27)</f>
        <v>22.457690589880681</v>
      </c>
      <c r="P24" s="2">
        <f>STDEV(M24:M27)</f>
        <v>20.111461101177664</v>
      </c>
      <c r="Q24" s="43">
        <f>AVERAGE(N24:N27)</f>
        <v>-27.062422538242071</v>
      </c>
      <c r="R24">
        <f>STDEV(N24:N27)</f>
        <v>9.331551662470476</v>
      </c>
    </row>
    <row r="25" spans="1:18">
      <c r="A25" s="46"/>
      <c r="B25" s="32">
        <v>22</v>
      </c>
      <c r="C25" s="1">
        <v>19</v>
      </c>
      <c r="D25" s="1">
        <f t="shared" si="0"/>
        <v>90</v>
      </c>
      <c r="E25" s="1"/>
      <c r="F25" s="1"/>
      <c r="G25" s="1"/>
      <c r="H25" s="24">
        <v>90.436999999999998</v>
      </c>
      <c r="I25" s="19">
        <v>9.2199999999999989</v>
      </c>
      <c r="J25" s="38"/>
      <c r="K25" s="38"/>
      <c r="L25" s="45">
        <v>10.194942335548502</v>
      </c>
      <c r="M25" s="2">
        <v>44.312455034482213</v>
      </c>
      <c r="N25" s="19">
        <v>-17.014791962805969</v>
      </c>
      <c r="O25" s="2"/>
      <c r="P25" s="2"/>
    </row>
    <row r="26" spans="1:18">
      <c r="A26" s="46"/>
      <c r="B26" s="32">
        <v>23</v>
      </c>
      <c r="C26" s="1">
        <v>13</v>
      </c>
      <c r="D26" s="1">
        <f t="shared" si="0"/>
        <v>30</v>
      </c>
      <c r="E26" s="1"/>
      <c r="F26" s="1"/>
      <c r="G26" s="1"/>
      <c r="H26" s="24"/>
      <c r="I26" s="19"/>
      <c r="J26" s="38"/>
      <c r="K26" s="38"/>
      <c r="L26" s="45"/>
      <c r="M26" s="2"/>
      <c r="N26" s="19"/>
      <c r="O26" s="2"/>
      <c r="P26" s="2"/>
    </row>
    <row r="27" spans="1:18">
      <c r="A27" s="46"/>
      <c r="B27" s="32">
        <v>24</v>
      </c>
      <c r="C27" s="1">
        <v>15</v>
      </c>
      <c r="D27" s="1">
        <f t="shared" si="0"/>
        <v>50</v>
      </c>
      <c r="E27" s="1"/>
      <c r="F27" s="1"/>
      <c r="G27" s="1"/>
      <c r="H27" s="24">
        <v>74.155000000000001</v>
      </c>
      <c r="I27" s="19">
        <v>7.9200000000000017</v>
      </c>
      <c r="J27" s="38"/>
      <c r="K27" s="38"/>
      <c r="L27" s="45">
        <v>10.680331737576699</v>
      </c>
      <c r="M27" s="2">
        <v>18.330883411458021</v>
      </c>
      <c r="N27" s="19">
        <v>-28.715526284753047</v>
      </c>
      <c r="O27" s="2"/>
      <c r="P27" s="2"/>
    </row>
    <row r="28" spans="1:18" ht="15.75" thickBot="1">
      <c r="A28" s="54" t="s">
        <v>32</v>
      </c>
      <c r="B28" s="33">
        <v>25</v>
      </c>
      <c r="C28" s="5">
        <v>15</v>
      </c>
      <c r="D28" s="5">
        <f t="shared" si="0"/>
        <v>50</v>
      </c>
      <c r="E28" s="1" t="s">
        <v>24</v>
      </c>
      <c r="F28" s="1">
        <f>AVERAGE(D28:D31)</f>
        <v>65</v>
      </c>
      <c r="G28" s="41">
        <f>STDEV(D28:D31)</f>
        <v>17.320508075688775</v>
      </c>
      <c r="H28" s="26">
        <v>75.542000000000002</v>
      </c>
      <c r="I28" s="21">
        <v>9.9619999999999997</v>
      </c>
      <c r="J28" s="38">
        <f>AVERAGE(I28:I31)</f>
        <v>9.9582499999999996</v>
      </c>
      <c r="K28" s="37">
        <f>STDEV(I28:I31)</f>
        <v>1.0662271099535969</v>
      </c>
      <c r="L28" s="16">
        <v>13.187365968600249</v>
      </c>
      <c r="M28" s="6">
        <v>20.544152041917091</v>
      </c>
      <c r="N28" s="21">
        <v>-10.33637283443308</v>
      </c>
      <c r="O28" s="2">
        <f>AVERAGE(M28:M31)</f>
        <v>23.526160515724143</v>
      </c>
      <c r="P28" s="2">
        <f>STDEV(M28:M31)</f>
        <v>9.5242129135386921</v>
      </c>
      <c r="Q28" s="43">
        <f>AVERAGE(N28:N31)</f>
        <v>-10.370124952669471</v>
      </c>
      <c r="R28">
        <f>STDEV(N28:N31)</f>
        <v>9.5966462618650112</v>
      </c>
    </row>
    <row r="29" spans="1:18">
      <c r="A29" s="46"/>
      <c r="B29" s="32">
        <v>26</v>
      </c>
      <c r="C29" s="1">
        <v>19</v>
      </c>
      <c r="D29" s="1">
        <f t="shared" si="0"/>
        <v>90</v>
      </c>
      <c r="E29" s="1"/>
      <c r="F29" s="1"/>
      <c r="G29" s="1"/>
      <c r="H29" s="24">
        <v>83.478999999999999</v>
      </c>
      <c r="I29" s="19">
        <v>10.831999999999999</v>
      </c>
      <c r="J29" s="38"/>
      <c r="K29" s="38"/>
      <c r="L29" s="14">
        <v>12.975718444159609</v>
      </c>
      <c r="M29" s="2">
        <v>33.209410239432323</v>
      </c>
      <c r="N29" s="19">
        <v>-2.5058814035915673</v>
      </c>
      <c r="O29" s="2"/>
      <c r="P29" s="2"/>
    </row>
    <row r="30" spans="1:18">
      <c r="A30" s="46"/>
      <c r="B30" s="32">
        <v>27</v>
      </c>
      <c r="C30" s="1">
        <v>16</v>
      </c>
      <c r="D30" s="1">
        <f t="shared" si="0"/>
        <v>60</v>
      </c>
      <c r="E30" s="1"/>
      <c r="F30" s="1"/>
      <c r="G30" s="1"/>
      <c r="H30" s="24">
        <v>80.683999999999997</v>
      </c>
      <c r="I30" s="19">
        <v>10.582999999999998</v>
      </c>
      <c r="J30" s="38"/>
      <c r="K30" s="38"/>
      <c r="L30" s="14">
        <v>13.11660304397402</v>
      </c>
      <c r="M30" s="2">
        <v>28.749362782955679</v>
      </c>
      <c r="N30" s="19">
        <v>-4.7470220544875934</v>
      </c>
      <c r="O30" s="2"/>
      <c r="P30" s="2"/>
    </row>
    <row r="31" spans="1:18">
      <c r="A31" s="53"/>
      <c r="B31" s="34">
        <v>28</v>
      </c>
      <c r="C31" s="3">
        <v>16</v>
      </c>
      <c r="D31" s="3">
        <f t="shared" si="0"/>
        <v>60</v>
      </c>
      <c r="E31" s="3"/>
      <c r="F31" s="3"/>
      <c r="G31" s="3"/>
      <c r="H31" s="25">
        <v>69.938000000000002</v>
      </c>
      <c r="I31" s="20">
        <v>8.4559999999999995</v>
      </c>
      <c r="J31" s="39"/>
      <c r="K31" s="39"/>
      <c r="L31" s="15">
        <v>12.090708913609195</v>
      </c>
      <c r="M31" s="4">
        <v>11.601716998591481</v>
      </c>
      <c r="N31" s="20">
        <v>-23.891223518165646</v>
      </c>
      <c r="O31" s="2"/>
      <c r="P31" s="2"/>
    </row>
    <row r="32" spans="1:18" ht="15.75" thickBot="1">
      <c r="A32" s="46" t="s">
        <v>31</v>
      </c>
      <c r="B32" s="32">
        <v>29</v>
      </c>
      <c r="C32" s="1">
        <v>19</v>
      </c>
      <c r="D32" s="1">
        <f t="shared" si="0"/>
        <v>90</v>
      </c>
      <c r="E32" s="1" t="s">
        <v>25</v>
      </c>
      <c r="F32" s="1">
        <f>AVERAGE(D32:D35)</f>
        <v>55</v>
      </c>
      <c r="G32" s="41">
        <f>STDEV(D32:D35)</f>
        <v>23.804761428476166</v>
      </c>
      <c r="H32" s="24">
        <v>86.039999999999992</v>
      </c>
      <c r="I32" s="19">
        <v>12.024000000000001</v>
      </c>
      <c r="J32" s="38">
        <f>AVERAGE(I32:I35)</f>
        <v>9.6732499999999995</v>
      </c>
      <c r="K32" s="37">
        <f>STDEV(I32:I35)</f>
        <v>1.6691541520582698</v>
      </c>
      <c r="L32" s="14">
        <v>13.974895397489542</v>
      </c>
      <c r="M32" s="2">
        <v>37.29605837397137</v>
      </c>
      <c r="N32" s="19">
        <v>8.2227919131476366</v>
      </c>
      <c r="O32" s="2">
        <f>AVERAGE(M32:M35)</f>
        <v>13.378156294091513</v>
      </c>
      <c r="P32" s="2">
        <f>STDEV(M32:M35)</f>
        <v>16.674476680336223</v>
      </c>
      <c r="Q32" s="43">
        <f>AVERAGE(N32:N35)</f>
        <v>-12.935285938634784</v>
      </c>
      <c r="R32">
        <f>STDEV(N32:N35)</f>
        <v>15.023330212006629</v>
      </c>
    </row>
    <row r="33" spans="1:16">
      <c r="A33" s="46"/>
      <c r="B33" s="32">
        <v>30</v>
      </c>
      <c r="C33" s="1">
        <v>15</v>
      </c>
      <c r="D33" s="1">
        <f t="shared" si="0"/>
        <v>50</v>
      </c>
      <c r="E33" s="1"/>
      <c r="F33" s="1"/>
      <c r="G33" s="1"/>
      <c r="H33" s="24">
        <v>68.165999999999997</v>
      </c>
      <c r="I33" s="19">
        <v>9.6010000000000026</v>
      </c>
      <c r="J33" s="38"/>
      <c r="K33" s="38"/>
      <c r="L33" s="14">
        <v>14.08473432503008</v>
      </c>
      <c r="M33" s="2">
        <v>8.7740947828932221</v>
      </c>
      <c r="N33" s="19">
        <v>-13.585576749989134</v>
      </c>
      <c r="O33" s="2"/>
      <c r="P33" s="2"/>
    </row>
    <row r="34" spans="1:16">
      <c r="A34" s="46"/>
      <c r="B34" s="32">
        <v>31</v>
      </c>
      <c r="C34" s="1">
        <v>14</v>
      </c>
      <c r="D34" s="1">
        <f t="shared" si="0"/>
        <v>40</v>
      </c>
      <c r="E34" s="1"/>
      <c r="F34" s="1"/>
      <c r="G34" s="1"/>
      <c r="H34" s="24">
        <v>68.265999999999991</v>
      </c>
      <c r="I34" s="19">
        <v>8.8739999999999988</v>
      </c>
      <c r="J34" s="38"/>
      <c r="K34" s="38"/>
      <c r="L34" s="14">
        <v>12.999150382327954</v>
      </c>
      <c r="M34" s="2">
        <v>8.9336671426955974</v>
      </c>
      <c r="N34" s="19">
        <v>-20.128987405416506</v>
      </c>
      <c r="O34" s="2"/>
      <c r="P34" s="2"/>
    </row>
    <row r="35" spans="1:16" ht="15.75" thickBot="1">
      <c r="A35" s="47"/>
      <c r="B35" s="35">
        <v>32</v>
      </c>
      <c r="C35" s="10">
        <v>14</v>
      </c>
      <c r="D35" s="11">
        <f t="shared" si="0"/>
        <v>40</v>
      </c>
      <c r="E35" s="11"/>
      <c r="F35" s="11"/>
      <c r="G35" s="11"/>
      <c r="H35" s="27">
        <v>61.733000000000004</v>
      </c>
      <c r="I35" s="22">
        <v>8.1939999999999991</v>
      </c>
      <c r="J35" s="40"/>
      <c r="K35" s="40"/>
      <c r="L35" s="17">
        <v>13.27328981257998</v>
      </c>
      <c r="M35" s="12">
        <v>-1.491195123194142</v>
      </c>
      <c r="N35" s="22">
        <v>-26.24937151228114</v>
      </c>
      <c r="O35" s="2"/>
      <c r="P35" s="2"/>
    </row>
    <row r="39" spans="1:16">
      <c r="A39" t="s">
        <v>33</v>
      </c>
    </row>
    <row r="41" spans="1:16">
      <c r="B41" t="s">
        <v>37</v>
      </c>
      <c r="C41" t="s">
        <v>38</v>
      </c>
    </row>
    <row r="42" spans="1:16">
      <c r="A42" t="s">
        <v>34</v>
      </c>
      <c r="B42">
        <v>6.2667494623655911</v>
      </c>
      <c r="C42">
        <v>1.1110413793103451</v>
      </c>
    </row>
    <row r="43" spans="1:16">
      <c r="A43" t="s">
        <v>35</v>
      </c>
      <c r="B43">
        <v>1.5906183448318121</v>
      </c>
      <c r="C43">
        <v>0.32454656168498486</v>
      </c>
    </row>
    <row r="44" spans="1:16">
      <c r="A44" t="s">
        <v>36</v>
      </c>
      <c r="C44">
        <f>C42/B42*100</f>
        <v>17.729149473464766</v>
      </c>
    </row>
  </sheetData>
  <mergeCells count="12">
    <mergeCell ref="A32:A35"/>
    <mergeCell ref="H1:N1"/>
    <mergeCell ref="H2:I2"/>
    <mergeCell ref="L2:L3"/>
    <mergeCell ref="M2:N2"/>
    <mergeCell ref="A4:A7"/>
    <mergeCell ref="A8:A11"/>
    <mergeCell ref="A12:A15"/>
    <mergeCell ref="A16:A19"/>
    <mergeCell ref="A20:A23"/>
    <mergeCell ref="A24:A27"/>
    <mergeCell ref="A28:A3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L. variegatus data</vt:lpstr>
    </vt:vector>
  </TitlesOfParts>
  <Company>University of Eastern Finland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Abel</dc:creator>
  <cp:lastModifiedBy>ndw19</cp:lastModifiedBy>
  <dcterms:created xsi:type="dcterms:W3CDTF">2015-04-30T12:58:54Z</dcterms:created>
  <dcterms:modified xsi:type="dcterms:W3CDTF">2017-02-04T11:14:31Z</dcterms:modified>
</cp:coreProperties>
</file>