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wh22_newcastle_ac_uk/Documents/Manchester paper data/"/>
    </mc:Choice>
  </mc:AlternateContent>
  <xr:revisionPtr revIDLastSave="4" documentId="8_{A596E060-DE8A-48BF-8309-C5387903854A}" xr6:coauthVersionLast="47" xr6:coauthVersionMax="47" xr10:uidLastSave="{96A88C78-7E5B-4EB1-B1BD-7BDA355C3C7A}"/>
  <bookViews>
    <workbookView xWindow="28680" yWindow="-120" windowWidth="29040" windowHeight="15840" firstSheet="1" activeTab="4" xr2:uid="{4559707B-3733-4698-9015-779F82B2F2A5}"/>
  </bookViews>
  <sheets>
    <sheet name="CL-WGS repeated cycles" sheetId="1" r:id="rId1"/>
    <sheet name="CL-WGS averages" sheetId="5" r:id="rId2"/>
    <sheet name="CL-RWGS repeated cycles" sheetId="2" r:id="rId3"/>
    <sheet name="CL-RWGS average values" sheetId="6" r:id="rId4"/>
    <sheet name="CLR repeated cycles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9" i="3" l="1"/>
  <c r="W59" i="3"/>
  <c r="AG59" i="3"/>
  <c r="E59" i="3"/>
  <c r="AE22" i="2" l="1"/>
  <c r="W22" i="2"/>
  <c r="O22" i="2"/>
  <c r="G22" i="2"/>
  <c r="AJ20" i="1" l="1"/>
  <c r="Z20" i="1"/>
  <c r="P20" i="1"/>
  <c r="G20" i="1"/>
  <c r="P77" i="3"/>
  <c r="P78" i="3"/>
  <c r="P79" i="3"/>
  <c r="P76" i="3"/>
  <c r="O77" i="3"/>
  <c r="O78" i="3"/>
  <c r="O79" i="3"/>
  <c r="O76" i="3"/>
  <c r="P60" i="3"/>
  <c r="P61" i="3"/>
  <c r="P62" i="3"/>
  <c r="P63" i="3"/>
  <c r="P64" i="3"/>
  <c r="P59" i="3"/>
  <c r="O60" i="3"/>
  <c r="O61" i="3"/>
  <c r="O62" i="3"/>
  <c r="O63" i="3"/>
  <c r="O64" i="3"/>
  <c r="P46" i="3"/>
  <c r="P47" i="3"/>
  <c r="P48" i="3"/>
  <c r="P49" i="3"/>
  <c r="P50" i="3"/>
  <c r="P51" i="3"/>
  <c r="P52" i="3"/>
  <c r="P53" i="3"/>
  <c r="P54" i="3"/>
  <c r="P55" i="3"/>
  <c r="P45" i="3"/>
  <c r="O46" i="3"/>
  <c r="O47" i="3"/>
  <c r="O48" i="3"/>
  <c r="O49" i="3"/>
  <c r="O50" i="3"/>
  <c r="O51" i="3"/>
  <c r="O52" i="3"/>
  <c r="O53" i="3"/>
  <c r="O54" i="3"/>
  <c r="O55" i="3"/>
  <c r="O45" i="3"/>
  <c r="P28" i="3"/>
  <c r="P29" i="3"/>
  <c r="P30" i="3"/>
  <c r="P31" i="3"/>
  <c r="P32" i="3"/>
  <c r="P27" i="3"/>
  <c r="O28" i="3"/>
  <c r="O29" i="3"/>
  <c r="O30" i="3"/>
  <c r="O31" i="3"/>
  <c r="O32" i="3"/>
  <c r="O27" i="3"/>
  <c r="AG45" i="3"/>
  <c r="W45" i="3"/>
  <c r="AH77" i="3"/>
  <c r="AG77" i="3"/>
  <c r="AH76" i="3"/>
  <c r="AG76" i="3"/>
  <c r="AH79" i="3"/>
  <c r="AG79" i="3"/>
  <c r="AH78" i="3"/>
  <c r="AG78" i="3"/>
  <c r="X79" i="3"/>
  <c r="W79" i="3"/>
  <c r="X78" i="3"/>
  <c r="W78" i="3"/>
  <c r="X77" i="3"/>
  <c r="W77" i="3"/>
  <c r="X76" i="3"/>
  <c r="W76" i="3"/>
  <c r="F79" i="3"/>
  <c r="E79" i="3"/>
  <c r="F78" i="3"/>
  <c r="E78" i="3"/>
  <c r="F77" i="3"/>
  <c r="E77" i="3"/>
  <c r="F76" i="3"/>
  <c r="E76" i="3"/>
  <c r="I12" i="3"/>
  <c r="J11" i="3"/>
  <c r="AH64" i="3"/>
  <c r="AG64" i="3"/>
  <c r="AH63" i="3"/>
  <c r="AG63" i="3"/>
  <c r="AH62" i="3"/>
  <c r="AG62" i="3"/>
  <c r="AH61" i="3"/>
  <c r="AG61" i="3"/>
  <c r="AH60" i="3"/>
  <c r="AG60" i="3"/>
  <c r="AH59" i="3"/>
  <c r="X64" i="3"/>
  <c r="W64" i="3"/>
  <c r="X63" i="3"/>
  <c r="W63" i="3"/>
  <c r="X62" i="3"/>
  <c r="W62" i="3"/>
  <c r="X61" i="3"/>
  <c r="W61" i="3"/>
  <c r="X60" i="3"/>
  <c r="W60" i="3"/>
  <c r="X59" i="3"/>
  <c r="F64" i="3"/>
  <c r="E64" i="3"/>
  <c r="F63" i="3"/>
  <c r="E63" i="3"/>
  <c r="F62" i="3"/>
  <c r="E62" i="3"/>
  <c r="F61" i="3"/>
  <c r="E61" i="3"/>
  <c r="F60" i="3"/>
  <c r="E60" i="3"/>
  <c r="F59" i="3"/>
  <c r="AH55" i="3"/>
  <c r="AG55" i="3"/>
  <c r="AH54" i="3"/>
  <c r="AG54" i="3"/>
  <c r="AH53" i="3"/>
  <c r="AG53" i="3"/>
  <c r="AH52" i="3"/>
  <c r="AG52" i="3"/>
  <c r="AG50" i="3"/>
  <c r="AH51" i="3"/>
  <c r="AG51" i="3"/>
  <c r="AH50" i="3"/>
  <c r="AH49" i="3"/>
  <c r="AG49" i="3"/>
  <c r="AH48" i="3"/>
  <c r="AG48" i="3"/>
  <c r="AH47" i="3"/>
  <c r="AG47" i="3"/>
  <c r="AH46" i="3"/>
  <c r="AG46" i="3"/>
  <c r="AH45" i="3"/>
  <c r="W48" i="3"/>
  <c r="X55" i="3"/>
  <c r="W55" i="3"/>
  <c r="X54" i="3"/>
  <c r="W54" i="3"/>
  <c r="X53" i="3"/>
  <c r="W53" i="3"/>
  <c r="X52" i="3"/>
  <c r="W52" i="3"/>
  <c r="X51" i="3"/>
  <c r="W51" i="3"/>
  <c r="X50" i="3"/>
  <c r="W50" i="3"/>
  <c r="X49" i="3"/>
  <c r="W49" i="3"/>
  <c r="X48" i="3"/>
  <c r="X47" i="3"/>
  <c r="W47" i="3"/>
  <c r="X46" i="3"/>
  <c r="W46" i="3"/>
  <c r="X45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11" i="3" l="1"/>
  <c r="E27" i="3"/>
  <c r="AG27" i="3"/>
  <c r="W27" i="3"/>
  <c r="AH32" i="3"/>
  <c r="AG32" i="3"/>
  <c r="AH31" i="3"/>
  <c r="AG31" i="3"/>
  <c r="AH30" i="3"/>
  <c r="AG30" i="3"/>
  <c r="AH29" i="3"/>
  <c r="AG29" i="3"/>
  <c r="AH28" i="3"/>
  <c r="AG28" i="3"/>
  <c r="AH27" i="3"/>
  <c r="X32" i="3"/>
  <c r="W32" i="3"/>
  <c r="X31" i="3"/>
  <c r="W31" i="3"/>
  <c r="X30" i="3"/>
  <c r="W30" i="3"/>
  <c r="X29" i="3"/>
  <c r="W29" i="3"/>
  <c r="X28" i="3"/>
  <c r="W28" i="3"/>
  <c r="X27" i="3"/>
  <c r="F32" i="3"/>
  <c r="E32" i="3"/>
  <c r="F31" i="3"/>
  <c r="E31" i="3"/>
  <c r="F30" i="3"/>
  <c r="E30" i="3"/>
  <c r="F29" i="3"/>
  <c r="E29" i="3"/>
  <c r="F28" i="3"/>
  <c r="E28" i="3"/>
  <c r="F27" i="3"/>
  <c r="AF23" i="2"/>
  <c r="AE23" i="2"/>
  <c r="H23" i="2"/>
  <c r="G23" i="2"/>
  <c r="AK33" i="1"/>
  <c r="AJ33" i="1"/>
  <c r="AA33" i="1"/>
  <c r="Z33" i="1"/>
  <c r="Q33" i="1"/>
  <c r="P33" i="1"/>
  <c r="H33" i="1"/>
  <c r="G33" i="1"/>
  <c r="AK22" i="1"/>
  <c r="AJ22" i="1"/>
  <c r="AA22" i="1"/>
  <c r="Z22" i="1"/>
  <c r="Q22" i="1"/>
  <c r="P22" i="1"/>
  <c r="H22" i="1"/>
  <c r="G22" i="1"/>
  <c r="AF40" i="2"/>
  <c r="AE40" i="2"/>
  <c r="AF36" i="2"/>
  <c r="AE36" i="2"/>
  <c r="AF35" i="2"/>
  <c r="AE35" i="2"/>
  <c r="AF34" i="2"/>
  <c r="AE34" i="2"/>
  <c r="AF33" i="2"/>
  <c r="AE33" i="2"/>
  <c r="AF31" i="2"/>
  <c r="AE31" i="2"/>
  <c r="AF27" i="2"/>
  <c r="AE27" i="2"/>
  <c r="AF26" i="2"/>
  <c r="AE26" i="2"/>
  <c r="AF25" i="2"/>
  <c r="AE25" i="2"/>
  <c r="AF24" i="2"/>
  <c r="AE24" i="2"/>
  <c r="AF22" i="2"/>
  <c r="X40" i="2"/>
  <c r="W40" i="2"/>
  <c r="X36" i="2"/>
  <c r="W36" i="2"/>
  <c r="X35" i="2"/>
  <c r="W35" i="2"/>
  <c r="X34" i="2"/>
  <c r="W34" i="2"/>
  <c r="X33" i="2"/>
  <c r="W33" i="2"/>
  <c r="X31" i="2"/>
  <c r="W31" i="2"/>
  <c r="X27" i="2"/>
  <c r="W27" i="2"/>
  <c r="X26" i="2"/>
  <c r="W26" i="2"/>
  <c r="X25" i="2"/>
  <c r="W25" i="2"/>
  <c r="X24" i="2"/>
  <c r="W24" i="2"/>
  <c r="X22" i="2"/>
  <c r="P40" i="2"/>
  <c r="O40" i="2"/>
  <c r="P33" i="2"/>
  <c r="O33" i="2"/>
  <c r="P31" i="2"/>
  <c r="O31" i="2"/>
  <c r="P36" i="2"/>
  <c r="O36" i="2"/>
  <c r="P35" i="2"/>
  <c r="O35" i="2"/>
  <c r="P34" i="2"/>
  <c r="O34" i="2"/>
  <c r="P27" i="2"/>
  <c r="O27" i="2"/>
  <c r="P26" i="2"/>
  <c r="O26" i="2"/>
  <c r="P25" i="2"/>
  <c r="O25" i="2"/>
  <c r="P24" i="2"/>
  <c r="O24" i="2"/>
  <c r="P22" i="2"/>
  <c r="E13" i="3" l="1"/>
  <c r="E12" i="3"/>
  <c r="E11" i="3"/>
  <c r="H40" i="2"/>
  <c r="G40" i="2"/>
  <c r="H36" i="2"/>
  <c r="G36" i="2"/>
  <c r="H35" i="2"/>
  <c r="G35" i="2"/>
  <c r="H34" i="2"/>
  <c r="G34" i="2"/>
  <c r="H33" i="2"/>
  <c r="G33" i="2"/>
  <c r="H31" i="2"/>
  <c r="G31" i="2"/>
  <c r="H27" i="2"/>
  <c r="G27" i="2"/>
  <c r="H26" i="2"/>
  <c r="G26" i="2"/>
  <c r="H25" i="2"/>
  <c r="G25" i="2"/>
  <c r="H24" i="2"/>
  <c r="G24" i="2"/>
  <c r="H22" i="2"/>
  <c r="Q41" i="1"/>
  <c r="P41" i="1"/>
  <c r="AJ25" i="1"/>
  <c r="G44" i="1"/>
  <c r="G43" i="1"/>
  <c r="G42" i="1"/>
  <c r="H41" i="1"/>
  <c r="H43" i="1"/>
  <c r="H44" i="1"/>
  <c r="H45" i="1"/>
  <c r="H42" i="1"/>
  <c r="G41" i="1"/>
  <c r="G32" i="1"/>
  <c r="H21" i="1"/>
  <c r="H23" i="1"/>
  <c r="H24" i="1"/>
  <c r="H25" i="1"/>
  <c r="H26" i="1"/>
  <c r="H27" i="1"/>
  <c r="H28" i="1"/>
  <c r="H20" i="1"/>
  <c r="H34" i="1"/>
  <c r="H35" i="1"/>
  <c r="H36" i="1"/>
  <c r="H37" i="1"/>
  <c r="H32" i="1"/>
  <c r="G45" i="1"/>
  <c r="G34" i="1"/>
  <c r="G35" i="1"/>
  <c r="G36" i="1"/>
  <c r="G37" i="1"/>
  <c r="G21" i="1"/>
  <c r="G23" i="1"/>
  <c r="G24" i="1"/>
  <c r="G25" i="1"/>
  <c r="G26" i="1"/>
  <c r="G27" i="1"/>
  <c r="G28" i="1"/>
  <c r="AJ41" i="1"/>
  <c r="AK41" i="1" l="1"/>
  <c r="AJ32" i="1"/>
  <c r="AA41" i="1"/>
  <c r="Z41" i="1"/>
  <c r="AA43" i="1"/>
  <c r="AA44" i="1"/>
  <c r="AA45" i="1"/>
  <c r="AA42" i="1"/>
  <c r="Z43" i="1"/>
  <c r="Z44" i="1"/>
  <c r="Z45" i="1"/>
  <c r="Z42" i="1"/>
  <c r="AA34" i="1"/>
  <c r="AA35" i="1"/>
  <c r="AA36" i="1"/>
  <c r="AA37" i="1"/>
  <c r="AA32" i="1"/>
  <c r="Z34" i="1"/>
  <c r="Z35" i="1"/>
  <c r="Z36" i="1"/>
  <c r="Z37" i="1"/>
  <c r="Z32" i="1"/>
  <c r="AA21" i="1"/>
  <c r="AA23" i="1"/>
  <c r="AA24" i="1"/>
  <c r="AA25" i="1"/>
  <c r="AA26" i="1"/>
  <c r="AA27" i="1"/>
  <c r="AA28" i="1"/>
  <c r="Z21" i="1"/>
  <c r="Z23" i="1"/>
  <c r="Z24" i="1"/>
  <c r="Z25" i="1"/>
  <c r="Z26" i="1"/>
  <c r="Z27" i="1"/>
  <c r="Z28" i="1"/>
  <c r="AA20" i="1"/>
  <c r="Q43" i="1"/>
  <c r="Q44" i="1"/>
  <c r="Q45" i="1"/>
  <c r="Q42" i="1"/>
  <c r="P43" i="1"/>
  <c r="P44" i="1"/>
  <c r="P45" i="1"/>
  <c r="P42" i="1"/>
  <c r="P37" i="1"/>
  <c r="Q34" i="1"/>
  <c r="Q35" i="1"/>
  <c r="Q36" i="1"/>
  <c r="Q37" i="1"/>
  <c r="Q32" i="1"/>
  <c r="P34" i="1"/>
  <c r="P35" i="1"/>
  <c r="P36" i="1"/>
  <c r="P32" i="1"/>
  <c r="Q21" i="1"/>
  <c r="Q23" i="1"/>
  <c r="Q24" i="1"/>
  <c r="Q25" i="1"/>
  <c r="Q26" i="1"/>
  <c r="Q27" i="1"/>
  <c r="Q28" i="1"/>
  <c r="Q20" i="1"/>
  <c r="P21" i="1"/>
  <c r="P23" i="1"/>
  <c r="P24" i="1"/>
  <c r="P25" i="1"/>
  <c r="P26" i="1"/>
  <c r="P27" i="1"/>
  <c r="P28" i="1"/>
  <c r="AK20" i="1"/>
  <c r="AK45" i="1" l="1"/>
  <c r="AJ45" i="1"/>
  <c r="AK44" i="1"/>
  <c r="AJ44" i="1"/>
  <c r="AK43" i="1"/>
  <c r="AJ43" i="1"/>
  <c r="AK42" i="1"/>
  <c r="AJ42" i="1"/>
  <c r="AK37" i="1"/>
  <c r="AJ37" i="1"/>
  <c r="AK36" i="1"/>
  <c r="AJ36" i="1"/>
  <c r="AK35" i="1"/>
  <c r="AJ35" i="1"/>
  <c r="AK34" i="1"/>
  <c r="AJ34" i="1"/>
  <c r="AK32" i="1"/>
  <c r="AK28" i="1"/>
  <c r="AJ28" i="1"/>
  <c r="AK27" i="1"/>
  <c r="AJ27" i="1"/>
  <c r="AK26" i="1"/>
  <c r="AJ26" i="1"/>
  <c r="AK25" i="1"/>
  <c r="AK24" i="1"/>
  <c r="AJ24" i="1"/>
  <c r="AK23" i="1"/>
  <c r="AJ23" i="1"/>
  <c r="AK21" i="1"/>
  <c r="AJ21" i="1"/>
</calcChain>
</file>

<file path=xl/sharedStrings.xml><?xml version="1.0" encoding="utf-8"?>
<sst xmlns="http://schemas.openxmlformats.org/spreadsheetml/2006/main" count="601" uniqueCount="122">
  <si>
    <r>
      <t>Reactor Set Point (</t>
    </r>
    <r>
      <rPr>
        <sz val="11"/>
        <color theme="1"/>
        <rFont val="Calibri"/>
        <family val="2"/>
      </rPr>
      <t>°C)</t>
    </r>
  </si>
  <si>
    <t>Flowrate (NLPM)</t>
  </si>
  <si>
    <t>Pressure (barg)</t>
  </si>
  <si>
    <t>Feed gas for the oxidation half cycle (% molar)</t>
  </si>
  <si>
    <t>Feed gas for the reduction half cycle (% molar)</t>
  </si>
  <si>
    <t>Half cycle duration (min)</t>
  </si>
  <si>
    <t>Flowrate for the oxidation half cycle (NLPM)</t>
  </si>
  <si>
    <t>Flow rate for the reduction half cycle (NLPM)</t>
  </si>
  <si>
    <r>
      <t>20%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10% He in balance of inert</t>
    </r>
  </si>
  <si>
    <r>
      <t>CO 23 % 15 %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7.5% He in balance of inert</t>
    </r>
  </si>
  <si>
    <t>Volumetric flow rates</t>
  </si>
  <si>
    <t>NL/min</t>
  </si>
  <si>
    <t>H2O feeding cycle</t>
  </si>
  <si>
    <t>CO</t>
  </si>
  <si>
    <t>N2</t>
  </si>
  <si>
    <t>He</t>
  </si>
  <si>
    <t>H2O</t>
  </si>
  <si>
    <t>Cycle duration (min)</t>
  </si>
  <si>
    <t>Co/H2O co feeding cycle</t>
  </si>
  <si>
    <t>Cycle number</t>
  </si>
  <si>
    <t>Average</t>
  </si>
  <si>
    <t>STD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</si>
  <si>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</si>
  <si>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C balance</t>
  </si>
  <si>
    <t>H balance</t>
  </si>
  <si>
    <t>CO conversion (%)</t>
  </si>
  <si>
    <t>O from LSF (mol)</t>
  </si>
  <si>
    <t>O mol/g of LSF</t>
  </si>
  <si>
    <t>O mol/mol of LSF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</si>
  <si>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conversion (%)</t>
    </r>
  </si>
  <si>
    <t>O uptake LSF (mol)</t>
  </si>
  <si>
    <t>K*</t>
  </si>
  <si>
    <t xml:space="preserve">O balance </t>
  </si>
  <si>
    <t>Co - feeding cycle</t>
  </si>
  <si>
    <t>Over both cycles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</si>
  <si>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conversion (%)</t>
    </r>
  </si>
  <si>
    <t xml:space="preserve">H balance </t>
  </si>
  <si>
    <r>
      <t xml:space="preserve">700 </t>
    </r>
    <r>
      <rPr>
        <sz val="11"/>
        <color theme="1"/>
        <rFont val="Calibri"/>
        <family val="2"/>
      </rPr>
      <t>°C</t>
    </r>
  </si>
  <si>
    <r>
      <t xml:space="preserve">650 </t>
    </r>
    <r>
      <rPr>
        <sz val="11"/>
        <color theme="1"/>
        <rFont val="Calibri"/>
        <family val="2"/>
      </rPr>
      <t>°C</t>
    </r>
  </si>
  <si>
    <r>
      <t xml:space="preserve">750 </t>
    </r>
    <r>
      <rPr>
        <sz val="11"/>
        <color theme="1"/>
        <rFont val="Calibri"/>
        <family val="2"/>
      </rPr>
      <t>°C</t>
    </r>
  </si>
  <si>
    <r>
      <t xml:space="preserve">800 </t>
    </r>
    <r>
      <rPr>
        <sz val="11"/>
        <color theme="1"/>
        <rFont val="Calibri"/>
        <family val="2"/>
      </rPr>
      <t>°C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</si>
  <si>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 feeding cycle</t>
    </r>
  </si>
  <si>
    <t>5th cycle used for individual half cycle graphs</t>
  </si>
  <si>
    <t>Repeated cycling (Average values calculated for when steady state cycling  achieved)</t>
  </si>
  <si>
    <t>CO2 feeding cycle</t>
  </si>
  <si>
    <t>H2 feeding cycle</t>
  </si>
  <si>
    <t>Inert feeding cycle between half cycles</t>
  </si>
  <si>
    <t>CO2</t>
  </si>
  <si>
    <t>H2</t>
  </si>
  <si>
    <t>Cycle duration for 1 barg tests (min)</t>
  </si>
  <si>
    <t>Cycle duration for 5 barg tests (min)</t>
  </si>
  <si>
    <t>Reactor Set Point (°C)</t>
  </si>
  <si>
    <t>Flow rate for the inert purge (NLPM)</t>
  </si>
  <si>
    <r>
      <t>20%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10% He in balance of inert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</si>
  <si>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20 % 10% He in balance of inert</t>
    </r>
  </si>
  <si>
    <t>Oxidation &amp; reduction half cycle duration (min)</t>
  </si>
  <si>
    <t>Flowrate for the oxidation &amp; reduction half cycle (NLPM)</t>
  </si>
  <si>
    <t>Inert purge duration (min)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</si>
  <si>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half cycle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</si>
  <si>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conversion (%)</t>
    </r>
  </si>
  <si>
    <t>Oxygen change (CO consumed) mol</t>
  </si>
  <si>
    <r>
      <t>Oxygen change 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consumed) mol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</si>
  <si>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half cycle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</si>
  <si>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conversion (%)</t>
    </r>
  </si>
  <si>
    <t>O balance</t>
  </si>
  <si>
    <t>Cycle Number</t>
  </si>
  <si>
    <t>First cycle omitted (error in the feeding times, no inert cycle inbetween)</t>
  </si>
  <si>
    <t>700 °C, 1 barg</t>
  </si>
  <si>
    <t>700 °C, 5 barg</t>
  </si>
  <si>
    <t>800 °C, 1 barg</t>
  </si>
  <si>
    <t>800 °C, 5 barg</t>
  </si>
  <si>
    <t>CL-WGS test conditions</t>
  </si>
  <si>
    <t>CL-RWGS test conditions</t>
  </si>
  <si>
    <t>Test Conditions</t>
  </si>
  <si>
    <t>4th cycle used for individual half cycle graphs</t>
  </si>
  <si>
    <r>
      <t xml:space="preserve">700 </t>
    </r>
    <r>
      <rPr>
        <b/>
        <sz val="11"/>
        <color theme="1"/>
        <rFont val="Calibri"/>
        <family val="2"/>
      </rPr>
      <t>°C, 1 barg</t>
    </r>
  </si>
  <si>
    <r>
      <t xml:space="preserve">700 </t>
    </r>
    <r>
      <rPr>
        <b/>
        <sz val="11"/>
        <color theme="1"/>
        <rFont val="Calibri"/>
        <family val="2"/>
      </rPr>
      <t>°C, 5 barg</t>
    </r>
  </si>
  <si>
    <r>
      <t xml:space="preserve">800 </t>
    </r>
    <r>
      <rPr>
        <b/>
        <sz val="11"/>
        <color theme="1"/>
        <rFont val="Calibri"/>
        <family val="2"/>
      </rPr>
      <t>°C, 1 barg</t>
    </r>
  </si>
  <si>
    <r>
      <t xml:space="preserve">800 </t>
    </r>
    <r>
      <rPr>
        <b/>
        <sz val="11"/>
        <color theme="1"/>
        <rFont val="Calibri"/>
        <family val="2"/>
      </rPr>
      <t>°C, 5 barg</t>
    </r>
  </si>
  <si>
    <t>CLR tests</t>
  </si>
  <si>
    <t>Air</t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</si>
  <si>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</si>
  <si>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</si>
  <si>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Air oxidation stage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</si>
  <si>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Reduction/reforming 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stage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</si>
  <si>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oxidations stage</t>
    </r>
  </si>
  <si>
    <t>Stage duration (min)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</si>
  <si>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selectivity 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</si>
  <si>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selectivity</t>
    </r>
  </si>
  <si>
    <t>CO selectivity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</si>
  <si>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selectivity</t>
    </r>
  </si>
  <si>
    <t>Oxygen breakthrough (min)</t>
  </si>
  <si>
    <t>O uptake (moles)</t>
  </si>
  <si>
    <t>mol of O/mol of LSF</t>
  </si>
  <si>
    <t>O after proceeding inert cycle (moles)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</si>
  <si>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uptake  %</t>
    </r>
  </si>
  <si>
    <r>
      <t>mol of 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 of LSF</t>
    </r>
  </si>
  <si>
    <r>
      <t xml:space="preserve">750 </t>
    </r>
    <r>
      <rPr>
        <b/>
        <sz val="11"/>
        <color theme="1"/>
        <rFont val="Calibri"/>
        <family val="2"/>
      </rPr>
      <t>°C, 1 barg</t>
    </r>
  </si>
  <si>
    <r>
      <t xml:space="preserve">750 </t>
    </r>
    <r>
      <rPr>
        <b/>
        <sz val="11"/>
        <color theme="1"/>
        <rFont val="Calibri"/>
        <family val="2"/>
      </rPr>
      <t>°C, 5 barg</t>
    </r>
  </si>
  <si>
    <r>
      <t xml:space="preserve">850 </t>
    </r>
    <r>
      <rPr>
        <b/>
        <sz val="11"/>
        <color theme="1"/>
        <rFont val="Calibri"/>
        <family val="2"/>
      </rPr>
      <t>°C, 1 barg</t>
    </r>
  </si>
  <si>
    <r>
      <t xml:space="preserve">850 </t>
    </r>
    <r>
      <rPr>
        <b/>
        <sz val="11"/>
        <color theme="1"/>
        <rFont val="Calibri"/>
        <family val="2"/>
      </rPr>
      <t>°C, 5 barg</t>
    </r>
  </si>
  <si>
    <r>
      <t>20% Air (4% 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32%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8% He in balance of inert</t>
    </r>
  </si>
  <si>
    <r>
      <t>9%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36%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9% He in balance of inert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</si>
  <si>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conversion (%)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</si>
  <si>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selectivity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</si>
  <si>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selectivity (assuming 3 moles of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produced)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</si>
  <si>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selectivity (assuming 4 moles of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produced)</t>
    </r>
  </si>
  <si>
    <t>Methane breakthrough (min)</t>
  </si>
  <si>
    <t>Onset of steady state reforming (min)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</si>
  <si>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 oxidations stage</t>
    </r>
  </si>
  <si>
    <r>
      <t>Conversion to H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(%) (assuming 3 moles of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produced)</t>
    </r>
  </si>
  <si>
    <r>
      <t>Conversion to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(%) (assuming 3 moles of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produced)</t>
    </r>
  </si>
  <si>
    <t>H/C ratio</t>
  </si>
  <si>
    <r>
      <t>CH</t>
    </r>
    <r>
      <rPr>
        <b/>
        <u/>
        <vertAlign val="subscript"/>
        <sz val="11"/>
        <color theme="1"/>
        <rFont val="Calibri"/>
        <family val="2"/>
        <scheme val="minor"/>
      </rPr>
      <t>4</t>
    </r>
    <r>
      <rPr>
        <b/>
        <u/>
        <sz val="11"/>
        <color theme="1"/>
        <rFont val="Calibri"/>
        <family val="2"/>
        <scheme val="minor"/>
      </rPr>
      <t xml:space="preserve"> Reduction/reforming </t>
    </r>
    <r>
      <rPr>
        <b/>
        <u/>
        <vertAlign val="subscript"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stage</t>
    </r>
  </si>
  <si>
    <r>
      <t>40%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10% He in balance of inert</t>
    </r>
  </si>
  <si>
    <t>O uptake (mol)</t>
  </si>
  <si>
    <t>O after proceeding inert cycle (mol)</t>
  </si>
  <si>
    <r>
      <t>Average values calculated over whole CH</t>
    </r>
    <r>
      <rPr>
        <b/>
        <vertAlign val="subscript"/>
        <sz val="11"/>
        <color rgb="FFFF0000"/>
        <rFont val="Calibri"/>
        <family val="2"/>
        <scheme val="minor"/>
      </rPr>
      <t>4</t>
    </r>
    <r>
      <rPr>
        <b/>
        <sz val="11"/>
        <color rgb="FFFF0000"/>
        <rFont val="Calibri"/>
        <family val="2"/>
        <scheme val="minor"/>
      </rPr>
      <t xml:space="preserve"> Reduction/reforming  stage (Repeated cycling)</t>
    </r>
  </si>
  <si>
    <t>Average values calculated over steady state reforming (repeated cycling)</t>
  </si>
  <si>
    <t>Repeated cycling (3rd cycle used for individual half cycle graphs)</t>
  </si>
  <si>
    <t>CL-WGS Average values</t>
  </si>
  <si>
    <t>CL-RWGS Average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</si>
</sst>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rgb="FFFF0000"/>
      <name val="Calibri"/>
      <family val="2"/>
      <scheme val="minor"/>
    </font>
    <font>
      <b/>
      <u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6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7" fillId="0" borderId="4" xfId="0" applyFont="1" applyBorder="1"/>
    <xf numFmtId="0" fontId="0" fillId="0" borderId="4" xfId="0" applyBorder="1"/>
    <xf numFmtId="0" fontId="0" fillId="0" borderId="3" xfId="0" applyBorder="1"/>
    <xf numFmtId="0" fontId="2" fillId="0" borderId="5" xfId="0" applyFont="1" applyBorder="1"/>
    <xf numFmtId="0" fontId="0" fillId="0" borderId="6" xfId="0" applyBorder="1"/>
    <xf numFmtId="0" fontId="2" fillId="0" borderId="0" xfId="0" applyFont="1"/>
    <xf numFmtId="2" fontId="0" fillId="0" borderId="0" xfId="0" applyNumberFormat="1"/>
    <xf numFmtId="11" fontId="0" fillId="0" borderId="0" xfId="0" applyNumberFormat="1"/>
    <xf numFmtId="11" fontId="0" fillId="0" borderId="4" xfId="0" applyNumberFormat="1" applyBorder="1"/>
    <xf numFmtId="0" fontId="6" fillId="0" borderId="0" xfId="0" applyFont="1"/>
    <xf numFmtId="0" fontId="2" fillId="0" borderId="1" xfId="0" applyFont="1" applyBorder="1"/>
    <xf numFmtId="0" fontId="0" fillId="0" borderId="7" xfId="0" applyBorder="1"/>
    <xf numFmtId="0" fontId="0" fillId="0" borderId="2" xfId="0" applyBorder="1"/>
    <xf numFmtId="0" fontId="0" fillId="2" borderId="0" xfId="0" applyFill="1"/>
    <xf numFmtId="0" fontId="0" fillId="0" borderId="5" xfId="0" applyBorder="1"/>
    <xf numFmtId="2" fontId="0" fillId="0" borderId="8" xfId="0" applyNumberFormat="1" applyBorder="1"/>
    <xf numFmtId="11" fontId="0" fillId="0" borderId="6" xfId="0" applyNumberFormat="1" applyBorder="1"/>
    <xf numFmtId="0" fontId="0" fillId="0" borderId="1" xfId="0" applyBorder="1"/>
    <xf numFmtId="0" fontId="0" fillId="0" borderId="8" xfId="0" applyBorder="1"/>
    <xf numFmtId="0" fontId="1" fillId="0" borderId="3" xfId="0" applyFont="1" applyBorder="1"/>
    <xf numFmtId="0" fontId="9" fillId="0" borderId="1" xfId="0" applyFont="1" applyBorder="1"/>
    <xf numFmtId="0" fontId="1" fillId="0" borderId="0" xfId="0" applyFont="1"/>
    <xf numFmtId="2" fontId="0" fillId="0" borderId="4" xfId="0" applyNumberFormat="1" applyBorder="1"/>
    <xf numFmtId="2" fontId="0" fillId="0" borderId="6" xfId="0" applyNumberFormat="1" applyBorder="1"/>
    <xf numFmtId="1" fontId="0" fillId="0" borderId="0" xfId="0" applyNumberFormat="1"/>
    <xf numFmtId="1" fontId="0" fillId="0" borderId="4" xfId="0" applyNumberFormat="1" applyBorder="1"/>
    <xf numFmtId="0" fontId="2" fillId="0" borderId="4" xfId="0" applyFont="1" applyBorder="1"/>
    <xf numFmtId="0" fontId="2" fillId="0" borderId="7" xfId="0" applyFont="1" applyBorder="1"/>
    <xf numFmtId="1" fontId="2" fillId="0" borderId="0" xfId="0" applyNumberFormat="1" applyFont="1"/>
    <xf numFmtId="1" fontId="2" fillId="0" borderId="4" xfId="0" applyNumberFormat="1" applyFont="1" applyBorder="1"/>
    <xf numFmtId="0" fontId="9" fillId="0" borderId="0" xfId="0" applyFont="1"/>
    <xf numFmtId="0" fontId="6" fillId="0" borderId="5" xfId="0" applyFont="1" applyBorder="1"/>
    <xf numFmtId="0" fontId="9" fillId="0" borderId="3" xfId="0" applyFont="1" applyBorder="1"/>
    <xf numFmtId="11" fontId="0" fillId="0" borderId="8" xfId="0" applyNumberFormat="1" applyBorder="1"/>
    <xf numFmtId="164" fontId="0" fillId="0" borderId="0" xfId="0" applyNumberFormat="1"/>
    <xf numFmtId="164" fontId="0" fillId="0" borderId="4" xfId="0" applyNumberFormat="1" applyBorder="1"/>
    <xf numFmtId="0" fontId="0" fillId="0" borderId="0" xfId="0" applyAlignment="1">
      <alignment horizontal="center"/>
    </xf>
    <xf numFmtId="0" fontId="0" fillId="0" borderId="0" xfId="0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04350-A63C-49D8-8ABA-95D2784B08B6}">
  <dimension ref="A1:AK47"/>
  <sheetViews>
    <sheetView workbookViewId="0">
      <selection activeCell="X7" sqref="X7"/>
    </sheetView>
  </sheetViews>
  <sheetFormatPr defaultRowHeight="15" x14ac:dyDescent="0.25"/>
  <cols>
    <col min="1" max="1" width="35" customWidth="1"/>
    <col min="2" max="2" width="40.85546875" bestFit="1" customWidth="1"/>
    <col min="3" max="3" width="41.42578125" bestFit="1" customWidth="1"/>
    <col min="4" max="4" width="19.28515625" bestFit="1" customWidth="1"/>
    <col min="5" max="5" width="23.140625" bestFit="1" customWidth="1"/>
    <col min="6" max="6" width="42.85546875" bestFit="1" customWidth="1"/>
    <col min="7" max="7" width="45.42578125" customWidth="1"/>
    <col min="10" max="10" width="31" customWidth="1"/>
    <col min="19" max="19" width="18.28515625" bestFit="1" customWidth="1"/>
    <col min="29" max="29" width="30.28515625" bestFit="1" customWidth="1"/>
  </cols>
  <sheetData>
    <row r="1" spans="1:7" ht="21" x14ac:dyDescent="0.35">
      <c r="A1" s="1" t="s">
        <v>10</v>
      </c>
    </row>
    <row r="2" spans="1:7" x14ac:dyDescent="0.25">
      <c r="A2" s="2" t="s">
        <v>18</v>
      </c>
      <c r="B2" s="3" t="s">
        <v>11</v>
      </c>
      <c r="D2" s="2" t="s">
        <v>12</v>
      </c>
      <c r="E2" s="3" t="s">
        <v>11</v>
      </c>
    </row>
    <row r="3" spans="1:7" x14ac:dyDescent="0.25">
      <c r="A3" s="4" t="s">
        <v>13</v>
      </c>
      <c r="B3" s="5">
        <v>3</v>
      </c>
      <c r="D3" s="4" t="s">
        <v>13</v>
      </c>
      <c r="E3" s="6">
        <v>0</v>
      </c>
    </row>
    <row r="4" spans="1:7" x14ac:dyDescent="0.25">
      <c r="A4" s="4" t="s">
        <v>14</v>
      </c>
      <c r="B4" s="6">
        <v>7</v>
      </c>
      <c r="D4" s="4" t="s">
        <v>14</v>
      </c>
      <c r="E4" s="6">
        <v>7</v>
      </c>
    </row>
    <row r="5" spans="1:7" x14ac:dyDescent="0.25">
      <c r="A5" s="4" t="s">
        <v>15</v>
      </c>
      <c r="B5" s="6">
        <v>1</v>
      </c>
      <c r="D5" s="4" t="s">
        <v>15</v>
      </c>
      <c r="E5" s="6">
        <v>1</v>
      </c>
    </row>
    <row r="6" spans="1:7" x14ac:dyDescent="0.25">
      <c r="A6" s="4" t="s">
        <v>16</v>
      </c>
      <c r="B6" s="6">
        <v>2</v>
      </c>
      <c r="D6" s="4" t="s">
        <v>16</v>
      </c>
      <c r="E6" s="6">
        <v>2</v>
      </c>
    </row>
    <row r="7" spans="1:7" x14ac:dyDescent="0.25">
      <c r="A7" s="7"/>
      <c r="B7" s="6"/>
      <c r="D7" s="7"/>
      <c r="E7" s="6"/>
    </row>
    <row r="8" spans="1:7" x14ac:dyDescent="0.25">
      <c r="A8" s="8" t="s">
        <v>17</v>
      </c>
      <c r="B8" s="9">
        <v>5</v>
      </c>
      <c r="D8" s="8" t="s">
        <v>17</v>
      </c>
      <c r="E8" s="9">
        <v>5</v>
      </c>
    </row>
    <row r="10" spans="1:7" x14ac:dyDescent="0.25">
      <c r="A10" s="4" t="s">
        <v>71</v>
      </c>
    </row>
    <row r="11" spans="1:7" x14ac:dyDescent="0.25">
      <c r="A11" s="22" t="s">
        <v>0</v>
      </c>
      <c r="B11" s="16" t="s">
        <v>6</v>
      </c>
      <c r="C11" s="16" t="s">
        <v>7</v>
      </c>
      <c r="D11" s="16" t="s">
        <v>2</v>
      </c>
      <c r="E11" s="16" t="s">
        <v>5</v>
      </c>
      <c r="F11" s="16" t="s">
        <v>3</v>
      </c>
      <c r="G11" s="17" t="s">
        <v>4</v>
      </c>
    </row>
    <row r="12" spans="1:7" ht="18" x14ac:dyDescent="0.35">
      <c r="A12" s="7">
        <v>650</v>
      </c>
      <c r="B12">
        <v>10</v>
      </c>
      <c r="C12">
        <v>13</v>
      </c>
      <c r="D12">
        <v>1</v>
      </c>
      <c r="E12">
        <v>5</v>
      </c>
      <c r="F12" t="s">
        <v>8</v>
      </c>
      <c r="G12" s="6" t="s">
        <v>9</v>
      </c>
    </row>
    <row r="13" spans="1:7" ht="18" x14ac:dyDescent="0.35">
      <c r="A13" s="7">
        <v>700</v>
      </c>
      <c r="B13">
        <v>10</v>
      </c>
      <c r="C13">
        <v>13</v>
      </c>
      <c r="D13">
        <v>1</v>
      </c>
      <c r="E13">
        <v>5</v>
      </c>
      <c r="F13" t="s">
        <v>8</v>
      </c>
      <c r="G13" s="6" t="s">
        <v>9</v>
      </c>
    </row>
    <row r="14" spans="1:7" ht="18" x14ac:dyDescent="0.35">
      <c r="A14" s="7">
        <v>750</v>
      </c>
      <c r="B14">
        <v>10</v>
      </c>
      <c r="C14">
        <v>13</v>
      </c>
      <c r="D14">
        <v>1</v>
      </c>
      <c r="E14">
        <v>5</v>
      </c>
      <c r="F14" t="s">
        <v>8</v>
      </c>
      <c r="G14" s="6" t="s">
        <v>9</v>
      </c>
    </row>
    <row r="15" spans="1:7" ht="18" x14ac:dyDescent="0.35">
      <c r="A15" s="19">
        <v>800</v>
      </c>
      <c r="B15" s="23">
        <v>10</v>
      </c>
      <c r="C15" s="23">
        <v>13</v>
      </c>
      <c r="D15" s="23">
        <v>1</v>
      </c>
      <c r="E15" s="23">
        <v>5</v>
      </c>
      <c r="F15" s="23" t="s">
        <v>8</v>
      </c>
      <c r="G15" s="9" t="s">
        <v>9</v>
      </c>
    </row>
    <row r="17" spans="1:37" x14ac:dyDescent="0.25">
      <c r="A17" s="25" t="s">
        <v>43</v>
      </c>
      <c r="B17" s="16"/>
      <c r="C17" s="16"/>
      <c r="D17" s="16"/>
      <c r="E17" s="16"/>
      <c r="F17" s="16"/>
      <c r="G17" s="16"/>
      <c r="H17" s="17"/>
      <c r="J17" s="22"/>
      <c r="K17" s="16"/>
      <c r="L17" s="16"/>
      <c r="M17" s="16"/>
      <c r="N17" s="16"/>
      <c r="O17" s="16"/>
      <c r="P17" s="16"/>
      <c r="Q17" s="17"/>
      <c r="S17" s="22"/>
      <c r="T17" s="16"/>
      <c r="U17" s="16"/>
      <c r="V17" s="16"/>
      <c r="W17" s="16"/>
      <c r="X17" s="16"/>
      <c r="Y17" s="16"/>
      <c r="Z17" s="16"/>
      <c r="AA17" s="17"/>
      <c r="AC17" s="22"/>
      <c r="AD17" s="16"/>
      <c r="AE17" s="16"/>
      <c r="AF17" s="16"/>
      <c r="AG17" s="16"/>
      <c r="AH17" s="16"/>
      <c r="AI17" s="16"/>
      <c r="AJ17" s="16"/>
      <c r="AK17" s="17"/>
    </row>
    <row r="18" spans="1:37" x14ac:dyDescent="0.25">
      <c r="A18" s="7" t="s">
        <v>38</v>
      </c>
      <c r="B18" s="41" t="s">
        <v>19</v>
      </c>
      <c r="C18" s="42"/>
      <c r="D18" s="42"/>
      <c r="E18" s="42"/>
      <c r="F18" s="42"/>
      <c r="H18" s="6"/>
      <c r="J18" s="7" t="s">
        <v>37</v>
      </c>
      <c r="K18" s="41" t="s">
        <v>19</v>
      </c>
      <c r="L18" s="42"/>
      <c r="M18" s="42"/>
      <c r="N18" s="42"/>
      <c r="O18" s="42"/>
      <c r="Q18" s="6"/>
      <c r="S18" s="7" t="s">
        <v>39</v>
      </c>
      <c r="T18" s="41" t="s">
        <v>19</v>
      </c>
      <c r="U18" s="42"/>
      <c r="V18" s="42"/>
      <c r="W18" s="42"/>
      <c r="X18" s="42"/>
      <c r="Y18" s="42"/>
      <c r="AA18" s="6"/>
      <c r="AC18" s="7" t="s">
        <v>40</v>
      </c>
      <c r="AD18" s="41" t="s">
        <v>19</v>
      </c>
      <c r="AE18" s="42"/>
      <c r="AF18" s="42"/>
      <c r="AG18" s="42"/>
      <c r="AH18" s="42"/>
      <c r="AI18" s="42"/>
      <c r="AK18" s="6"/>
    </row>
    <row r="19" spans="1:37" x14ac:dyDescent="0.25">
      <c r="A19" s="4" t="s">
        <v>33</v>
      </c>
      <c r="B19" s="18">
        <v>1</v>
      </c>
      <c r="C19" s="18">
        <v>2</v>
      </c>
      <c r="D19" s="18">
        <v>3</v>
      </c>
      <c r="E19" s="18">
        <v>4</v>
      </c>
      <c r="F19" s="18">
        <v>5</v>
      </c>
      <c r="G19" t="s">
        <v>20</v>
      </c>
      <c r="H19" s="6" t="s">
        <v>21</v>
      </c>
      <c r="J19" s="4" t="s">
        <v>33</v>
      </c>
      <c r="K19">
        <v>1</v>
      </c>
      <c r="L19" s="18">
        <v>2</v>
      </c>
      <c r="M19" s="18">
        <v>3</v>
      </c>
      <c r="N19" s="18">
        <v>4</v>
      </c>
      <c r="O19" s="18">
        <v>5</v>
      </c>
      <c r="P19" t="s">
        <v>20</v>
      </c>
      <c r="Q19" s="6" t="s">
        <v>21</v>
      </c>
      <c r="S19" s="4" t="s">
        <v>33</v>
      </c>
      <c r="T19">
        <v>1</v>
      </c>
      <c r="U19">
        <v>2</v>
      </c>
      <c r="V19">
        <v>3</v>
      </c>
      <c r="W19" s="18">
        <v>4</v>
      </c>
      <c r="X19" s="18">
        <v>5</v>
      </c>
      <c r="Y19" s="18">
        <v>6</v>
      </c>
      <c r="Z19" t="s">
        <v>20</v>
      </c>
      <c r="AA19" s="6" t="s">
        <v>21</v>
      </c>
      <c r="AC19" s="4" t="s">
        <v>33</v>
      </c>
      <c r="AD19" s="18">
        <v>1</v>
      </c>
      <c r="AE19" s="18">
        <v>2</v>
      </c>
      <c r="AF19" s="18">
        <v>3</v>
      </c>
      <c r="AG19" s="18">
        <v>4</v>
      </c>
      <c r="AH19" s="18">
        <v>5</v>
      </c>
      <c r="AI19">
        <v>6</v>
      </c>
      <c r="AJ19" t="s">
        <v>20</v>
      </c>
      <c r="AK19" s="6" t="s">
        <v>21</v>
      </c>
    </row>
    <row r="20" spans="1:37" x14ac:dyDescent="0.25">
      <c r="A20" s="7" t="s">
        <v>25</v>
      </c>
      <c r="B20" s="11">
        <v>53.213494724082302</v>
      </c>
      <c r="C20" s="11">
        <v>53.1523739429364</v>
      </c>
      <c r="D20" s="11">
        <v>54.488389488898903</v>
      </c>
      <c r="E20" s="11">
        <v>55.128180511030102</v>
      </c>
      <c r="F20" s="11">
        <v>54.227725391893699</v>
      </c>
      <c r="G20" s="11">
        <f>AVERAGE(B20:F20)</f>
        <v>54.042032811768287</v>
      </c>
      <c r="H20" s="13">
        <f>_xlfn.STDEV.P(B20:F20)</f>
        <v>0.76044738250348831</v>
      </c>
      <c r="J20" s="7" t="s">
        <v>25</v>
      </c>
      <c r="K20" s="11">
        <v>50.774769154962101</v>
      </c>
      <c r="L20" s="11">
        <v>49.882330008131298</v>
      </c>
      <c r="M20" s="11">
        <v>47.783254393621398</v>
      </c>
      <c r="N20" s="11">
        <v>48.389537996177602</v>
      </c>
      <c r="O20" s="11">
        <v>47.714000307630897</v>
      </c>
      <c r="P20" s="11">
        <f>AVERAGE(L20:O20)</f>
        <v>48.442280676390297</v>
      </c>
      <c r="Q20" s="13">
        <f>_xlfn.STDEV.P(L20:O20)</f>
        <v>0.87195639298422523</v>
      </c>
      <c r="S20" s="7" t="s">
        <v>25</v>
      </c>
      <c r="T20" s="11">
        <v>70.851684250936103</v>
      </c>
      <c r="U20" s="11">
        <v>49.448670581113198</v>
      </c>
      <c r="V20" s="11">
        <v>46.770743743383697</v>
      </c>
      <c r="W20" s="11">
        <v>40.212154633934901</v>
      </c>
      <c r="X20" s="11">
        <v>42.775553386139201</v>
      </c>
      <c r="Y20" s="11">
        <v>42.479904487077498</v>
      </c>
      <c r="Z20" s="11">
        <f>AVERAGE(W20:Y20)</f>
        <v>41.822537502383874</v>
      </c>
      <c r="AA20" s="13">
        <f>_xlfn.STDEV.P(W20:Y20)</f>
        <v>1.1450914971082844</v>
      </c>
      <c r="AC20" s="7" t="s">
        <v>25</v>
      </c>
      <c r="AD20" s="11">
        <v>41.2877361453262</v>
      </c>
      <c r="AE20" s="11">
        <v>38.692744011716101</v>
      </c>
      <c r="AF20" s="11">
        <v>40.148991517460999</v>
      </c>
      <c r="AG20" s="11">
        <v>39.5002287958106</v>
      </c>
      <c r="AH20" s="11">
        <v>38.503033751770602</v>
      </c>
      <c r="AI20" s="11">
        <v>37.612500000898201</v>
      </c>
      <c r="AJ20" s="11">
        <f>AVERAGE(AD20:AH20)</f>
        <v>39.6265468444169</v>
      </c>
      <c r="AK20" s="6">
        <f t="shared" ref="AK20:AK28" si="0">_xlfn.STDEV.P(AD20:AH20)</f>
        <v>1.0181084400945779</v>
      </c>
    </row>
    <row r="21" spans="1:37" ht="18" x14ac:dyDescent="0.35">
      <c r="A21" s="7" t="s">
        <v>29</v>
      </c>
      <c r="B21" s="11">
        <v>46.87028144546737</v>
      </c>
      <c r="C21" s="11">
        <v>48.094291108136893</v>
      </c>
      <c r="D21" s="11">
        <v>47.056465573213941</v>
      </c>
      <c r="E21" s="11">
        <v>47.86914681373041</v>
      </c>
      <c r="F21" s="11">
        <v>46.459511176025075</v>
      </c>
      <c r="G21" s="11">
        <f>AVERAGE(B21:F21)</f>
        <v>47.269939223314744</v>
      </c>
      <c r="H21" s="13">
        <f>_xlfn.STDEV.P(B21:F21)</f>
        <v>0.61655441364677399</v>
      </c>
      <c r="J21" s="7" t="s">
        <v>29</v>
      </c>
      <c r="K21" s="11">
        <v>37.263781658330522</v>
      </c>
      <c r="L21" s="11">
        <v>47.916854875711437</v>
      </c>
      <c r="M21" s="11">
        <v>45.633003067029584</v>
      </c>
      <c r="N21" s="11">
        <v>43.576534002639953</v>
      </c>
      <c r="O21" s="11">
        <v>45.146322613077253</v>
      </c>
      <c r="P21" s="11">
        <f t="shared" ref="P21:P28" si="1">AVERAGE(L21:O21)</f>
        <v>45.568178639614558</v>
      </c>
      <c r="Q21" s="13">
        <f t="shared" ref="Q21:Q28" si="2">_xlfn.STDEV.P(L21:O21)</f>
        <v>1.5544366451798091</v>
      </c>
      <c r="S21" s="7" t="s">
        <v>29</v>
      </c>
      <c r="T21" s="11">
        <v>15.896199994070503</v>
      </c>
      <c r="U21" s="11">
        <v>30.101120387184988</v>
      </c>
      <c r="V21" s="11">
        <v>29.218808255342221</v>
      </c>
      <c r="W21" s="11">
        <v>33.980519314177428</v>
      </c>
      <c r="X21" s="11">
        <v>30.758524021272788</v>
      </c>
      <c r="Y21" s="11">
        <v>28.879916487887908</v>
      </c>
      <c r="Z21" s="11">
        <f t="shared" ref="Z21:Z28" si="3">AVERAGE(W21:Y21)</f>
        <v>31.20631994111271</v>
      </c>
      <c r="AA21" s="13">
        <f t="shared" ref="AA21:AA28" si="4">_xlfn.STDEV.P(W21:Y21)</f>
        <v>2.1062491443728621</v>
      </c>
      <c r="AC21" s="7" t="s">
        <v>29</v>
      </c>
      <c r="AD21" s="11">
        <v>32.66739257978027</v>
      </c>
      <c r="AE21" s="11">
        <v>21.506497426776246</v>
      </c>
      <c r="AF21" s="11">
        <v>33.040368483083789</v>
      </c>
      <c r="AG21" s="11">
        <v>31.112579075058861</v>
      </c>
      <c r="AH21" s="11">
        <v>35.525282122354099</v>
      </c>
      <c r="AI21" s="11">
        <v>22.936596253821751</v>
      </c>
      <c r="AJ21" s="11">
        <f t="shared" ref="AJ21:AJ27" si="5">AVERAGE(AD21:AH21)</f>
        <v>30.770423937410659</v>
      </c>
      <c r="AK21" s="6">
        <f t="shared" si="0"/>
        <v>4.8434950017965415</v>
      </c>
    </row>
    <row r="22" spans="1:37" ht="18" x14ac:dyDescent="0.35">
      <c r="A22" s="7" t="s">
        <v>87</v>
      </c>
      <c r="B22" s="11">
        <v>1.0085286039718926</v>
      </c>
      <c r="C22" s="11">
        <v>1.0290410765226181</v>
      </c>
      <c r="D22" s="11">
        <v>0.97999850222243334</v>
      </c>
      <c r="E22" s="11">
        <v>1.0026291772892795</v>
      </c>
      <c r="F22" s="11">
        <v>0.99157379075067054</v>
      </c>
      <c r="G22" s="11">
        <f>AVERAGE(B22:E22)</f>
        <v>1.0050493400015559</v>
      </c>
      <c r="H22" s="13">
        <f>_xlfn.STDEV.P(B22:E22)</f>
        <v>1.7472194768124873E-2</v>
      </c>
      <c r="J22" s="7" t="s">
        <v>87</v>
      </c>
      <c r="K22" s="11">
        <v>0.83397910053386515</v>
      </c>
      <c r="L22" s="11">
        <v>1.1103727120283855</v>
      </c>
      <c r="M22" s="11">
        <v>1.1686634168785417</v>
      </c>
      <c r="N22" s="11">
        <v>1.14027449137637</v>
      </c>
      <c r="O22" s="11">
        <v>1.1714751798017899</v>
      </c>
      <c r="P22" s="11">
        <f t="shared" si="1"/>
        <v>1.1476964500212719</v>
      </c>
      <c r="Q22" s="13">
        <f t="shared" si="2"/>
        <v>2.4764836851153545E-2</v>
      </c>
      <c r="S22" s="7" t="s">
        <v>87</v>
      </c>
      <c r="T22" s="11">
        <v>0.82414161923732177</v>
      </c>
      <c r="U22" s="11">
        <v>0.77841181151551975</v>
      </c>
      <c r="V22" s="11">
        <v>0.91631970035871269</v>
      </c>
      <c r="W22" s="11">
        <v>1.1981345751339536</v>
      </c>
      <c r="X22" s="11">
        <v>1.0965370315993177</v>
      </c>
      <c r="Y22" s="11">
        <v>1.1232957149303986</v>
      </c>
      <c r="Z22" s="11">
        <f t="shared" ref="Z22" si="6">AVERAGE(W22:X22)</f>
        <v>1.1473358033666357</v>
      </c>
      <c r="AA22" s="13">
        <f t="shared" ref="AA22" si="7">_xlfn.STDEV.P(W22:X22)</f>
        <v>5.0798771767317952E-2</v>
      </c>
      <c r="AC22" s="7" t="s">
        <v>87</v>
      </c>
      <c r="AD22" s="11">
        <v>0.96683604881438068</v>
      </c>
      <c r="AE22" s="11">
        <v>0.95012692213534433</v>
      </c>
      <c r="AF22" s="11">
        <v>0.95990425711779448</v>
      </c>
      <c r="AG22" s="11">
        <v>0.97298511804074161</v>
      </c>
      <c r="AH22" s="11">
        <v>1.0334871700349548</v>
      </c>
      <c r="AI22" s="11">
        <v>1.0496919499842285</v>
      </c>
      <c r="AJ22" s="11">
        <f t="shared" si="5"/>
        <v>0.97666790322864316</v>
      </c>
      <c r="AK22" s="6">
        <f t="shared" si="0"/>
        <v>2.9407825001842379E-2</v>
      </c>
    </row>
    <row r="23" spans="1:37" x14ac:dyDescent="0.25">
      <c r="A23" s="7" t="s">
        <v>23</v>
      </c>
      <c r="B23" s="11">
        <v>1.0045383682246209</v>
      </c>
      <c r="C23" s="11">
        <v>1.0154360215903564</v>
      </c>
      <c r="D23" s="11">
        <v>0.98910150598734603</v>
      </c>
      <c r="E23" s="11">
        <v>1.001449417601989</v>
      </c>
      <c r="F23" s="11">
        <v>0.99543065838732725</v>
      </c>
      <c r="G23" s="11">
        <f t="shared" ref="G23:G28" si="8">AVERAGE(B23:F23)</f>
        <v>1.0011911943583278</v>
      </c>
      <c r="H23" s="13">
        <f t="shared" ref="H23:H28" si="9">_xlfn.STDEV.P(B23:F23)</f>
        <v>8.8716367665245335E-3</v>
      </c>
      <c r="I23" s="11"/>
      <c r="J23" s="7" t="s">
        <v>23</v>
      </c>
      <c r="K23" s="11">
        <v>0.91570327154707831</v>
      </c>
      <c r="L23" s="11">
        <v>1.0550564804529237</v>
      </c>
      <c r="M23" s="11">
        <v>1.0805928695560478</v>
      </c>
      <c r="N23" s="11">
        <v>1.0678781783035134</v>
      </c>
      <c r="O23" s="11">
        <v>1.0818176678181368</v>
      </c>
      <c r="P23" s="11">
        <f t="shared" si="1"/>
        <v>1.0713362990326554</v>
      </c>
      <c r="Q23" s="13">
        <f t="shared" si="2"/>
        <v>1.086892682648685E-2</v>
      </c>
      <c r="S23" s="7" t="s">
        <v>23</v>
      </c>
      <c r="T23" s="11">
        <v>0.87540137533321827</v>
      </c>
      <c r="U23" s="11">
        <v>0.89042758662965327</v>
      </c>
      <c r="V23" s="11">
        <v>0.96086210149107787</v>
      </c>
      <c r="W23" s="11">
        <v>1.0796741817361553</v>
      </c>
      <c r="X23" s="11">
        <v>1.0412942494891602</v>
      </c>
      <c r="Y23" s="11">
        <v>1.0523759019390926</v>
      </c>
      <c r="Z23" s="11">
        <f t="shared" si="3"/>
        <v>1.0577814443881361</v>
      </c>
      <c r="AA23" s="13">
        <f t="shared" si="4"/>
        <v>1.6128023575902314E-2</v>
      </c>
      <c r="AC23" s="7" t="s">
        <v>23</v>
      </c>
      <c r="AD23" s="11">
        <v>0.98630735533911673</v>
      </c>
      <c r="AE23" s="11">
        <v>0.98070273765106486</v>
      </c>
      <c r="AF23" s="11">
        <v>0.98390196359136017</v>
      </c>
      <c r="AG23" s="11">
        <v>0.98932905981717478</v>
      </c>
      <c r="AH23" s="11">
        <v>1.0128935763810716</v>
      </c>
      <c r="AI23" s="11">
        <v>1.0186903846882642</v>
      </c>
      <c r="AJ23" s="11">
        <f t="shared" si="5"/>
        <v>0.99062693855595774</v>
      </c>
      <c r="AK23" s="6">
        <f t="shared" si="0"/>
        <v>1.1487919744651166E-2</v>
      </c>
    </row>
    <row r="24" spans="1:37" x14ac:dyDescent="0.25">
      <c r="A24" s="7" t="s">
        <v>24</v>
      </c>
      <c r="B24" s="11">
        <v>1.001444572534619</v>
      </c>
      <c r="C24" s="11">
        <v>1.0013652861733735</v>
      </c>
      <c r="D24" s="11">
        <v>1.0013803301261284</v>
      </c>
      <c r="E24" s="11">
        <v>1.0014079915659215</v>
      </c>
      <c r="F24" s="11">
        <v>1.0013942403450584</v>
      </c>
      <c r="G24" s="11">
        <f t="shared" si="8"/>
        <v>1.0013984841490202</v>
      </c>
      <c r="H24" s="13">
        <f t="shared" si="9"/>
        <v>2.7071070423999127E-5</v>
      </c>
      <c r="J24" s="7" t="s">
        <v>24</v>
      </c>
      <c r="K24" s="11">
        <v>1.0014234352704179</v>
      </c>
      <c r="L24" s="11">
        <v>1.0014853567966051</v>
      </c>
      <c r="M24" s="11">
        <v>1.0014890316538132</v>
      </c>
      <c r="N24" s="11">
        <v>1.0015046933863736</v>
      </c>
      <c r="O24" s="11">
        <v>1.0015009852526351</v>
      </c>
      <c r="P24" s="11">
        <f t="shared" si="1"/>
        <v>1.0014950167723569</v>
      </c>
      <c r="Q24" s="13">
        <f t="shared" si="2"/>
        <v>8.0373563932225638E-6</v>
      </c>
      <c r="S24" s="7" t="s">
        <v>24</v>
      </c>
      <c r="T24" s="11">
        <v>1.0013652770136998</v>
      </c>
      <c r="U24" s="11">
        <v>1.0013652815935208</v>
      </c>
      <c r="V24" s="11">
        <v>1.0014035450720733</v>
      </c>
      <c r="W24" s="11">
        <v>1.0015474860974005</v>
      </c>
      <c r="X24" s="11">
        <v>1.0014657992216103</v>
      </c>
      <c r="Y24" s="11">
        <v>1.0014657833456682</v>
      </c>
      <c r="Z24" s="11">
        <f t="shared" si="3"/>
        <v>1.0014930228882264</v>
      </c>
      <c r="AA24" s="13">
        <f t="shared" si="4"/>
        <v>3.8511305077651934E-5</v>
      </c>
      <c r="AC24" s="7" t="s">
        <v>24</v>
      </c>
      <c r="AD24" s="11">
        <v>1.0013493613023181</v>
      </c>
      <c r="AE24" s="11">
        <v>1.0013527110862335</v>
      </c>
      <c r="AF24" s="11">
        <v>1.0013541930074394</v>
      </c>
      <c r="AG24" s="11">
        <v>1.001350879236055</v>
      </c>
      <c r="AH24" s="11">
        <v>1.0013922609494814</v>
      </c>
      <c r="AI24" s="11">
        <v>1.0013922991454163</v>
      </c>
      <c r="AJ24" s="11">
        <f t="shared" si="5"/>
        <v>1.0013598811163056</v>
      </c>
      <c r="AK24" s="6">
        <f t="shared" si="0"/>
        <v>1.6272171610323712E-5</v>
      </c>
    </row>
    <row r="25" spans="1:37" x14ac:dyDescent="0.25">
      <c r="A25" s="7" t="s">
        <v>26</v>
      </c>
      <c r="B25" s="11">
        <v>0.12933733165951999</v>
      </c>
      <c r="C25" s="11">
        <v>0.13848649320621056</v>
      </c>
      <c r="D25" s="11">
        <v>0.13331231162656301</v>
      </c>
      <c r="E25" s="11">
        <v>0.13826040767851772</v>
      </c>
      <c r="F25" s="11">
        <v>0.13626156795338912</v>
      </c>
      <c r="G25" s="11">
        <f t="shared" si="8"/>
        <v>0.13513162242484009</v>
      </c>
      <c r="H25" s="13">
        <f t="shared" si="9"/>
        <v>3.4410733579687942E-3</v>
      </c>
      <c r="J25" s="7" t="s">
        <v>26</v>
      </c>
      <c r="K25" s="11">
        <v>0.10271905201560885</v>
      </c>
      <c r="L25" s="11">
        <v>0.13152501440743516</v>
      </c>
      <c r="M25" s="11">
        <v>0.14261578703934724</v>
      </c>
      <c r="N25" s="11">
        <v>0.14504982912443412</v>
      </c>
      <c r="O25" s="11">
        <v>0.14322924145240862</v>
      </c>
      <c r="P25" s="11">
        <f t="shared" si="1"/>
        <v>0.14060496800590627</v>
      </c>
      <c r="Q25" s="13">
        <f t="shared" si="2"/>
        <v>5.3181893540154915E-3</v>
      </c>
      <c r="S25" s="7" t="s">
        <v>26</v>
      </c>
      <c r="T25" s="11">
        <v>0.29244392280000819</v>
      </c>
      <c r="U25" s="11">
        <v>0.11273242046098768</v>
      </c>
      <c r="V25" s="11">
        <v>0.13914355320360827</v>
      </c>
      <c r="W25" s="11">
        <v>0.1374588133104391</v>
      </c>
      <c r="X25" s="11">
        <v>0.15008464091764878</v>
      </c>
      <c r="Y25" s="11">
        <v>0.16182583495309144</v>
      </c>
      <c r="Z25" s="11">
        <f t="shared" si="3"/>
        <v>0.14978976306039313</v>
      </c>
      <c r="AA25" s="13">
        <f t="shared" si="4"/>
        <v>9.9499799211320572E-3</v>
      </c>
      <c r="AC25" s="7" t="s">
        <v>26</v>
      </c>
      <c r="AD25" s="11">
        <v>0.1038723515466915</v>
      </c>
      <c r="AE25" s="11">
        <v>0.12681810278398054</v>
      </c>
      <c r="AF25" s="11">
        <v>9.2488459821567837E-2</v>
      </c>
      <c r="AG25" s="11">
        <v>0.10310794766544618</v>
      </c>
      <c r="AH25" s="11">
        <v>0.10469200389352729</v>
      </c>
      <c r="AI25" s="11">
        <v>0.15652952723881752</v>
      </c>
      <c r="AJ25" s="11">
        <f>AVERAGE(AD25:AH25)</f>
        <v>0.10619577314224267</v>
      </c>
      <c r="AK25" s="6">
        <f t="shared" si="0"/>
        <v>1.1228225098944699E-2</v>
      </c>
    </row>
    <row r="26" spans="1:37" x14ac:dyDescent="0.25">
      <c r="A26" s="7" t="s">
        <v>27</v>
      </c>
      <c r="B26" s="12">
        <v>3.2334332914879879E-4</v>
      </c>
      <c r="C26" s="12">
        <v>3.4621623301552641E-4</v>
      </c>
      <c r="D26" s="12">
        <v>3.3328077906640674E-4</v>
      </c>
      <c r="E26" s="12">
        <v>3.4565101919629428E-4</v>
      </c>
      <c r="F26" s="12">
        <v>3.4065391988347279E-4</v>
      </c>
      <c r="G26" s="12">
        <f t="shared" si="8"/>
        <v>3.3782905606209978E-4</v>
      </c>
      <c r="H26" s="13">
        <f t="shared" si="9"/>
        <v>8.6026833949224692E-6</v>
      </c>
      <c r="J26" s="7" t="s">
        <v>27</v>
      </c>
      <c r="K26" s="12">
        <v>2.5679763003902211E-4</v>
      </c>
      <c r="L26" s="12">
        <v>3.2881253601858791E-4</v>
      </c>
      <c r="M26" s="12">
        <v>3.5653946759836813E-4</v>
      </c>
      <c r="N26" s="12">
        <v>3.6262457281108532E-4</v>
      </c>
      <c r="O26" s="12">
        <v>3.5807310363102156E-4</v>
      </c>
      <c r="P26" s="12">
        <f t="shared" si="1"/>
        <v>3.5151242001476576E-4</v>
      </c>
      <c r="Q26" s="13">
        <f t="shared" si="2"/>
        <v>1.3295473385038738E-5</v>
      </c>
      <c r="S26" s="7" t="s">
        <v>27</v>
      </c>
      <c r="T26" s="12">
        <v>7.3110980700002049E-4</v>
      </c>
      <c r="U26" s="12">
        <v>2.8183105115246922E-4</v>
      </c>
      <c r="V26" s="12">
        <v>3.4785888300902065E-4</v>
      </c>
      <c r="W26" s="12">
        <v>3.4364703327609774E-4</v>
      </c>
      <c r="X26" s="12">
        <v>3.7521160229412193E-4</v>
      </c>
      <c r="Y26" s="12">
        <v>4.0456458738272861E-4</v>
      </c>
      <c r="Z26" s="12">
        <f t="shared" si="3"/>
        <v>3.7447440765098276E-4</v>
      </c>
      <c r="AA26" s="13">
        <f t="shared" si="4"/>
        <v>2.4874949802830152E-5</v>
      </c>
      <c r="AC26" s="7" t="s">
        <v>27</v>
      </c>
      <c r="AD26" s="12">
        <v>2.5968087886672872E-4</v>
      </c>
      <c r="AE26" s="12">
        <v>3.1704525695995132E-4</v>
      </c>
      <c r="AF26" s="12">
        <v>2.3122114955391958E-4</v>
      </c>
      <c r="AG26" s="12">
        <v>2.5776986916361546E-4</v>
      </c>
      <c r="AH26" s="12">
        <v>2.6173000973381819E-4</v>
      </c>
      <c r="AI26" s="12">
        <v>3.9132381809704378E-4</v>
      </c>
      <c r="AJ26" s="12">
        <f t="shared" si="5"/>
        <v>2.6548943285560666E-4</v>
      </c>
      <c r="AK26" s="6">
        <f t="shared" si="0"/>
        <v>2.8070562747361755E-5</v>
      </c>
    </row>
    <row r="27" spans="1:37" x14ac:dyDescent="0.25">
      <c r="A27" s="7" t="s">
        <v>28</v>
      </c>
      <c r="B27" s="11">
        <v>7.178221907103334E-2</v>
      </c>
      <c r="C27" s="11">
        <v>7.686000372944686E-2</v>
      </c>
      <c r="D27" s="11">
        <v>7.3988332952742306E-2</v>
      </c>
      <c r="E27" s="11">
        <v>7.6734526261577327E-2</v>
      </c>
      <c r="F27" s="11">
        <v>7.5625170214130996E-2</v>
      </c>
      <c r="G27" s="11">
        <f t="shared" si="8"/>
        <v>7.4998050445786169E-2</v>
      </c>
      <c r="H27" s="13">
        <f t="shared" si="9"/>
        <v>1.9097957136727855E-3</v>
      </c>
      <c r="J27" s="7" t="s">
        <v>28</v>
      </c>
      <c r="K27" s="11">
        <v>5.7009073868662913E-2</v>
      </c>
      <c r="L27" s="11">
        <v>7.2996382996126513E-2</v>
      </c>
      <c r="M27" s="11">
        <v>7.9151761806837723E-2</v>
      </c>
      <c r="N27" s="11">
        <v>8.0502655164060938E-2</v>
      </c>
      <c r="O27" s="11">
        <v>7.9492229006086781E-2</v>
      </c>
      <c r="P27" s="11">
        <f t="shared" si="1"/>
        <v>7.8035757243277992E-2</v>
      </c>
      <c r="Q27" s="13">
        <f t="shared" si="2"/>
        <v>2.951595091478599E-3</v>
      </c>
      <c r="S27" s="7" t="s">
        <v>28</v>
      </c>
      <c r="T27" s="11">
        <v>0.16230637715400453</v>
      </c>
      <c r="U27" s="11">
        <v>6.2566493355848157E-2</v>
      </c>
      <c r="V27" s="11">
        <v>7.7224672028002594E-2</v>
      </c>
      <c r="W27" s="11">
        <v>7.6289641387293702E-2</v>
      </c>
      <c r="X27" s="11">
        <v>8.3296975709295076E-2</v>
      </c>
      <c r="Y27" s="11">
        <v>8.9813338398965742E-2</v>
      </c>
      <c r="Z27" s="11">
        <f t="shared" si="3"/>
        <v>8.3133318498518169E-2</v>
      </c>
      <c r="AA27" s="13">
        <f t="shared" si="4"/>
        <v>5.5222388562282884E-3</v>
      </c>
      <c r="AC27" s="7" t="s">
        <v>28</v>
      </c>
      <c r="AD27" s="11">
        <v>5.7649155108413778E-2</v>
      </c>
      <c r="AE27" s="11">
        <v>7.0384047045109199E-2</v>
      </c>
      <c r="AF27" s="11">
        <v>5.133109520097015E-2</v>
      </c>
      <c r="AG27" s="11">
        <v>5.7224910954322625E-2</v>
      </c>
      <c r="AH27" s="11">
        <v>5.8104062160907639E-2</v>
      </c>
      <c r="AI27" s="11">
        <v>8.6873887617543721E-2</v>
      </c>
      <c r="AJ27" s="11">
        <f t="shared" si="5"/>
        <v>5.8938654093944678E-2</v>
      </c>
      <c r="AK27" s="6">
        <f t="shared" si="0"/>
        <v>6.2316649299143118E-3</v>
      </c>
    </row>
    <row r="28" spans="1:37" x14ac:dyDescent="0.25">
      <c r="A28" s="7" t="s">
        <v>31</v>
      </c>
      <c r="B28" s="11">
        <v>0.99105978373121595</v>
      </c>
      <c r="C28" s="11">
        <v>1.07327061871836</v>
      </c>
      <c r="D28" s="11">
        <v>1.0166212204022105</v>
      </c>
      <c r="E28" s="11">
        <v>1.1115388966724402</v>
      </c>
      <c r="F28" s="11">
        <v>0.98748684349121807</v>
      </c>
      <c r="G28" s="11">
        <f t="shared" si="8"/>
        <v>1.0359954726030889</v>
      </c>
      <c r="H28" s="13">
        <f t="shared" si="9"/>
        <v>4.8670135235239921E-2</v>
      </c>
      <c r="J28" s="7" t="s">
        <v>31</v>
      </c>
      <c r="K28" s="11">
        <v>0.43689284392872263</v>
      </c>
      <c r="L28" s="11">
        <v>0.90540932592727519</v>
      </c>
      <c r="M28" s="11">
        <v>0.80263159789787053</v>
      </c>
      <c r="N28" s="11">
        <v>0.74745575872036518</v>
      </c>
      <c r="O28" s="11">
        <v>0.78156787691237195</v>
      </c>
      <c r="P28" s="11">
        <f t="shared" si="1"/>
        <v>0.80926613986447071</v>
      </c>
      <c r="Q28" s="13">
        <f t="shared" si="2"/>
        <v>5.88966178170632E-2</v>
      </c>
      <c r="S28" s="7" t="s">
        <v>31</v>
      </c>
      <c r="T28" s="11">
        <v>0.47329382477005028</v>
      </c>
      <c r="U28" s="11">
        <v>0.2803622950703461</v>
      </c>
      <c r="V28" s="11">
        <v>0.27798466727894444</v>
      </c>
      <c r="W28" s="11">
        <v>0.35139120613034552</v>
      </c>
      <c r="X28" s="11">
        <v>0.31153561311841393</v>
      </c>
      <c r="Y28" s="11">
        <v>0.29220708693126779</v>
      </c>
      <c r="Z28" s="11">
        <f t="shared" si="3"/>
        <v>0.31837796872667573</v>
      </c>
      <c r="AA28" s="13">
        <f t="shared" si="4"/>
        <v>2.4641474036606041E-2</v>
      </c>
      <c r="AC28" s="7" t="s">
        <v>31</v>
      </c>
      <c r="AD28" s="11">
        <v>0.32279274008988557</v>
      </c>
      <c r="AE28" s="11">
        <v>0.16487784300256308</v>
      </c>
      <c r="AF28" s="11">
        <v>0.30367803784277569</v>
      </c>
      <c r="AG28" s="11">
        <v>0.27725310963897859</v>
      </c>
      <c r="AH28" s="11">
        <v>0.33577053666259055</v>
      </c>
      <c r="AI28" s="11">
        <v>0.18959026083406647</v>
      </c>
      <c r="AJ28" s="11">
        <f>AVERAGE(AD28:AH28)</f>
        <v>0.28087445344735867</v>
      </c>
      <c r="AK28" s="6">
        <f t="shared" si="0"/>
        <v>6.1252026798070819E-2</v>
      </c>
    </row>
    <row r="29" spans="1:37" x14ac:dyDescent="0.25">
      <c r="A29" s="7"/>
      <c r="H29" s="6"/>
      <c r="J29" s="7"/>
      <c r="Q29" s="6"/>
      <c r="S29" s="7"/>
      <c r="AA29" s="6"/>
      <c r="AC29" s="7"/>
      <c r="AK29" s="6"/>
    </row>
    <row r="30" spans="1:37" x14ac:dyDescent="0.25">
      <c r="A30" s="7"/>
      <c r="B30" s="41" t="s">
        <v>19</v>
      </c>
      <c r="C30" s="42"/>
      <c r="D30" s="42"/>
      <c r="E30" s="42"/>
      <c r="F30" s="42"/>
      <c r="H30" s="6"/>
      <c r="J30" s="7"/>
      <c r="K30" s="41" t="s">
        <v>19</v>
      </c>
      <c r="L30" s="42"/>
      <c r="M30" s="42"/>
      <c r="N30" s="42"/>
      <c r="O30" s="42"/>
      <c r="Q30" s="6"/>
      <c r="S30" s="7"/>
      <c r="T30" s="41" t="s">
        <v>19</v>
      </c>
      <c r="U30" s="42"/>
      <c r="V30" s="42"/>
      <c r="W30" s="42"/>
      <c r="X30" s="42"/>
      <c r="Y30" s="42"/>
      <c r="AA30" s="6"/>
      <c r="AC30" s="7"/>
      <c r="AD30" s="41" t="s">
        <v>19</v>
      </c>
      <c r="AE30" s="42"/>
      <c r="AF30" s="42"/>
      <c r="AG30" s="42"/>
      <c r="AH30" s="42"/>
      <c r="AI30" s="42"/>
      <c r="AK30" s="6"/>
    </row>
    <row r="31" spans="1:37" x14ac:dyDescent="0.25">
      <c r="A31" s="4" t="s">
        <v>12</v>
      </c>
      <c r="B31">
        <v>1</v>
      </c>
      <c r="C31">
        <v>2</v>
      </c>
      <c r="D31">
        <v>3</v>
      </c>
      <c r="E31">
        <v>4</v>
      </c>
      <c r="F31">
        <v>5</v>
      </c>
      <c r="G31" t="s">
        <v>20</v>
      </c>
      <c r="H31" s="6" t="s">
        <v>21</v>
      </c>
      <c r="J31" s="4" t="s">
        <v>12</v>
      </c>
      <c r="K31">
        <v>1</v>
      </c>
      <c r="L31">
        <v>2</v>
      </c>
      <c r="M31">
        <v>3</v>
      </c>
      <c r="N31">
        <v>4</v>
      </c>
      <c r="O31">
        <v>5</v>
      </c>
      <c r="P31" t="s">
        <v>20</v>
      </c>
      <c r="Q31" s="6" t="s">
        <v>21</v>
      </c>
      <c r="S31" s="4" t="s">
        <v>12</v>
      </c>
      <c r="T31">
        <v>1</v>
      </c>
      <c r="U31">
        <v>2</v>
      </c>
      <c r="V31">
        <v>3</v>
      </c>
      <c r="W31">
        <v>4</v>
      </c>
      <c r="X31">
        <v>5</v>
      </c>
      <c r="Y31">
        <v>6</v>
      </c>
      <c r="Z31" t="s">
        <v>20</v>
      </c>
      <c r="AA31" s="6" t="s">
        <v>21</v>
      </c>
      <c r="AC31" s="4" t="s">
        <v>12</v>
      </c>
      <c r="AD31">
        <v>1</v>
      </c>
      <c r="AE31">
        <v>2</v>
      </c>
      <c r="AF31">
        <v>3</v>
      </c>
      <c r="AG31">
        <v>4</v>
      </c>
      <c r="AH31">
        <v>5</v>
      </c>
      <c r="AI31">
        <v>6</v>
      </c>
      <c r="AJ31" t="s">
        <v>20</v>
      </c>
      <c r="AK31" s="6" t="s">
        <v>21</v>
      </c>
    </row>
    <row r="32" spans="1:37" ht="18" x14ac:dyDescent="0.35">
      <c r="A32" s="7" t="s">
        <v>35</v>
      </c>
      <c r="B32" s="11">
        <v>29.317615542071461</v>
      </c>
      <c r="C32" s="11">
        <v>30.173244447578178</v>
      </c>
      <c r="D32" s="11">
        <v>27.791014879878329</v>
      </c>
      <c r="E32" s="11">
        <v>28.948015753923556</v>
      </c>
      <c r="F32" s="11">
        <v>28.32858430352282</v>
      </c>
      <c r="G32" s="11">
        <f>AVERAGE(B32:F32)</f>
        <v>28.91169498539487</v>
      </c>
      <c r="H32" s="13">
        <f>_xlfn.STDEV.P(B32:F32)</f>
        <v>0.81896760721141992</v>
      </c>
      <c r="J32" s="7" t="s">
        <v>35</v>
      </c>
      <c r="K32" s="11">
        <v>28.804281163414842</v>
      </c>
      <c r="L32" s="11">
        <v>25.739523361344162</v>
      </c>
      <c r="M32" s="11">
        <v>27.490737193280594</v>
      </c>
      <c r="N32" s="11">
        <v>27.650177679099251</v>
      </c>
      <c r="O32" s="11">
        <v>26.319994733835077</v>
      </c>
      <c r="P32" s="11">
        <f>AVERAGE(L32:O32)</f>
        <v>26.80010824188977</v>
      </c>
      <c r="Q32" s="13">
        <f>_xlfn.STDEV.P(L32:O32)</f>
        <v>0.79920830608098636</v>
      </c>
      <c r="S32" s="7" t="s">
        <v>35</v>
      </c>
      <c r="T32" s="11">
        <v>40.139721754384517</v>
      </c>
      <c r="U32" s="11">
        <v>32.523685274282002</v>
      </c>
      <c r="V32" s="11">
        <v>30.601045346926821</v>
      </c>
      <c r="W32" s="11">
        <v>30.648469310245769</v>
      </c>
      <c r="X32" s="11">
        <v>31.457088635040815</v>
      </c>
      <c r="Y32" s="11">
        <v>33.286022711084861</v>
      </c>
      <c r="Z32" s="11">
        <f>AVERAGE(W32:Y32)</f>
        <v>31.797193552123815</v>
      </c>
      <c r="AA32" s="13">
        <f>_xlfn.STDEV.P(W32:Y32)</f>
        <v>1.1033057906544588</v>
      </c>
      <c r="AC32" s="7" t="s">
        <v>35</v>
      </c>
      <c r="AD32" s="11">
        <v>19.919236313556862</v>
      </c>
      <c r="AE32" s="11">
        <v>28.846322383163407</v>
      </c>
      <c r="AF32" s="11">
        <v>21.761035581474321</v>
      </c>
      <c r="AG32" s="11">
        <v>22.264872128912476</v>
      </c>
      <c r="AH32" s="11">
        <v>19.465746583852226</v>
      </c>
      <c r="AI32" s="11">
        <v>30.35034537821058</v>
      </c>
      <c r="AJ32" s="11">
        <f>AVERAGE(AD32:AH32)</f>
        <v>22.451442598191857</v>
      </c>
      <c r="AK32" s="6">
        <f t="shared" ref="AK32:AK37" si="10">_xlfn.STDEV.P(AD32:AH32)</f>
        <v>3.3684538652315328</v>
      </c>
    </row>
    <row r="33" spans="1:37" ht="18" x14ac:dyDescent="0.35">
      <c r="A33" s="7" t="s">
        <v>88</v>
      </c>
      <c r="B33" s="11">
        <v>1.0044276169316295</v>
      </c>
      <c r="C33" s="11">
        <v>1.0044953693891481</v>
      </c>
      <c r="D33" s="11">
        <v>1.0047446790097123</v>
      </c>
      <c r="E33" s="11">
        <v>1.0045619264015022</v>
      </c>
      <c r="F33" s="11">
        <v>1.0044877993159365</v>
      </c>
      <c r="G33" s="11">
        <f>AVERAGE(B33:E33)</f>
        <v>1.004557397932998</v>
      </c>
      <c r="H33" s="13">
        <f>_xlfn.STDEV.P(B33:E33)</f>
        <v>1.1809462021046413E-4</v>
      </c>
      <c r="J33" s="7" t="s">
        <v>88</v>
      </c>
      <c r="K33" s="11">
        <v>1.004263434297832</v>
      </c>
      <c r="L33" s="11">
        <v>1.0048606846803163</v>
      </c>
      <c r="M33" s="11">
        <v>1.0045396762187182</v>
      </c>
      <c r="N33" s="11">
        <v>1.0045024407883736</v>
      </c>
      <c r="O33" s="11">
        <v>1.0046150659853028</v>
      </c>
      <c r="P33" s="11">
        <f>AVERAGE(L33:O33)</f>
        <v>1.0046294669181777</v>
      </c>
      <c r="Q33" s="13">
        <f>_xlfn.STDEV.P(L33:O33)</f>
        <v>1.3952333833313531E-4</v>
      </c>
      <c r="S33" s="7" t="s">
        <v>88</v>
      </c>
      <c r="T33" s="11">
        <v>1.0034293809256905</v>
      </c>
      <c r="U33" s="11">
        <v>1.0040602011388633</v>
      </c>
      <c r="V33" s="11">
        <v>1.0039407530689524</v>
      </c>
      <c r="W33" s="11">
        <v>1.0041287306783151</v>
      </c>
      <c r="X33" s="11">
        <v>1.0040376293578657</v>
      </c>
      <c r="Y33" s="11">
        <v>1.003810949269593</v>
      </c>
      <c r="Z33" s="11">
        <f t="shared" ref="Z33" si="11">AVERAGE(W33:X33)</f>
        <v>1.0040831800180903</v>
      </c>
      <c r="AA33" s="13">
        <f t="shared" ref="AA33" si="12">_xlfn.STDEV.P(W33:X33)</f>
        <v>4.5550660224713546E-5</v>
      </c>
      <c r="AC33" s="7" t="s">
        <v>88</v>
      </c>
      <c r="AD33" s="11">
        <v>1.0067272338009066</v>
      </c>
      <c r="AE33" s="11">
        <v>1.0047407050585651</v>
      </c>
      <c r="AF33" s="11">
        <v>1.0064609653144814</v>
      </c>
      <c r="AG33" s="11">
        <v>1.0061236378686729</v>
      </c>
      <c r="AH33" s="11">
        <v>1.00697583224724</v>
      </c>
      <c r="AI33" s="11">
        <v>1.004463128871286</v>
      </c>
      <c r="AJ33" s="11">
        <f>AVERAGE(AD33:AH33)</f>
        <v>1.0062056748579731</v>
      </c>
      <c r="AK33" s="6">
        <f>_xlfn.STDEV.P(AD33:AH33)</f>
        <v>7.852650422846448E-4</v>
      </c>
    </row>
    <row r="34" spans="1:37" x14ac:dyDescent="0.25">
      <c r="A34" s="7" t="s">
        <v>36</v>
      </c>
      <c r="B34" s="11">
        <v>1.0012980717096909</v>
      </c>
      <c r="C34" s="11">
        <v>1.0013563987946092</v>
      </c>
      <c r="D34" s="11">
        <v>1.0013185944495917</v>
      </c>
      <c r="E34" s="11">
        <v>1.0013205871733892</v>
      </c>
      <c r="F34" s="11">
        <v>1.0013205957643361</v>
      </c>
      <c r="G34" s="11">
        <f>AVERAGE(B34:F34)</f>
        <v>1.0013228495783235</v>
      </c>
      <c r="H34" s="13">
        <f>_xlfn.STDEV.P(B34:F34)</f>
        <v>1.880317505882605E-5</v>
      </c>
      <c r="J34" s="7" t="s">
        <v>36</v>
      </c>
      <c r="K34" s="11">
        <v>1.0012280516023651</v>
      </c>
      <c r="L34" s="11">
        <v>1.0012511170688112</v>
      </c>
      <c r="M34" s="11">
        <v>1.0012479904587137</v>
      </c>
      <c r="N34" s="11">
        <v>1.0012449328778816</v>
      </c>
      <c r="O34" s="11">
        <v>1.0012146851242947</v>
      </c>
      <c r="P34" s="11">
        <f t="shared" ref="P34:P36" si="13">AVERAGE(L34:O34)</f>
        <v>1.0012396813824251</v>
      </c>
      <c r="Q34" s="13">
        <f t="shared" ref="Q34:Q37" si="14">_xlfn.STDEV.P(L34:O34)</f>
        <v>1.459629059850373E-5</v>
      </c>
      <c r="S34" s="7" t="s">
        <v>24</v>
      </c>
      <c r="T34" s="11">
        <v>1.0013765439614701</v>
      </c>
      <c r="U34" s="11">
        <v>1.0013205270399068</v>
      </c>
      <c r="V34" s="11">
        <v>1.0012059116336405</v>
      </c>
      <c r="W34" s="11">
        <v>1.0012653927548461</v>
      </c>
      <c r="X34" s="11">
        <v>1.0012701206458583</v>
      </c>
      <c r="Y34" s="11">
        <v>1.0012685134393846</v>
      </c>
      <c r="Z34" s="11">
        <f t="shared" ref="Z34:Z37" si="15">AVERAGE(W34:Y34)</f>
        <v>1.0012680089466963</v>
      </c>
      <c r="AA34" s="13">
        <f t="shared" ref="AA34:AA37" si="16">_xlfn.STDEV.P(W34:Y34)</f>
        <v>1.9628419889408668E-6</v>
      </c>
      <c r="AC34" s="7" t="s">
        <v>24</v>
      </c>
      <c r="AD34" s="11">
        <v>1.001340013598168</v>
      </c>
      <c r="AE34" s="11">
        <v>1.0013675190644287</v>
      </c>
      <c r="AF34" s="11">
        <v>1.001405972960991</v>
      </c>
      <c r="AG34" s="11">
        <v>1.0013634201410977</v>
      </c>
      <c r="AH34" s="11">
        <v>1.0013578978273632</v>
      </c>
      <c r="AI34" s="11">
        <v>1.00135457502711</v>
      </c>
      <c r="AJ34" s="11">
        <f t="shared" ref="AJ34:AJ37" si="17">AVERAGE(AD34:AH34)</f>
        <v>1.0013669647184096</v>
      </c>
      <c r="AK34" s="6">
        <f t="shared" si="10"/>
        <v>2.1647566665285053E-5</v>
      </c>
    </row>
    <row r="35" spans="1:37" x14ac:dyDescent="0.25">
      <c r="A35" s="7" t="s">
        <v>30</v>
      </c>
      <c r="B35" s="11">
        <v>0.1263409446063968</v>
      </c>
      <c r="C35" s="11">
        <v>0.12413941469859224</v>
      </c>
      <c r="D35" s="11">
        <v>0.117935456468604</v>
      </c>
      <c r="E35" s="11">
        <v>0.12233636665556201</v>
      </c>
      <c r="F35" s="11">
        <v>0.11972971796304201</v>
      </c>
      <c r="G35" s="11">
        <f>AVERAGE(B35:F35)</f>
        <v>0.12209638007843941</v>
      </c>
      <c r="H35" s="13">
        <f>_xlfn.STDEV.P(B35:F35)</f>
        <v>3.0054046950013006E-3</v>
      </c>
      <c r="J35" s="7" t="s">
        <v>30</v>
      </c>
      <c r="K35" s="11">
        <v>0.13086250030488139</v>
      </c>
      <c r="L35" s="11">
        <v>0.11485120190089865</v>
      </c>
      <c r="M35" s="11">
        <v>0.12293324739921707</v>
      </c>
      <c r="N35" s="11">
        <v>0.12394531757449628</v>
      </c>
      <c r="O35" s="11">
        <v>0.1209341371616446</v>
      </c>
      <c r="P35" s="11">
        <f t="shared" si="13"/>
        <v>0.12066597600906415</v>
      </c>
      <c r="Q35" s="13">
        <f t="shared" si="14"/>
        <v>3.5276801510384279E-3</v>
      </c>
      <c r="S35" s="7" t="s">
        <v>30</v>
      </c>
      <c r="T35" s="11">
        <v>0.16295459050903022</v>
      </c>
      <c r="U35" s="11">
        <v>0.13738500773855233</v>
      </c>
      <c r="V35" s="11">
        <v>0.14188104400528967</v>
      </c>
      <c r="W35" s="11">
        <v>0.13511388372865338</v>
      </c>
      <c r="X35" s="11">
        <v>0.1384902037079577</v>
      </c>
      <c r="Y35" s="11">
        <v>0.14669464987858699</v>
      </c>
      <c r="Z35" s="11">
        <f t="shared" si="15"/>
        <v>0.14009957910506601</v>
      </c>
      <c r="AA35" s="13">
        <f t="shared" si="16"/>
        <v>4.8628594490262092E-3</v>
      </c>
      <c r="AC35" s="7" t="s">
        <v>30</v>
      </c>
      <c r="AD35" s="11">
        <v>8.313854773455441E-2</v>
      </c>
      <c r="AE35" s="11">
        <v>0.11774384092860113</v>
      </c>
      <c r="AF35" s="11">
        <v>8.6541947595433294E-2</v>
      </c>
      <c r="AG35" s="11">
        <v>9.1503428413853879E-2</v>
      </c>
      <c r="AH35" s="11">
        <v>8.0393055124542215E-2</v>
      </c>
      <c r="AI35" s="11">
        <v>0.12503215334640139</v>
      </c>
      <c r="AJ35" s="11">
        <f t="shared" si="17"/>
        <v>9.1864163959396991E-2</v>
      </c>
      <c r="AK35" s="6">
        <f t="shared" si="10"/>
        <v>1.3460583297861432E-2</v>
      </c>
    </row>
    <row r="36" spans="1:37" x14ac:dyDescent="0.25">
      <c r="A36" s="7" t="s">
        <v>27</v>
      </c>
      <c r="B36" s="12">
        <v>3.1585236151599199E-4</v>
      </c>
      <c r="C36" s="12">
        <v>3.103485367464806E-4</v>
      </c>
      <c r="D36" s="12">
        <v>2.9483864117151092E-4</v>
      </c>
      <c r="E36" s="12">
        <v>3.0584091663890501E-4</v>
      </c>
      <c r="F36" s="12">
        <v>2.9932429490760383E-4</v>
      </c>
      <c r="G36" s="12">
        <f>AVERAGE(B36:F36)</f>
        <v>3.0524095019609848E-4</v>
      </c>
      <c r="H36" s="13">
        <f>_xlfn.STDEV.P(B36:F36)</f>
        <v>7.5135117375031747E-6</v>
      </c>
      <c r="J36" s="7" t="s">
        <v>27</v>
      </c>
      <c r="K36" s="12">
        <v>3.2715625076220348E-4</v>
      </c>
      <c r="L36" s="12">
        <v>2.871280047522466E-4</v>
      </c>
      <c r="M36" s="12">
        <v>3.0733311849804267E-4</v>
      </c>
      <c r="N36" s="12">
        <v>3.098632939362407E-4</v>
      </c>
      <c r="O36" s="12">
        <v>3.023353429041115E-4</v>
      </c>
      <c r="P36" s="12">
        <f t="shared" si="13"/>
        <v>3.0166494002266034E-4</v>
      </c>
      <c r="Q36" s="13">
        <f t="shared" si="14"/>
        <v>8.8192003775960751E-6</v>
      </c>
      <c r="S36" s="7" t="s">
        <v>27</v>
      </c>
      <c r="T36" s="12">
        <v>4.0738647627257556E-4</v>
      </c>
      <c r="U36" s="12">
        <v>3.4346251934638084E-4</v>
      </c>
      <c r="V36" s="12">
        <v>3.5470261001322416E-4</v>
      </c>
      <c r="W36" s="12">
        <v>3.3778470932163343E-4</v>
      </c>
      <c r="X36" s="12">
        <v>3.4622550926989424E-4</v>
      </c>
      <c r="Y36" s="12">
        <v>3.6673662469646745E-4</v>
      </c>
      <c r="Z36" s="12">
        <f t="shared" si="15"/>
        <v>3.5024894776266506E-4</v>
      </c>
      <c r="AA36" s="13">
        <f t="shared" si="16"/>
        <v>1.2157148622565519E-5</v>
      </c>
      <c r="AC36" s="7" t="s">
        <v>27</v>
      </c>
      <c r="AD36" s="12">
        <v>2.0784636933638602E-4</v>
      </c>
      <c r="AE36" s="12">
        <v>2.9435960232150285E-4</v>
      </c>
      <c r="AF36" s="12">
        <v>2.1635486898858322E-4</v>
      </c>
      <c r="AG36" s="12">
        <v>2.2875857103463469E-4</v>
      </c>
      <c r="AH36" s="12">
        <v>2.0098263781135554E-4</v>
      </c>
      <c r="AI36" s="12">
        <v>3.1258038336600346E-4</v>
      </c>
      <c r="AJ36" s="12">
        <f t="shared" si="17"/>
        <v>2.2966040989849247E-4</v>
      </c>
      <c r="AK36" s="13">
        <f t="shared" si="10"/>
        <v>3.3651458244653683E-5</v>
      </c>
    </row>
    <row r="37" spans="1:37" x14ac:dyDescent="0.25">
      <c r="A37" s="7" t="s">
        <v>28</v>
      </c>
      <c r="B37" s="11">
        <v>7.0119224256550219E-2</v>
      </c>
      <c r="C37" s="11">
        <v>6.8897375157718696E-2</v>
      </c>
      <c r="D37" s="11">
        <v>6.5454178340075428E-2</v>
      </c>
      <c r="E37" s="11">
        <v>6.7896683493836915E-2</v>
      </c>
      <c r="F37" s="11">
        <v>6.6449993469488045E-2</v>
      </c>
      <c r="G37" s="11">
        <f>AVERAGE(B37:F37)</f>
        <v>6.7763490943533872E-2</v>
      </c>
      <c r="H37" s="13">
        <f>_xlfn.STDEV.P(B37:F37)</f>
        <v>1.6679996057257043E-3</v>
      </c>
      <c r="J37" s="7" t="s">
        <v>28</v>
      </c>
      <c r="K37" s="11">
        <v>7.2628687669209172E-2</v>
      </c>
      <c r="L37" s="11">
        <v>6.3742417054998751E-2</v>
      </c>
      <c r="M37" s="11">
        <v>6.8227952306565476E-2</v>
      </c>
      <c r="N37" s="11">
        <v>6.8789651253845438E-2</v>
      </c>
      <c r="O37" s="11">
        <v>6.7118446124712752E-2</v>
      </c>
      <c r="P37" s="11">
        <f>AVERAGE(L37:O37)</f>
        <v>6.6969616685030597E-2</v>
      </c>
      <c r="Q37" s="13">
        <f t="shared" si="14"/>
        <v>1.957862483826327E-3</v>
      </c>
      <c r="S37" s="7" t="s">
        <v>28</v>
      </c>
      <c r="T37" s="11">
        <v>9.0439797732511776E-2</v>
      </c>
      <c r="U37" s="11">
        <v>7.6248679294896538E-2</v>
      </c>
      <c r="V37" s="11">
        <v>7.8743979422935761E-2</v>
      </c>
      <c r="W37" s="11">
        <v>7.498820546940263E-2</v>
      </c>
      <c r="X37" s="11">
        <v>7.6862063057916527E-2</v>
      </c>
      <c r="Y37" s="11">
        <v>8.1415530682615783E-2</v>
      </c>
      <c r="Z37" s="11">
        <f t="shared" si="15"/>
        <v>7.7755266403311638E-2</v>
      </c>
      <c r="AA37" s="13">
        <f t="shared" si="16"/>
        <v>2.6988869942095452E-3</v>
      </c>
      <c r="AC37" s="7" t="s">
        <v>28</v>
      </c>
      <c r="AD37" s="11">
        <v>4.61418939926777E-2</v>
      </c>
      <c r="AE37" s="11">
        <v>6.534783171537363E-2</v>
      </c>
      <c r="AF37" s="11">
        <v>4.8030780915465476E-2</v>
      </c>
      <c r="AG37" s="11">
        <v>5.0784402769688902E-2</v>
      </c>
      <c r="AH37" s="11">
        <v>4.4618145594120931E-2</v>
      </c>
      <c r="AI37" s="11">
        <v>6.9392845107252771E-2</v>
      </c>
      <c r="AJ37" s="11">
        <f t="shared" si="17"/>
        <v>5.0984610997465332E-2</v>
      </c>
      <c r="AK37" s="6">
        <f t="shared" si="10"/>
        <v>7.4706237303131372E-3</v>
      </c>
    </row>
    <row r="38" spans="1:37" x14ac:dyDescent="0.25">
      <c r="A38" s="7"/>
      <c r="H38" s="6"/>
      <c r="J38" s="7"/>
      <c r="Q38" s="6"/>
      <c r="S38" s="7"/>
      <c r="AA38" s="6"/>
      <c r="AC38" s="7"/>
      <c r="AK38" s="6"/>
    </row>
    <row r="39" spans="1:37" x14ac:dyDescent="0.25">
      <c r="A39" s="7"/>
      <c r="B39" s="41" t="s">
        <v>19</v>
      </c>
      <c r="C39" s="42"/>
      <c r="D39" s="42"/>
      <c r="E39" s="42"/>
      <c r="F39" s="42"/>
      <c r="H39" s="6"/>
      <c r="J39" s="7"/>
      <c r="K39" s="41" t="s">
        <v>19</v>
      </c>
      <c r="L39" s="42"/>
      <c r="M39" s="42"/>
      <c r="N39" s="42"/>
      <c r="O39" s="42"/>
      <c r="Q39" s="6"/>
      <c r="S39" s="7"/>
      <c r="T39" s="41" t="s">
        <v>19</v>
      </c>
      <c r="U39" s="42"/>
      <c r="V39" s="42"/>
      <c r="W39" s="42"/>
      <c r="X39" s="42"/>
      <c r="Y39" s="42"/>
      <c r="AA39" s="6"/>
      <c r="AC39" s="7"/>
      <c r="AD39" s="41" t="s">
        <v>19</v>
      </c>
      <c r="AE39" s="42"/>
      <c r="AF39" s="42"/>
      <c r="AG39" s="42"/>
      <c r="AH39" s="42"/>
      <c r="AI39" s="42"/>
      <c r="AK39" s="6"/>
    </row>
    <row r="40" spans="1:37" x14ac:dyDescent="0.25">
      <c r="A40" s="4" t="s">
        <v>34</v>
      </c>
      <c r="B40">
        <v>1</v>
      </c>
      <c r="C40">
        <v>2</v>
      </c>
      <c r="D40">
        <v>3</v>
      </c>
      <c r="E40">
        <v>4</v>
      </c>
      <c r="F40">
        <v>5</v>
      </c>
      <c r="G40" t="s">
        <v>20</v>
      </c>
      <c r="H40" s="6" t="s">
        <v>21</v>
      </c>
      <c r="J40" s="4" t="s">
        <v>34</v>
      </c>
      <c r="K40">
        <v>1</v>
      </c>
      <c r="L40">
        <v>2</v>
      </c>
      <c r="M40">
        <v>3</v>
      </c>
      <c r="N40">
        <v>4</v>
      </c>
      <c r="O40">
        <v>5</v>
      </c>
      <c r="P40" t="s">
        <v>20</v>
      </c>
      <c r="Q40" s="6" t="s">
        <v>21</v>
      </c>
      <c r="S40" s="4" t="s">
        <v>34</v>
      </c>
      <c r="T40">
        <v>1</v>
      </c>
      <c r="U40">
        <v>2</v>
      </c>
      <c r="V40">
        <v>3</v>
      </c>
      <c r="W40">
        <v>4</v>
      </c>
      <c r="X40">
        <v>5</v>
      </c>
      <c r="Y40">
        <v>6</v>
      </c>
      <c r="Z40" t="s">
        <v>20</v>
      </c>
      <c r="AA40" s="6" t="s">
        <v>21</v>
      </c>
      <c r="AC40" s="4" t="s">
        <v>34</v>
      </c>
      <c r="AD40">
        <v>1</v>
      </c>
      <c r="AE40">
        <v>2</v>
      </c>
      <c r="AF40">
        <v>3</v>
      </c>
      <c r="AG40">
        <v>4</v>
      </c>
      <c r="AH40">
        <v>5</v>
      </c>
      <c r="AI40">
        <v>6</v>
      </c>
      <c r="AJ40" t="s">
        <v>20</v>
      </c>
      <c r="AK40" s="6" t="s">
        <v>21</v>
      </c>
    </row>
    <row r="41" spans="1:37" ht="18" x14ac:dyDescent="0.35">
      <c r="A41" s="7" t="s">
        <v>29</v>
      </c>
      <c r="B41" s="11">
        <v>37.546107349054502</v>
      </c>
      <c r="C41" s="11">
        <v>39.047404238871103</v>
      </c>
      <c r="D41" s="11">
        <v>37.135961758244797</v>
      </c>
      <c r="E41" s="11">
        <v>38.037387105415696</v>
      </c>
      <c r="F41" s="11">
        <v>37.080310553105399</v>
      </c>
      <c r="G41" s="11">
        <f>AVERAGE(B41:F41)</f>
        <v>37.769434200938299</v>
      </c>
      <c r="H41" s="13">
        <f>_xlfn.STDEV.P(B41:F41)</f>
        <v>0.72540468668168501</v>
      </c>
      <c r="J41" s="7" t="s">
        <v>35</v>
      </c>
      <c r="K41" s="11">
        <v>32.661508688154399</v>
      </c>
      <c r="L41" s="11">
        <v>35.811098618274599</v>
      </c>
      <c r="M41" s="11">
        <v>35.706089634675998</v>
      </c>
      <c r="N41" s="11">
        <v>34.802554433197102</v>
      </c>
      <c r="O41" s="11">
        <v>34.673636680562403</v>
      </c>
      <c r="P41" s="11">
        <f>AVERAGE(L41:O41)</f>
        <v>35.248344841677529</v>
      </c>
      <c r="Q41" s="13">
        <f>_xlfn.STDEV.P(L41:O41)</f>
        <v>0.5136245387773426</v>
      </c>
      <c r="S41" s="7" t="s">
        <v>35</v>
      </c>
      <c r="T41" s="11">
        <v>27.8996046312208</v>
      </c>
      <c r="U41" s="11">
        <v>31.263886821943998</v>
      </c>
      <c r="V41" s="11">
        <v>29.8974081038773</v>
      </c>
      <c r="W41" s="11">
        <v>32.077800033452696</v>
      </c>
      <c r="X41" s="11">
        <v>31.0652566633579</v>
      </c>
      <c r="Y41" s="11">
        <v>31.176695637751401</v>
      </c>
      <c r="Z41" s="11">
        <f>AVERAGE(W41:Y41)</f>
        <v>31.439917444854</v>
      </c>
      <c r="AA41" s="13">
        <f>_xlfn.STDEV.P(W41:Y41)</f>
        <v>0.45333968785852713</v>
      </c>
      <c r="AC41" s="7" t="s">
        <v>35</v>
      </c>
      <c r="AD41" s="11">
        <v>26.196149714543701</v>
      </c>
      <c r="AE41" s="11">
        <v>25.0884284509726</v>
      </c>
      <c r="AF41" s="11">
        <v>27.444371762594301</v>
      </c>
      <c r="AG41" s="11">
        <v>26.635950911018298</v>
      </c>
      <c r="AH41" s="11">
        <v>27.316650086834599</v>
      </c>
      <c r="AI41" s="11">
        <v>26.625720170131402</v>
      </c>
      <c r="AJ41" s="11">
        <f>AVERAGE(AD41:AH41)</f>
        <v>26.536310185192701</v>
      </c>
      <c r="AK41" s="6">
        <f t="shared" ref="AK41:AK45" si="18">_xlfn.STDEV.P(AD41:AH41)</f>
        <v>0.85504445811559726</v>
      </c>
    </row>
    <row r="42" spans="1:37" x14ac:dyDescent="0.25">
      <c r="A42" s="7" t="s">
        <v>32</v>
      </c>
      <c r="B42" s="11">
        <v>1.0048378007420529</v>
      </c>
      <c r="C42" s="11">
        <v>1.0174233544548577</v>
      </c>
      <c r="D42" s="11">
        <v>1.0069144559063525</v>
      </c>
      <c r="E42" s="11">
        <v>1.0127160474508092</v>
      </c>
      <c r="F42" s="11">
        <v>1.0105247000128119</v>
      </c>
      <c r="G42" s="11">
        <f>AVERAGE(B42:F42)</f>
        <v>1.0104832717133772</v>
      </c>
      <c r="H42" s="13">
        <f>_xlfn.STDEV.P(B42:F42)</f>
        <v>4.4217539734541737E-3</v>
      </c>
      <c r="J42" s="7" t="s">
        <v>32</v>
      </c>
      <c r="K42" s="11">
        <v>0.94652084907525647</v>
      </c>
      <c r="L42" s="11">
        <v>1.0352935605942013</v>
      </c>
      <c r="M42" s="11">
        <v>1.0478260879715537</v>
      </c>
      <c r="N42" s="11">
        <v>1.0436742609919847</v>
      </c>
      <c r="O42" s="11">
        <v>1.0497804668427002</v>
      </c>
      <c r="P42" s="11">
        <f>AVERAGE(L42:O42)</f>
        <v>1.04414359410011</v>
      </c>
      <c r="Q42" s="13">
        <f>_xlfn.STDEV.P(L42:O42)</f>
        <v>5.5650350864003186E-3</v>
      </c>
      <c r="S42" s="7" t="s">
        <v>32</v>
      </c>
      <c r="T42" s="11">
        <v>1.0381666453992442</v>
      </c>
      <c r="U42" s="11">
        <v>0.93711571046361564</v>
      </c>
      <c r="V42" s="11">
        <v>0.98286008463915697</v>
      </c>
      <c r="W42" s="11">
        <v>1.0346871982659311</v>
      </c>
      <c r="X42" s="11">
        <v>1.0261061760351888</v>
      </c>
      <c r="Y42" s="11">
        <v>1.0331901109571626</v>
      </c>
      <c r="Z42" s="11">
        <f>AVERAGE(W42:Y42)</f>
        <v>1.0313278284194276</v>
      </c>
      <c r="AA42" s="13">
        <f>_xlfn.STDEV.P(W42:Y42)</f>
        <v>3.7425087680937777E-3</v>
      </c>
      <c r="AC42" s="7" t="s">
        <v>32</v>
      </c>
      <c r="AD42" s="11">
        <v>1.0147704640264152</v>
      </c>
      <c r="AE42" s="11">
        <v>1.0067200670800753</v>
      </c>
      <c r="AF42" s="11">
        <v>1.0045683502600289</v>
      </c>
      <c r="AG42" s="11">
        <v>1.0084653667662575</v>
      </c>
      <c r="AH42" s="11">
        <v>1.0176569089520993</v>
      </c>
      <c r="AI42" s="11">
        <v>1.0227700036831666</v>
      </c>
      <c r="AJ42" s="11">
        <f>AVERAGE(AD42:AH42)</f>
        <v>1.0104362314169753</v>
      </c>
      <c r="AK42" s="6">
        <f t="shared" si="18"/>
        <v>4.9608461072949894E-3</v>
      </c>
    </row>
    <row r="43" spans="1:37" x14ac:dyDescent="0.25">
      <c r="A43" s="7" t="s">
        <v>31</v>
      </c>
      <c r="B43" s="11">
        <v>0.69210741308062951</v>
      </c>
      <c r="C43" s="11">
        <v>0.75054834491308653</v>
      </c>
      <c r="D43" s="11">
        <v>0.69562319409496465</v>
      </c>
      <c r="E43" s="11">
        <v>0.75888257039865858</v>
      </c>
      <c r="F43" s="11">
        <v>0.69484270181397956</v>
      </c>
      <c r="G43" s="11">
        <f>AVERAGE(B43:F43)</f>
        <v>0.71840084486026379</v>
      </c>
      <c r="H43" s="13">
        <f>_xlfn.STDEV.P(B43:F43)</f>
        <v>2.9790548484838506E-2</v>
      </c>
      <c r="J43" s="7" t="s">
        <v>31</v>
      </c>
      <c r="K43" s="11">
        <v>0.41892675552166059</v>
      </c>
      <c r="L43" s="11">
        <v>0.61890840290996252</v>
      </c>
      <c r="M43" s="11">
        <v>0.59617874001719573</v>
      </c>
      <c r="N43" s="11">
        <v>0.57292905575874886</v>
      </c>
      <c r="O43" s="11">
        <v>0.56961705347885316</v>
      </c>
      <c r="P43" s="11">
        <f t="shared" ref="P43:P45" si="19">AVERAGE(L43:O43)</f>
        <v>0.58940831304119001</v>
      </c>
      <c r="Q43" s="13">
        <f t="shared" ref="Q43:Q45" si="20">_xlfn.STDEV.P(L43:O43)</f>
        <v>1.9870542640726747E-2</v>
      </c>
      <c r="S43" s="7" t="s">
        <v>31</v>
      </c>
      <c r="T43" s="11">
        <v>0.77898250737180463</v>
      </c>
      <c r="U43" s="11">
        <v>0.34781671161956224</v>
      </c>
      <c r="V43" s="11">
        <v>0.34486624404639388</v>
      </c>
      <c r="W43" s="11">
        <v>0.38222913944307702</v>
      </c>
      <c r="X43" s="11">
        <v>0.37099873946405737</v>
      </c>
      <c r="Y43" s="11">
        <v>0.37743558976136887</v>
      </c>
      <c r="Z43" s="11">
        <f t="shared" ref="Z43:Z45" si="21">AVERAGE(W43:Y43)</f>
        <v>0.37688782288950112</v>
      </c>
      <c r="AA43" s="13">
        <f t="shared" ref="AA43:AA45" si="22">_xlfn.STDEV.P(W43:Y43)</f>
        <v>4.6011235824617138E-3</v>
      </c>
      <c r="AC43" s="7" t="s">
        <v>31</v>
      </c>
      <c r="AD43" s="11">
        <v>0.2425644121240092</v>
      </c>
      <c r="AE43" s="11">
        <v>0.20191651000935237</v>
      </c>
      <c r="AF43" s="11">
        <v>0.24478843889983037</v>
      </c>
      <c r="AG43" s="11">
        <v>0.23181639382121991</v>
      </c>
      <c r="AH43" s="11">
        <v>0.24441011114889424</v>
      </c>
      <c r="AI43" s="11">
        <v>0.2308277632284069</v>
      </c>
      <c r="AJ43" s="11">
        <f t="shared" ref="AJ43:AJ45" si="23">AVERAGE(AD43:AH43)</f>
        <v>0.23309917320066123</v>
      </c>
      <c r="AK43" s="6">
        <f t="shared" si="18"/>
        <v>1.6298288280488474E-2</v>
      </c>
    </row>
    <row r="44" spans="1:37" x14ac:dyDescent="0.25">
      <c r="A44" s="7" t="s">
        <v>60</v>
      </c>
      <c r="B44" s="11">
        <v>0.30697345731228404</v>
      </c>
      <c r="C44" s="11">
        <v>0.32522636653485926</v>
      </c>
      <c r="D44" s="11">
        <v>0.32976744394151308</v>
      </c>
      <c r="E44" s="11">
        <v>0.32628116403594043</v>
      </c>
      <c r="F44" s="11">
        <v>0.324117245771322</v>
      </c>
      <c r="G44" s="11">
        <f>AVERAGE(B44:F44)</f>
        <v>0.32247313551918377</v>
      </c>
      <c r="H44" s="13">
        <f>_xlfn.STDEV.P(B44:F44)</f>
        <v>7.9778621272719712E-3</v>
      </c>
      <c r="J44" s="7" t="s">
        <v>60</v>
      </c>
      <c r="K44" s="11">
        <v>0.29798678726331085</v>
      </c>
      <c r="L44" s="11">
        <v>0.27985581852503716</v>
      </c>
      <c r="M44" s="11">
        <v>0.26807639094543712</v>
      </c>
      <c r="N44" s="11">
        <v>0.26865209806831158</v>
      </c>
      <c r="O44" s="11">
        <v>0.26490356389713099</v>
      </c>
      <c r="P44" s="11">
        <f t="shared" si="19"/>
        <v>0.27037196785897921</v>
      </c>
      <c r="Q44" s="13">
        <f t="shared" si="20"/>
        <v>5.6585000399594337E-3</v>
      </c>
      <c r="S44" s="7" t="s">
        <v>60</v>
      </c>
      <c r="T44" s="11">
        <v>0.43352702273393151</v>
      </c>
      <c r="U44" s="11">
        <v>0.3025653271410268</v>
      </c>
      <c r="V44" s="11">
        <v>0.27837785582085744</v>
      </c>
      <c r="W44" s="11">
        <v>0.21654541133204697</v>
      </c>
      <c r="X44" s="11">
        <v>0.24318654763008446</v>
      </c>
      <c r="Y44" s="11">
        <v>0.24150834737313714</v>
      </c>
      <c r="Z44" s="11">
        <f t="shared" si="21"/>
        <v>0.23374676877842285</v>
      </c>
      <c r="AA44" s="13">
        <f t="shared" si="22"/>
        <v>1.2182476828737741E-2</v>
      </c>
      <c r="AC44" s="7" t="s">
        <v>60</v>
      </c>
      <c r="AD44" s="11">
        <v>0.25435495746987258</v>
      </c>
      <c r="AE44" s="11">
        <v>0.23836521485180301</v>
      </c>
      <c r="AF44" s="11">
        <v>0.24767424457348292</v>
      </c>
      <c r="AG44" s="11">
        <v>0.2436696739870679</v>
      </c>
      <c r="AH44" s="11">
        <v>0.23045848645488293</v>
      </c>
      <c r="AI44" s="11">
        <v>0.22512205347659631</v>
      </c>
      <c r="AJ44" s="11">
        <f t="shared" si="23"/>
        <v>0.24290451546742187</v>
      </c>
      <c r="AK44" s="6">
        <f t="shared" si="18"/>
        <v>8.1235127083891367E-3</v>
      </c>
    </row>
    <row r="45" spans="1:37" ht="18" x14ac:dyDescent="0.35">
      <c r="A45" s="19" t="s">
        <v>61</v>
      </c>
      <c r="B45" s="20">
        <v>0.30548264674527759</v>
      </c>
      <c r="C45" s="20">
        <v>0.31921173326376984</v>
      </c>
      <c r="D45" s="20">
        <v>0.30668089906294793</v>
      </c>
      <c r="E45" s="20">
        <v>0.31010386384051913</v>
      </c>
      <c r="F45" s="20">
        <v>0.3037432058479187</v>
      </c>
      <c r="G45" s="20">
        <f>AVERAGE(B45:F45)</f>
        <v>0.30904446975208666</v>
      </c>
      <c r="H45" s="21">
        <f>_xlfn.STDEV.P(B45:F45)</f>
        <v>5.493123185704725E-3</v>
      </c>
      <c r="J45" s="19" t="s">
        <v>61</v>
      </c>
      <c r="K45" s="20">
        <v>0.27554572254092136</v>
      </c>
      <c r="L45" s="20">
        <v>0.29295934148716296</v>
      </c>
      <c r="M45" s="20">
        <v>0.29249605282544833</v>
      </c>
      <c r="N45" s="20">
        <v>0.28412014437091671</v>
      </c>
      <c r="O45" s="20">
        <v>0.28692173565689327</v>
      </c>
      <c r="P45" s="20">
        <f t="shared" si="19"/>
        <v>0.28912431858510534</v>
      </c>
      <c r="Q45" s="21">
        <f t="shared" si="20"/>
        <v>3.7406257353686644E-3</v>
      </c>
      <c r="S45" s="19" t="s">
        <v>61</v>
      </c>
      <c r="T45" s="20">
        <v>0.22668448328460233</v>
      </c>
      <c r="U45" s="20">
        <v>0.25906053311801358</v>
      </c>
      <c r="V45" s="20">
        <v>0.256706757310453</v>
      </c>
      <c r="W45" s="20">
        <v>0.25599450462287443</v>
      </c>
      <c r="X45" s="20">
        <v>0.2539561392923041</v>
      </c>
      <c r="Y45" s="20">
        <v>0.25504162808847997</v>
      </c>
      <c r="Z45" s="20">
        <f t="shared" si="21"/>
        <v>0.2549974240012195</v>
      </c>
      <c r="AA45" s="21">
        <f t="shared" si="22"/>
        <v>8.3274598216409959E-4</v>
      </c>
      <c r="AC45" s="19" t="s">
        <v>61</v>
      </c>
      <c r="AD45" s="20">
        <v>0.21619476777159818</v>
      </c>
      <c r="AE45" s="20">
        <v>0.20495938405592984</v>
      </c>
      <c r="AF45" s="20">
        <v>0.22131081158998844</v>
      </c>
      <c r="AG45" s="20">
        <v>0.21834281631410435</v>
      </c>
      <c r="AH45" s="20">
        <v>0.22103741926797515</v>
      </c>
      <c r="AI45" s="20">
        <v>0.2154426321281564</v>
      </c>
      <c r="AJ45" s="20">
        <f t="shared" si="23"/>
        <v>0.21636903979991917</v>
      </c>
      <c r="AK45" s="9">
        <f t="shared" si="18"/>
        <v>6.0053523451508491E-3</v>
      </c>
    </row>
    <row r="46" spans="1:37" x14ac:dyDescent="0.25">
      <c r="A46" s="24" t="s">
        <v>42</v>
      </c>
      <c r="B46" s="11"/>
      <c r="C46" s="11"/>
      <c r="D46" s="11"/>
      <c r="E46" s="11"/>
      <c r="F46" s="11"/>
      <c r="G46" s="11"/>
      <c r="H46" s="12"/>
      <c r="P46" s="11"/>
      <c r="Q46" s="12"/>
      <c r="Z46" s="11"/>
      <c r="AA46" s="12"/>
    </row>
    <row r="47" spans="1:37" x14ac:dyDescent="0.25">
      <c r="B47" s="11"/>
      <c r="C47" s="11"/>
      <c r="D47" s="11"/>
      <c r="E47" s="11"/>
      <c r="F47" s="11"/>
      <c r="G47" s="11"/>
      <c r="H47" s="12"/>
      <c r="P47" s="11"/>
      <c r="Q47" s="12"/>
      <c r="Z47" s="11"/>
      <c r="AA47" s="12"/>
    </row>
  </sheetData>
  <mergeCells count="12">
    <mergeCell ref="B18:F18"/>
    <mergeCell ref="B30:F30"/>
    <mergeCell ref="B39:F39"/>
    <mergeCell ref="K18:O18"/>
    <mergeCell ref="K30:O30"/>
    <mergeCell ref="K39:O39"/>
    <mergeCell ref="T39:Y39"/>
    <mergeCell ref="T30:Y30"/>
    <mergeCell ref="T18:Y18"/>
    <mergeCell ref="AD18:AI18"/>
    <mergeCell ref="AD30:AI30"/>
    <mergeCell ref="AD39:AI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8CEDD-406E-4568-81D2-695BB04EE8FF}">
  <dimension ref="A2:E30"/>
  <sheetViews>
    <sheetView workbookViewId="0">
      <selection activeCell="B5" sqref="B5"/>
    </sheetView>
  </sheetViews>
  <sheetFormatPr defaultRowHeight="15" x14ac:dyDescent="0.25"/>
  <cols>
    <col min="1" max="1" width="31.5703125" bestFit="1" customWidth="1"/>
  </cols>
  <sheetData>
    <row r="2" spans="1:5" x14ac:dyDescent="0.25">
      <c r="A2" s="14" t="s">
        <v>120</v>
      </c>
    </row>
    <row r="3" spans="1:5" x14ac:dyDescent="0.25">
      <c r="A3" s="22"/>
      <c r="B3" s="43" t="s">
        <v>0</v>
      </c>
      <c r="C3" s="43"/>
      <c r="D3" s="43"/>
      <c r="E3" s="44"/>
    </row>
    <row r="4" spans="1:5" x14ac:dyDescent="0.25">
      <c r="A4" s="4" t="s">
        <v>33</v>
      </c>
      <c r="B4" s="29">
        <v>650</v>
      </c>
      <c r="C4" s="29">
        <v>700</v>
      </c>
      <c r="D4" s="29">
        <v>750</v>
      </c>
      <c r="E4" s="30">
        <v>800</v>
      </c>
    </row>
    <row r="5" spans="1:5" x14ac:dyDescent="0.25">
      <c r="A5" s="7" t="s">
        <v>25</v>
      </c>
      <c r="B5" s="11">
        <v>54.042032811768287</v>
      </c>
      <c r="C5" s="11">
        <v>48.442280676390297</v>
      </c>
      <c r="D5" s="11">
        <v>41.822537502383874</v>
      </c>
      <c r="E5" s="27">
        <v>39.6265468444169</v>
      </c>
    </row>
    <row r="6" spans="1:5" ht="18" x14ac:dyDescent="0.35">
      <c r="A6" s="7" t="s">
        <v>29</v>
      </c>
      <c r="B6" s="11">
        <v>47.269939223314744</v>
      </c>
      <c r="C6" s="11">
        <v>45.568178639614558</v>
      </c>
      <c r="D6" s="11">
        <v>31.20631994111271</v>
      </c>
      <c r="E6" s="27">
        <v>30.770423937410659</v>
      </c>
    </row>
    <row r="7" spans="1:5" ht="18" x14ac:dyDescent="0.35">
      <c r="A7" s="7" t="s">
        <v>87</v>
      </c>
      <c r="B7" s="11">
        <v>1.0050493400015559</v>
      </c>
      <c r="C7" s="11">
        <v>1.1476964500212719</v>
      </c>
      <c r="D7" s="11">
        <v>1.1473358033666357</v>
      </c>
      <c r="E7" s="27">
        <v>0.97666790322864316</v>
      </c>
    </row>
    <row r="8" spans="1:5" x14ac:dyDescent="0.25">
      <c r="A8" s="7" t="s">
        <v>23</v>
      </c>
      <c r="B8" s="11">
        <v>1.0011911943583278</v>
      </c>
      <c r="C8" s="11">
        <v>1.0713362990326554</v>
      </c>
      <c r="D8" s="11">
        <v>1.0577814443881361</v>
      </c>
      <c r="E8" s="27">
        <v>0.99062693855595774</v>
      </c>
    </row>
    <row r="9" spans="1:5" x14ac:dyDescent="0.25">
      <c r="A9" s="7" t="s">
        <v>24</v>
      </c>
      <c r="B9" s="11">
        <v>1.0013984841490202</v>
      </c>
      <c r="C9" s="11">
        <v>1.0014950167723569</v>
      </c>
      <c r="D9" s="11">
        <v>1.0014930228882264</v>
      </c>
      <c r="E9" s="27">
        <v>1.0013598811163056</v>
      </c>
    </row>
    <row r="10" spans="1:5" x14ac:dyDescent="0.25">
      <c r="A10" s="7" t="s">
        <v>26</v>
      </c>
      <c r="B10" s="39">
        <v>0.13513162242483992</v>
      </c>
      <c r="C10" s="39">
        <v>0.14060496800590627</v>
      </c>
      <c r="D10" s="39">
        <v>0.14978976306039313</v>
      </c>
      <c r="E10" s="40">
        <v>0.10619577314224267</v>
      </c>
    </row>
    <row r="11" spans="1:5" x14ac:dyDescent="0.25">
      <c r="A11" s="7" t="s">
        <v>27</v>
      </c>
      <c r="B11" s="12">
        <v>3.3782905606209978E-4</v>
      </c>
      <c r="C11" s="12">
        <v>3.5151242001476576E-4</v>
      </c>
      <c r="D11" s="12">
        <v>3.7447440765098276E-4</v>
      </c>
      <c r="E11" s="13">
        <v>2.6548943285560666E-4</v>
      </c>
    </row>
    <row r="12" spans="1:5" x14ac:dyDescent="0.25">
      <c r="A12" s="7" t="s">
        <v>28</v>
      </c>
      <c r="B12" s="12">
        <v>7.4998050445786155E-2</v>
      </c>
      <c r="C12" s="12">
        <v>7.8035757243277992E-2</v>
      </c>
      <c r="D12" s="12">
        <v>8.3133318498518169E-2</v>
      </c>
      <c r="E12" s="13">
        <v>5.8938654093944678E-2</v>
      </c>
    </row>
    <row r="13" spans="1:5" x14ac:dyDescent="0.25">
      <c r="A13" s="7" t="s">
        <v>31</v>
      </c>
      <c r="B13" s="11">
        <v>1.0359954726030889</v>
      </c>
      <c r="C13" s="11">
        <v>0.80926613986447071</v>
      </c>
      <c r="D13" s="11">
        <v>0.31837796872667573</v>
      </c>
      <c r="E13" s="27">
        <v>0.28087445344735867</v>
      </c>
    </row>
    <row r="14" spans="1:5" x14ac:dyDescent="0.25">
      <c r="A14" s="7"/>
      <c r="E14" s="6"/>
    </row>
    <row r="15" spans="1:5" x14ac:dyDescent="0.25">
      <c r="A15" s="7"/>
      <c r="B15" s="41" t="s">
        <v>0</v>
      </c>
      <c r="C15" s="41"/>
      <c r="D15" s="41"/>
      <c r="E15" s="45"/>
    </row>
    <row r="16" spans="1:5" ht="18" x14ac:dyDescent="0.35">
      <c r="A16" s="4" t="s">
        <v>41</v>
      </c>
      <c r="B16" s="29">
        <v>650</v>
      </c>
      <c r="C16" s="29">
        <v>700</v>
      </c>
      <c r="D16" s="29">
        <v>750</v>
      </c>
      <c r="E16" s="30">
        <v>800</v>
      </c>
    </row>
    <row r="17" spans="1:5" ht="18" x14ac:dyDescent="0.35">
      <c r="A17" s="7" t="s">
        <v>35</v>
      </c>
      <c r="B17" s="11">
        <v>28.91169498539487</v>
      </c>
      <c r="C17" s="11">
        <v>26.80010824188977</v>
      </c>
      <c r="D17" s="11">
        <v>31.797193552123815</v>
      </c>
      <c r="E17" s="27">
        <v>22.451442598191857</v>
      </c>
    </row>
    <row r="18" spans="1:5" ht="18" x14ac:dyDescent="0.35">
      <c r="A18" s="7" t="s">
        <v>88</v>
      </c>
      <c r="B18" s="11">
        <v>1.004557397932998</v>
      </c>
      <c r="C18" s="11">
        <v>1.004557397932998</v>
      </c>
      <c r="D18" s="11">
        <v>1.004557397932998</v>
      </c>
      <c r="E18" s="27">
        <v>1.004557397932998</v>
      </c>
    </row>
    <row r="19" spans="1:5" x14ac:dyDescent="0.25">
      <c r="A19" s="7" t="s">
        <v>36</v>
      </c>
      <c r="B19" s="11">
        <v>1.0013228495783235</v>
      </c>
      <c r="C19" s="11">
        <v>1.0012396813824251</v>
      </c>
      <c r="D19" s="11">
        <v>1.0012680089466963</v>
      </c>
      <c r="E19" s="27">
        <v>1.0013669647184096</v>
      </c>
    </row>
    <row r="20" spans="1:5" x14ac:dyDescent="0.25">
      <c r="A20" s="7" t="s">
        <v>30</v>
      </c>
      <c r="B20" s="39">
        <v>0.1220963800784394</v>
      </c>
      <c r="C20" s="39">
        <v>0.12066597600906415</v>
      </c>
      <c r="D20" s="39">
        <v>0.14009957910506601</v>
      </c>
      <c r="E20" s="27">
        <v>9.1864163959396991E-2</v>
      </c>
    </row>
    <row r="21" spans="1:5" x14ac:dyDescent="0.25">
      <c r="A21" s="7" t="s">
        <v>27</v>
      </c>
      <c r="B21" s="12">
        <v>3.0524095019609848E-4</v>
      </c>
      <c r="C21" s="12">
        <v>3.0166494002266034E-4</v>
      </c>
      <c r="D21" s="12">
        <v>3.5024894776266506E-4</v>
      </c>
      <c r="E21" s="13">
        <v>2.2966040989849247E-4</v>
      </c>
    </row>
    <row r="22" spans="1:5" x14ac:dyDescent="0.25">
      <c r="A22" s="7" t="s">
        <v>28</v>
      </c>
      <c r="B22" s="12">
        <v>6.7763490943533872E-2</v>
      </c>
      <c r="C22" s="12">
        <v>6.6969616685030597E-2</v>
      </c>
      <c r="D22" s="12">
        <v>7.7755266403311638E-2</v>
      </c>
      <c r="E22" s="13">
        <v>5.0984610997465332E-2</v>
      </c>
    </row>
    <row r="23" spans="1:5" x14ac:dyDescent="0.25">
      <c r="A23" s="7"/>
      <c r="E23" s="6"/>
    </row>
    <row r="24" spans="1:5" x14ac:dyDescent="0.25">
      <c r="A24" s="7"/>
      <c r="B24" s="41" t="s">
        <v>0</v>
      </c>
      <c r="C24" s="41"/>
      <c r="D24" s="41"/>
      <c r="E24" s="45"/>
    </row>
    <row r="25" spans="1:5" x14ac:dyDescent="0.25">
      <c r="A25" s="4" t="s">
        <v>34</v>
      </c>
      <c r="B25" s="29">
        <v>650</v>
      </c>
      <c r="C25" s="29">
        <v>700</v>
      </c>
      <c r="D25" s="29">
        <v>750</v>
      </c>
      <c r="E25" s="30">
        <v>800</v>
      </c>
    </row>
    <row r="26" spans="1:5" ht="18" x14ac:dyDescent="0.35">
      <c r="A26" s="7" t="s">
        <v>29</v>
      </c>
      <c r="B26" s="11">
        <v>37.769434200938299</v>
      </c>
      <c r="C26" s="11">
        <v>35.248344841677529</v>
      </c>
      <c r="D26" s="11">
        <v>31.439917444854</v>
      </c>
      <c r="E26" s="27">
        <v>26.536310185192701</v>
      </c>
    </row>
    <row r="27" spans="1:5" x14ac:dyDescent="0.25">
      <c r="A27" s="7" t="s">
        <v>32</v>
      </c>
      <c r="B27" s="11">
        <v>1.0104832717133772</v>
      </c>
      <c r="C27" s="11">
        <v>1.04414359410011</v>
      </c>
      <c r="D27" s="11">
        <v>1.0313278284194276</v>
      </c>
      <c r="E27" s="27">
        <v>1.0104362314169753</v>
      </c>
    </row>
    <row r="28" spans="1:5" x14ac:dyDescent="0.25">
      <c r="A28" s="7" t="s">
        <v>31</v>
      </c>
      <c r="B28" s="11">
        <v>0.71840084486026379</v>
      </c>
      <c r="C28" s="11">
        <v>0.58940831304119001</v>
      </c>
      <c r="D28" s="11">
        <v>0.37688782288950112</v>
      </c>
      <c r="E28" s="27">
        <v>0.23309917320066123</v>
      </c>
    </row>
    <row r="29" spans="1:5" x14ac:dyDescent="0.25">
      <c r="A29" s="7" t="s">
        <v>60</v>
      </c>
      <c r="B29" s="11">
        <v>0.32247313551918377</v>
      </c>
      <c r="C29" s="11">
        <v>0.27037196785897921</v>
      </c>
      <c r="D29" s="11">
        <v>0.23374676877842285</v>
      </c>
      <c r="E29" s="27">
        <v>0.24290451546742187</v>
      </c>
    </row>
    <row r="30" spans="1:5" ht="18" x14ac:dyDescent="0.35">
      <c r="A30" s="19" t="s">
        <v>61</v>
      </c>
      <c r="B30" s="20">
        <v>0.30904446975208666</v>
      </c>
      <c r="C30" s="20">
        <v>0.28912431858510534</v>
      </c>
      <c r="D30" s="20">
        <v>0.2549974240012195</v>
      </c>
      <c r="E30" s="28">
        <v>0.21636903979991917</v>
      </c>
    </row>
  </sheetData>
  <mergeCells count="3">
    <mergeCell ref="B3:E3"/>
    <mergeCell ref="B15:E15"/>
    <mergeCell ref="B24:E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F7E91-1D65-4AB9-83BB-42B1746C53EF}">
  <dimension ref="A1:AF41"/>
  <sheetViews>
    <sheetView topLeftCell="E20" workbookViewId="0">
      <selection activeCell="H22" sqref="H22"/>
    </sheetView>
  </sheetViews>
  <sheetFormatPr defaultRowHeight="15" x14ac:dyDescent="0.25"/>
  <cols>
    <col min="1" max="1" width="33.140625" bestFit="1" customWidth="1"/>
    <col min="2" max="2" width="14.5703125" bestFit="1" customWidth="1"/>
    <col min="3" max="3" width="51.42578125" customWidth="1"/>
    <col min="4" max="4" width="41.42578125" bestFit="1" customWidth="1"/>
    <col min="5" max="5" width="43.7109375" bestFit="1" customWidth="1"/>
    <col min="6" max="6" width="43.7109375" customWidth="1"/>
    <col min="7" max="7" width="42.85546875" bestFit="1" customWidth="1"/>
    <col min="8" max="8" width="43" bestFit="1" customWidth="1"/>
    <col min="10" max="10" width="36.28515625" bestFit="1" customWidth="1"/>
    <col min="18" max="18" width="24.7109375" customWidth="1"/>
    <col min="26" max="26" width="18.140625" bestFit="1" customWidth="1"/>
  </cols>
  <sheetData>
    <row r="1" spans="1:11" x14ac:dyDescent="0.25">
      <c r="A1" t="s">
        <v>10</v>
      </c>
    </row>
    <row r="2" spans="1:11" x14ac:dyDescent="0.25">
      <c r="A2" s="22" t="s">
        <v>44</v>
      </c>
      <c r="B2" s="16"/>
      <c r="C2" s="16"/>
      <c r="D2" s="17" t="s">
        <v>11</v>
      </c>
      <c r="G2" s="22" t="s">
        <v>45</v>
      </c>
      <c r="H2" s="17" t="s">
        <v>11</v>
      </c>
      <c r="J2" s="22" t="s">
        <v>46</v>
      </c>
      <c r="K2" s="17" t="s">
        <v>11</v>
      </c>
    </row>
    <row r="3" spans="1:11" x14ac:dyDescent="0.25">
      <c r="A3" s="7" t="s">
        <v>47</v>
      </c>
      <c r="D3" s="6">
        <v>2</v>
      </c>
      <c r="G3" s="7" t="s">
        <v>48</v>
      </c>
      <c r="H3" s="6">
        <v>2</v>
      </c>
      <c r="J3" s="7" t="s">
        <v>48</v>
      </c>
      <c r="K3" s="6">
        <v>0</v>
      </c>
    </row>
    <row r="4" spans="1:11" x14ac:dyDescent="0.25">
      <c r="A4" s="7" t="s">
        <v>14</v>
      </c>
      <c r="D4" s="6">
        <v>7</v>
      </c>
      <c r="G4" s="7" t="s">
        <v>14</v>
      </c>
      <c r="H4" s="6">
        <v>7</v>
      </c>
      <c r="J4" s="7" t="s">
        <v>14</v>
      </c>
      <c r="K4" s="6">
        <v>7</v>
      </c>
    </row>
    <row r="5" spans="1:11" x14ac:dyDescent="0.25">
      <c r="A5" s="7" t="s">
        <v>15</v>
      </c>
      <c r="D5" s="6">
        <v>1</v>
      </c>
      <c r="G5" s="7" t="s">
        <v>15</v>
      </c>
      <c r="H5" s="6">
        <v>1</v>
      </c>
      <c r="J5" s="7" t="s">
        <v>15</v>
      </c>
      <c r="K5" s="6">
        <v>0</v>
      </c>
    </row>
    <row r="6" spans="1:11" x14ac:dyDescent="0.25">
      <c r="A6" s="7"/>
      <c r="D6" s="6"/>
      <c r="G6" s="7"/>
      <c r="H6" s="6"/>
      <c r="J6" s="7"/>
      <c r="K6" s="6"/>
    </row>
    <row r="7" spans="1:11" x14ac:dyDescent="0.25">
      <c r="A7" s="7"/>
      <c r="D7" s="6"/>
      <c r="G7" s="7"/>
      <c r="H7" s="6"/>
      <c r="J7" s="7"/>
      <c r="K7" s="6"/>
    </row>
    <row r="8" spans="1:11" x14ac:dyDescent="0.25">
      <c r="A8" s="7" t="s">
        <v>49</v>
      </c>
      <c r="D8" s="6">
        <v>3</v>
      </c>
      <c r="G8" s="7" t="s">
        <v>49</v>
      </c>
      <c r="H8" s="6">
        <v>3</v>
      </c>
      <c r="J8" s="7" t="s">
        <v>49</v>
      </c>
      <c r="K8" s="6">
        <v>2</v>
      </c>
    </row>
    <row r="9" spans="1:11" x14ac:dyDescent="0.25">
      <c r="A9" s="19" t="s">
        <v>50</v>
      </c>
      <c r="B9" s="23"/>
      <c r="C9" s="23"/>
      <c r="D9" s="9">
        <v>5</v>
      </c>
      <c r="G9" s="19" t="s">
        <v>50</v>
      </c>
      <c r="H9" s="9">
        <v>5</v>
      </c>
      <c r="J9" s="19" t="s">
        <v>50</v>
      </c>
      <c r="K9" s="9">
        <v>4</v>
      </c>
    </row>
    <row r="10" spans="1:11" x14ac:dyDescent="0.25">
      <c r="A10" s="7"/>
    </row>
    <row r="11" spans="1:11" x14ac:dyDescent="0.25">
      <c r="A11" s="4" t="s">
        <v>72</v>
      </c>
    </row>
    <row r="12" spans="1:11" x14ac:dyDescent="0.25">
      <c r="A12" s="22" t="s">
        <v>51</v>
      </c>
      <c r="B12" s="16" t="s">
        <v>2</v>
      </c>
      <c r="C12" s="16" t="s">
        <v>56</v>
      </c>
      <c r="D12" s="16" t="s">
        <v>52</v>
      </c>
      <c r="E12" s="16" t="s">
        <v>55</v>
      </c>
      <c r="F12" s="16" t="s">
        <v>57</v>
      </c>
      <c r="G12" s="16" t="s">
        <v>3</v>
      </c>
      <c r="H12" s="17" t="s">
        <v>4</v>
      </c>
    </row>
    <row r="13" spans="1:11" ht="18" x14ac:dyDescent="0.35">
      <c r="A13" s="7">
        <v>700</v>
      </c>
      <c r="B13">
        <v>1</v>
      </c>
      <c r="C13">
        <v>10</v>
      </c>
      <c r="D13">
        <v>7</v>
      </c>
      <c r="E13">
        <v>3</v>
      </c>
      <c r="F13">
        <v>2</v>
      </c>
      <c r="G13" t="s">
        <v>53</v>
      </c>
      <c r="H13" s="6" t="s">
        <v>54</v>
      </c>
    </row>
    <row r="14" spans="1:11" ht="18" x14ac:dyDescent="0.35">
      <c r="A14" s="7">
        <v>800</v>
      </c>
      <c r="B14">
        <v>5</v>
      </c>
      <c r="C14">
        <v>10</v>
      </c>
      <c r="D14">
        <v>7</v>
      </c>
      <c r="E14">
        <v>5</v>
      </c>
      <c r="F14">
        <v>4</v>
      </c>
      <c r="G14" t="s">
        <v>53</v>
      </c>
      <c r="H14" s="6" t="s">
        <v>54</v>
      </c>
    </row>
    <row r="15" spans="1:11" ht="18" x14ac:dyDescent="0.35">
      <c r="A15" s="7">
        <v>700</v>
      </c>
      <c r="B15">
        <v>1</v>
      </c>
      <c r="C15">
        <v>10</v>
      </c>
      <c r="D15">
        <v>7</v>
      </c>
      <c r="E15">
        <v>3</v>
      </c>
      <c r="F15">
        <v>2</v>
      </c>
      <c r="G15" t="s">
        <v>53</v>
      </c>
      <c r="H15" s="6" t="s">
        <v>54</v>
      </c>
    </row>
    <row r="16" spans="1:11" ht="18" x14ac:dyDescent="0.35">
      <c r="A16" s="19">
        <v>800</v>
      </c>
      <c r="B16" s="23">
        <v>5</v>
      </c>
      <c r="C16" s="23">
        <v>10</v>
      </c>
      <c r="D16" s="23">
        <v>7</v>
      </c>
      <c r="E16" s="23">
        <v>5</v>
      </c>
      <c r="F16" s="23">
        <v>4</v>
      </c>
      <c r="G16" s="23" t="s">
        <v>53</v>
      </c>
      <c r="H16" s="9" t="s">
        <v>54</v>
      </c>
    </row>
    <row r="19" spans="1:32" x14ac:dyDescent="0.25">
      <c r="A19" s="25" t="s">
        <v>43</v>
      </c>
      <c r="J19" s="26" t="s">
        <v>66</v>
      </c>
    </row>
    <row r="20" spans="1:32" x14ac:dyDescent="0.25">
      <c r="A20" s="15" t="s">
        <v>67</v>
      </c>
      <c r="B20" s="46" t="s">
        <v>65</v>
      </c>
      <c r="C20" s="46"/>
      <c r="D20" s="46"/>
      <c r="E20" s="46"/>
      <c r="F20" s="46"/>
      <c r="G20" s="16"/>
      <c r="H20" s="17"/>
      <c r="J20" s="15" t="s">
        <v>68</v>
      </c>
      <c r="K20" s="46" t="s">
        <v>65</v>
      </c>
      <c r="L20" s="46"/>
      <c r="M20" s="46"/>
      <c r="N20" s="46"/>
      <c r="O20" s="32"/>
      <c r="P20" s="3"/>
      <c r="R20" s="15" t="s">
        <v>69</v>
      </c>
      <c r="S20" s="46" t="s">
        <v>65</v>
      </c>
      <c r="T20" s="46"/>
      <c r="U20" s="46"/>
      <c r="V20" s="46"/>
      <c r="W20" s="32"/>
      <c r="X20" s="3"/>
      <c r="Z20" s="15" t="s">
        <v>70</v>
      </c>
      <c r="AA20" s="46" t="s">
        <v>65</v>
      </c>
      <c r="AB20" s="46"/>
      <c r="AC20" s="46"/>
      <c r="AD20" s="46"/>
      <c r="AE20" s="32"/>
      <c r="AF20" s="3"/>
    </row>
    <row r="21" spans="1:32" ht="18" x14ac:dyDescent="0.35">
      <c r="A21" s="4" t="s">
        <v>58</v>
      </c>
      <c r="B21" s="10">
        <v>1</v>
      </c>
      <c r="C21" s="10">
        <v>2</v>
      </c>
      <c r="D21" s="10">
        <v>3</v>
      </c>
      <c r="E21" s="10">
        <v>4</v>
      </c>
      <c r="F21" s="10">
        <v>5</v>
      </c>
      <c r="G21" s="10" t="s">
        <v>20</v>
      </c>
      <c r="H21" s="31" t="s">
        <v>21</v>
      </c>
      <c r="J21" s="4" t="s">
        <v>58</v>
      </c>
      <c r="K21" s="10">
        <v>2</v>
      </c>
      <c r="L21" s="10">
        <v>3</v>
      </c>
      <c r="M21" s="10">
        <v>4</v>
      </c>
      <c r="N21" s="10">
        <v>5</v>
      </c>
      <c r="O21" s="10" t="s">
        <v>20</v>
      </c>
      <c r="P21" s="31" t="s">
        <v>21</v>
      </c>
      <c r="R21" s="4" t="s">
        <v>58</v>
      </c>
      <c r="S21" s="10">
        <v>1</v>
      </c>
      <c r="T21" s="10">
        <v>2</v>
      </c>
      <c r="U21" s="10">
        <v>3</v>
      </c>
      <c r="V21" s="10">
        <v>4</v>
      </c>
      <c r="W21" s="10" t="s">
        <v>20</v>
      </c>
      <c r="X21" s="31" t="s">
        <v>21</v>
      </c>
      <c r="Z21" s="4" t="s">
        <v>58</v>
      </c>
      <c r="AA21" s="10">
        <v>1</v>
      </c>
      <c r="AB21" s="10">
        <v>2</v>
      </c>
      <c r="AC21" s="10">
        <v>3</v>
      </c>
      <c r="AD21" s="10">
        <v>4</v>
      </c>
      <c r="AE21" s="10" t="s">
        <v>20</v>
      </c>
      <c r="AF21" s="31" t="s">
        <v>21</v>
      </c>
    </row>
    <row r="22" spans="1:32" ht="18" x14ac:dyDescent="0.35">
      <c r="A22" s="7" t="s">
        <v>59</v>
      </c>
      <c r="B22" s="11">
        <v>68.357241933647984</v>
      </c>
      <c r="C22" s="11">
        <v>53.489162473781818</v>
      </c>
      <c r="D22" s="11">
        <v>47.489893682401572</v>
      </c>
      <c r="E22" s="11">
        <v>51.046547245752947</v>
      </c>
      <c r="F22" s="11">
        <v>49.768565833852776</v>
      </c>
      <c r="G22" s="11">
        <f>AVERAGE(D22:F22)</f>
        <v>49.435002254002427</v>
      </c>
      <c r="H22" s="13">
        <f t="shared" ref="H22:H27" si="0">_xlfn.STDEV.P(D22:F22)</f>
        <v>1.471030169365886</v>
      </c>
      <c r="J22" s="7" t="s">
        <v>59</v>
      </c>
      <c r="K22" s="11">
        <v>42.856488638071568</v>
      </c>
      <c r="L22" s="11">
        <v>48.544363195295382</v>
      </c>
      <c r="M22" s="11">
        <v>49.65749677243015</v>
      </c>
      <c r="N22" s="11">
        <v>50.168912622084903</v>
      </c>
      <c r="O22" s="11">
        <f>AVERAGE(L22:N22)</f>
        <v>49.456924196603474</v>
      </c>
      <c r="P22" s="13">
        <f t="shared" ref="P22:P27" si="1">_xlfn.STDEV.P(L22:N22)</f>
        <v>0.6782144344531208</v>
      </c>
      <c r="R22" s="7" t="s">
        <v>59</v>
      </c>
      <c r="S22" s="11">
        <v>39.206502687685493</v>
      </c>
      <c r="T22" s="11">
        <v>45.715250760533785</v>
      </c>
      <c r="U22" s="11">
        <v>45.483905361023098</v>
      </c>
      <c r="V22" s="11">
        <v>45.610951852019795</v>
      </c>
      <c r="W22" s="11">
        <f>AVERAGE(T22:V22)</f>
        <v>45.603369324525566</v>
      </c>
      <c r="X22" s="13">
        <f t="shared" ref="X22:X27" si="2">_xlfn.STDEV.P(T22:V22)</f>
        <v>9.4598430258612878E-2</v>
      </c>
      <c r="Z22" s="7" t="s">
        <v>59</v>
      </c>
      <c r="AA22" s="11">
        <v>50.208538657271163</v>
      </c>
      <c r="AB22" s="11">
        <v>48.908069961306566</v>
      </c>
      <c r="AC22" s="11">
        <v>49.085572784712014</v>
      </c>
      <c r="AD22" s="11">
        <v>49.133938235754997</v>
      </c>
      <c r="AE22" s="11">
        <f>AVERAGE(AB22:AD22)</f>
        <v>49.042526993924525</v>
      </c>
      <c r="AF22" s="13">
        <f t="shared" ref="AF22:AF27" si="3">_xlfn.STDEV.P(AB22:AD22)</f>
        <v>9.7104151744292974E-2</v>
      </c>
    </row>
    <row r="23" spans="1:32" x14ac:dyDescent="0.25">
      <c r="A23" s="7" t="s">
        <v>89</v>
      </c>
      <c r="B23" s="11">
        <v>0.38114523789602711</v>
      </c>
      <c r="C23" s="11">
        <v>0.62295465510787107</v>
      </c>
      <c r="D23" s="11">
        <v>0.78812839120321587</v>
      </c>
      <c r="E23" s="11">
        <v>0.73289175304294363</v>
      </c>
      <c r="F23" s="11">
        <v>0.7703779777407106</v>
      </c>
      <c r="G23" s="11">
        <f t="shared" ref="G23" si="4">AVERAGE(D23:F23)</f>
        <v>0.76379937399562337</v>
      </c>
      <c r="H23" s="13">
        <f t="shared" si="0"/>
        <v>2.3025059815171927E-2</v>
      </c>
      <c r="J23" s="7" t="s">
        <v>89</v>
      </c>
      <c r="K23" s="11">
        <v>0.70376339659705378</v>
      </c>
      <c r="L23" s="11">
        <v>0.81797585411036411</v>
      </c>
      <c r="M23" s="11">
        <v>0.77049451353876386</v>
      </c>
      <c r="N23" s="11">
        <v>0.77331677868001714</v>
      </c>
      <c r="O23" s="11">
        <v>0.78726238210971511</v>
      </c>
      <c r="P23" s="13">
        <v>2.1748246165041667E-2</v>
      </c>
      <c r="R23" s="7" t="s">
        <v>89</v>
      </c>
      <c r="S23" s="11">
        <v>0.91962721242801493</v>
      </c>
      <c r="T23" s="11">
        <v>0.81122719528891929</v>
      </c>
      <c r="U23" s="11">
        <v>0.7860423661440703</v>
      </c>
      <c r="V23" s="11">
        <v>0.81962114008821318</v>
      </c>
      <c r="W23" s="11">
        <v>0.805630233840401</v>
      </c>
      <c r="X23" s="13">
        <v>1.4268333189038182E-2</v>
      </c>
      <c r="Z23" s="7" t="s">
        <v>89</v>
      </c>
      <c r="AA23" s="11">
        <v>0.71556198528051118</v>
      </c>
      <c r="AB23" s="11">
        <v>0.74197455556570313</v>
      </c>
      <c r="AC23" s="11">
        <v>0.80289853149793156</v>
      </c>
      <c r="AD23" s="11">
        <v>0.80931451131001808</v>
      </c>
      <c r="AE23" s="11">
        <f t="shared" ref="AE23:AE27" si="5">AVERAGE(AB23:AD23)</f>
        <v>0.78472919945788433</v>
      </c>
      <c r="AF23" s="13">
        <f t="shared" si="3"/>
        <v>3.0345355273338412E-2</v>
      </c>
    </row>
    <row r="24" spans="1:32" x14ac:dyDescent="0.25">
      <c r="A24" s="7" t="s">
        <v>23</v>
      </c>
      <c r="B24" s="11">
        <v>0.57696795305068549</v>
      </c>
      <c r="C24" s="11">
        <v>0.7983216028708181</v>
      </c>
      <c r="D24" s="11">
        <v>0.8993823982392134</v>
      </c>
      <c r="E24" s="11">
        <v>0.86365046251976374</v>
      </c>
      <c r="F24" s="11">
        <v>0.8857204126828615</v>
      </c>
      <c r="G24" s="11">
        <f t="shared" ref="G24:G27" si="6">AVERAGE(D24:F24)</f>
        <v>0.88291775781394621</v>
      </c>
      <c r="H24" s="13">
        <f t="shared" si="0"/>
        <v>1.4721502715425295E-2</v>
      </c>
      <c r="J24" s="7" t="s">
        <v>23</v>
      </c>
      <c r="K24" s="11">
        <v>0.87304339372080719</v>
      </c>
      <c r="L24" s="11">
        <v>0.9116375375162008</v>
      </c>
      <c r="M24" s="11">
        <v>0.88603332046796157</v>
      </c>
      <c r="N24" s="11">
        <v>0.88627549276705042</v>
      </c>
      <c r="O24" s="11">
        <f t="shared" ref="O24:O27" si="7">AVERAGE(L24:N24)</f>
        <v>0.89464878358373756</v>
      </c>
      <c r="P24" s="13">
        <f t="shared" si="1"/>
        <v>1.2013269940332633E-2</v>
      </c>
      <c r="R24" s="7" t="s">
        <v>23</v>
      </c>
      <c r="S24" s="11">
        <v>0.96848864088042186</v>
      </c>
      <c r="T24" s="11">
        <v>0.91370203895863666</v>
      </c>
      <c r="U24" s="11">
        <v>0.90268371230428457</v>
      </c>
      <c r="V24" s="11">
        <v>0.91772748505441271</v>
      </c>
      <c r="W24" s="11">
        <f t="shared" ref="W24:W27" si="8">AVERAGE(T24:V24)</f>
        <v>0.91137107877244461</v>
      </c>
      <c r="X24" s="13">
        <f t="shared" si="2"/>
        <v>6.3589205678104268E-3</v>
      </c>
      <c r="Z24" s="7" t="s">
        <v>23</v>
      </c>
      <c r="AA24" s="11">
        <v>0.85718782942359084</v>
      </c>
      <c r="AB24" s="11">
        <v>0.87380473511810186</v>
      </c>
      <c r="AC24" s="11">
        <v>0.90325161521868103</v>
      </c>
      <c r="AD24" s="11">
        <v>0.90630870976251676</v>
      </c>
      <c r="AE24" s="11">
        <f t="shared" si="5"/>
        <v>0.89445502003309985</v>
      </c>
      <c r="AF24" s="13">
        <f t="shared" si="3"/>
        <v>1.4655196053855978E-2</v>
      </c>
    </row>
    <row r="25" spans="1:32" x14ac:dyDescent="0.25">
      <c r="A25" s="7" t="s">
        <v>30</v>
      </c>
      <c r="B25" s="11">
        <v>0.16563615850356972</v>
      </c>
      <c r="C25" s="11">
        <v>0.13347320978603983</v>
      </c>
      <c r="D25" s="11">
        <v>0.11770764682133275</v>
      </c>
      <c r="E25" s="11">
        <v>0.1273766772508641</v>
      </c>
      <c r="F25" s="11">
        <v>0.12584599434605451</v>
      </c>
      <c r="G25" s="11">
        <f t="shared" si="6"/>
        <v>0.12364343947275046</v>
      </c>
      <c r="H25" s="13">
        <f t="shared" si="0"/>
        <v>4.2435027464927588E-3</v>
      </c>
      <c r="J25" s="7" t="s">
        <v>30</v>
      </c>
      <c r="K25" s="11">
        <v>0.19577447209175541</v>
      </c>
      <c r="L25" s="11">
        <v>0.21474419728858296</v>
      </c>
      <c r="M25" s="11">
        <v>0.22959778456558877</v>
      </c>
      <c r="N25" s="11">
        <v>0.22219839838959424</v>
      </c>
      <c r="O25" s="11">
        <f t="shared" si="7"/>
        <v>0.22218012674792198</v>
      </c>
      <c r="P25" s="13">
        <f t="shared" si="1"/>
        <v>6.0639653769116167E-3</v>
      </c>
      <c r="R25" s="7" t="s">
        <v>30</v>
      </c>
      <c r="S25" s="11">
        <v>0.10197276792550278</v>
      </c>
      <c r="T25" s="11">
        <v>0.1189002151586484</v>
      </c>
      <c r="U25" s="11">
        <v>0.12107932632839669</v>
      </c>
      <c r="V25" s="11">
        <v>0.11558759370194913</v>
      </c>
      <c r="W25" s="11">
        <f t="shared" si="8"/>
        <v>0.1185223783963314</v>
      </c>
      <c r="X25" s="13">
        <f t="shared" si="2"/>
        <v>2.2578532982039669E-3</v>
      </c>
      <c r="Z25" s="7" t="s">
        <v>30</v>
      </c>
      <c r="AA25" s="11">
        <v>0.22322445130907076</v>
      </c>
      <c r="AB25" s="11">
        <v>0.21744063000110073</v>
      </c>
      <c r="AC25" s="11">
        <v>0.21822911901262299</v>
      </c>
      <c r="AD25" s="11">
        <v>0.22116775657024956</v>
      </c>
      <c r="AE25" s="11">
        <f t="shared" si="5"/>
        <v>0.21894583519465774</v>
      </c>
      <c r="AF25" s="13">
        <f t="shared" si="3"/>
        <v>1.6037725690397772E-3</v>
      </c>
    </row>
    <row r="26" spans="1:32" x14ac:dyDescent="0.25">
      <c r="A26" s="7" t="s">
        <v>27</v>
      </c>
      <c r="B26" s="12">
        <v>4.1409039625892432E-4</v>
      </c>
      <c r="C26" s="12">
        <v>3.3368302446509958E-4</v>
      </c>
      <c r="D26" s="12">
        <v>2.9426911705333187E-4</v>
      </c>
      <c r="E26" s="12">
        <v>3.1844169312716025E-4</v>
      </c>
      <c r="F26" s="12">
        <v>3.1461498586513628E-4</v>
      </c>
      <c r="G26" s="12">
        <f t="shared" si="6"/>
        <v>3.0910859868187615E-4</v>
      </c>
      <c r="H26" s="13">
        <f t="shared" si="0"/>
        <v>1.0608756866231902E-5</v>
      </c>
      <c r="J26" s="7" t="s">
        <v>27</v>
      </c>
      <c r="K26" s="12">
        <v>4.8943618022938848E-4</v>
      </c>
      <c r="L26" s="12">
        <v>5.3686049322145739E-4</v>
      </c>
      <c r="M26" s="12">
        <v>5.739944614139719E-4</v>
      </c>
      <c r="N26" s="12">
        <v>5.5549599597398561E-4</v>
      </c>
      <c r="O26" s="12">
        <f t="shared" si="7"/>
        <v>5.55450316869805E-4</v>
      </c>
      <c r="P26" s="13">
        <f t="shared" si="1"/>
        <v>1.5159913442279035E-5</v>
      </c>
      <c r="R26" s="7" t="s">
        <v>27</v>
      </c>
      <c r="S26" s="12">
        <v>2.5493191981375697E-4</v>
      </c>
      <c r="T26" s="12">
        <v>2.97250537896621E-4</v>
      </c>
      <c r="U26" s="12">
        <v>3.0269831582099171E-4</v>
      </c>
      <c r="V26" s="12">
        <v>2.8896898425487282E-4</v>
      </c>
      <c r="W26" s="12">
        <f t="shared" si="8"/>
        <v>2.9630594599082855E-4</v>
      </c>
      <c r="X26" s="13">
        <f t="shared" si="2"/>
        <v>5.6446332455099108E-6</v>
      </c>
      <c r="Z26" s="7" t="s">
        <v>27</v>
      </c>
      <c r="AA26" s="12">
        <v>5.5806112827267687E-4</v>
      </c>
      <c r="AB26" s="12">
        <v>5.4360157500275179E-4</v>
      </c>
      <c r="AC26" s="12">
        <v>5.4557279753155742E-4</v>
      </c>
      <c r="AD26" s="12">
        <v>5.5291939142562392E-4</v>
      </c>
      <c r="AE26" s="12">
        <f t="shared" si="5"/>
        <v>5.4736458798664434E-4</v>
      </c>
      <c r="AF26" s="13">
        <f t="shared" si="3"/>
        <v>4.0094314225994638E-6</v>
      </c>
    </row>
    <row r="27" spans="1:32" x14ac:dyDescent="0.25">
      <c r="A27" s="7" t="s">
        <v>28</v>
      </c>
      <c r="B27" s="11">
        <v>9.1928067969481192E-2</v>
      </c>
      <c r="C27" s="11">
        <v>7.4077631431252108E-2</v>
      </c>
      <c r="D27" s="11">
        <v>6.5327743985839681E-2</v>
      </c>
      <c r="E27" s="11">
        <v>7.0694055874229569E-2</v>
      </c>
      <c r="F27" s="11">
        <v>6.9844526862060247E-2</v>
      </c>
      <c r="G27" s="11">
        <f t="shared" si="6"/>
        <v>6.8622108907376494E-2</v>
      </c>
      <c r="H27" s="13">
        <f t="shared" si="0"/>
        <v>2.3551440243034763E-3</v>
      </c>
      <c r="J27" s="7" t="s">
        <v>28</v>
      </c>
      <c r="K27" s="11">
        <v>0.10865483201092425</v>
      </c>
      <c r="L27" s="11">
        <v>0.11918302949516354</v>
      </c>
      <c r="M27" s="11">
        <v>0.12742677043390177</v>
      </c>
      <c r="N27" s="11">
        <v>0.1233201111062248</v>
      </c>
      <c r="O27" s="11">
        <f t="shared" si="7"/>
        <v>0.12330997034509671</v>
      </c>
      <c r="P27" s="13">
        <f t="shared" si="1"/>
        <v>3.3655007841859475E-3</v>
      </c>
      <c r="R27" s="7" t="s">
        <v>28</v>
      </c>
      <c r="S27" s="11">
        <v>5.6594886198654042E-2</v>
      </c>
      <c r="T27" s="11">
        <v>6.5989619413049858E-2</v>
      </c>
      <c r="U27" s="11">
        <v>6.7199026112260155E-2</v>
      </c>
      <c r="V27" s="11">
        <v>6.415111450458176E-2</v>
      </c>
      <c r="W27" s="11">
        <f t="shared" si="8"/>
        <v>6.5779920009963924E-2</v>
      </c>
      <c r="X27" s="13">
        <f t="shared" si="2"/>
        <v>1.253108580503201E-3</v>
      </c>
      <c r="Z27" s="7" t="s">
        <v>28</v>
      </c>
      <c r="AA27" s="11">
        <v>0.12388957047653427</v>
      </c>
      <c r="AB27" s="11">
        <v>0.1206795496506109</v>
      </c>
      <c r="AC27" s="11">
        <v>0.12111716105200576</v>
      </c>
      <c r="AD27" s="11">
        <v>0.12274810489648851</v>
      </c>
      <c r="AE27" s="11">
        <f t="shared" si="5"/>
        <v>0.12151493853303506</v>
      </c>
      <c r="AF27" s="13">
        <f t="shared" si="3"/>
        <v>8.9009377581707703E-4</v>
      </c>
    </row>
    <row r="28" spans="1:32" x14ac:dyDescent="0.25">
      <c r="A28" s="7"/>
      <c r="H28" s="6"/>
      <c r="J28" s="7"/>
      <c r="P28" s="6"/>
      <c r="R28" s="7"/>
      <c r="X28" s="6"/>
      <c r="Z28" s="7"/>
      <c r="AF28" s="6"/>
    </row>
    <row r="29" spans="1:32" x14ac:dyDescent="0.25">
      <c r="A29" s="4"/>
      <c r="B29" s="47" t="s">
        <v>65</v>
      </c>
      <c r="C29" s="47"/>
      <c r="D29" s="47"/>
      <c r="E29" s="47"/>
      <c r="F29" s="47"/>
      <c r="H29" s="6"/>
      <c r="J29" s="4"/>
      <c r="K29" s="47" t="s">
        <v>65</v>
      </c>
      <c r="L29" s="47"/>
      <c r="M29" s="47"/>
      <c r="N29" s="47"/>
      <c r="O29" s="10"/>
      <c r="P29" s="31"/>
      <c r="R29" s="4"/>
      <c r="S29" s="47" t="s">
        <v>65</v>
      </c>
      <c r="T29" s="47"/>
      <c r="U29" s="47"/>
      <c r="V29" s="47"/>
      <c r="W29" s="10"/>
      <c r="X29" s="31"/>
      <c r="Z29" s="4"/>
      <c r="AA29" s="47" t="s">
        <v>65</v>
      </c>
      <c r="AB29" s="47"/>
      <c r="AC29" s="47"/>
      <c r="AD29" s="47"/>
      <c r="AE29" s="10"/>
      <c r="AF29" s="31"/>
    </row>
    <row r="30" spans="1:32" ht="18" x14ac:dyDescent="0.35">
      <c r="A30" s="4" t="s">
        <v>62</v>
      </c>
      <c r="B30" s="10">
        <v>1</v>
      </c>
      <c r="C30" s="10">
        <v>2</v>
      </c>
      <c r="D30" s="10">
        <v>3</v>
      </c>
      <c r="E30" s="10">
        <v>4</v>
      </c>
      <c r="F30" s="10">
        <v>5</v>
      </c>
      <c r="G30" s="10" t="s">
        <v>20</v>
      </c>
      <c r="H30" s="31" t="s">
        <v>21</v>
      </c>
      <c r="J30" s="4" t="s">
        <v>62</v>
      </c>
      <c r="K30" s="10">
        <v>2</v>
      </c>
      <c r="L30" s="10">
        <v>3</v>
      </c>
      <c r="M30" s="10">
        <v>4</v>
      </c>
      <c r="N30" s="10">
        <v>5</v>
      </c>
      <c r="O30" s="10" t="s">
        <v>20</v>
      </c>
      <c r="P30" s="31" t="s">
        <v>21</v>
      </c>
      <c r="R30" s="4" t="s">
        <v>62</v>
      </c>
      <c r="S30" s="10">
        <v>1</v>
      </c>
      <c r="T30" s="10">
        <v>2</v>
      </c>
      <c r="U30" s="10">
        <v>3</v>
      </c>
      <c r="V30" s="10">
        <v>4</v>
      </c>
      <c r="W30" s="10" t="s">
        <v>20</v>
      </c>
      <c r="X30" s="31" t="s">
        <v>21</v>
      </c>
      <c r="Z30" s="4" t="s">
        <v>62</v>
      </c>
      <c r="AA30" s="10">
        <v>1</v>
      </c>
      <c r="AB30" s="10">
        <v>2</v>
      </c>
      <c r="AC30" s="10">
        <v>3</v>
      </c>
      <c r="AD30" s="10">
        <v>4</v>
      </c>
      <c r="AE30" s="10" t="s">
        <v>20</v>
      </c>
      <c r="AF30" s="31" t="s">
        <v>21</v>
      </c>
    </row>
    <row r="31" spans="1:32" ht="18" x14ac:dyDescent="0.35">
      <c r="A31" s="7" t="s">
        <v>63</v>
      </c>
      <c r="B31" s="11">
        <v>44.824047618908331</v>
      </c>
      <c r="C31" s="11">
        <v>46.692140891480499</v>
      </c>
      <c r="D31" s="11">
        <v>56.246059597860743</v>
      </c>
      <c r="E31" s="11">
        <v>46.57857229997213</v>
      </c>
      <c r="F31" s="11">
        <v>48.226367882186878</v>
      </c>
      <c r="G31" s="11">
        <f>AVERAGE(D31:F31)</f>
        <v>50.350333260006586</v>
      </c>
      <c r="H31" s="13">
        <f t="shared" ref="H31:H36" si="9">_xlfn.STDEV.P(D31:F31)</f>
        <v>4.2228347002412194</v>
      </c>
      <c r="J31" s="7" t="s">
        <v>63</v>
      </c>
      <c r="K31" s="11">
        <v>51.325183669685501</v>
      </c>
      <c r="L31" s="11">
        <v>53.699333021150906</v>
      </c>
      <c r="M31" s="11">
        <v>53.90797701092589</v>
      </c>
      <c r="N31" s="11">
        <v>52.540276866669835</v>
      </c>
      <c r="O31" s="11">
        <f t="shared" ref="O31:O33" si="10">AVERAGE(L31:N31)</f>
        <v>53.382528966248877</v>
      </c>
      <c r="P31" s="13">
        <f t="shared" ref="P31:P33" si="11">_xlfn.STDEV.P(L31:N31)</f>
        <v>0.601622543932259</v>
      </c>
      <c r="R31" s="7" t="s">
        <v>63</v>
      </c>
      <c r="S31" s="11">
        <v>49.473898396712002</v>
      </c>
      <c r="T31" s="11">
        <v>49.708669588029778</v>
      </c>
      <c r="U31" s="11">
        <v>50.9019469023822</v>
      </c>
      <c r="V31" s="11">
        <v>52.554357239136429</v>
      </c>
      <c r="W31" s="11">
        <f t="shared" ref="W31:W36" si="12">AVERAGE(T31:V31)</f>
        <v>51.054991243182805</v>
      </c>
      <c r="X31" s="13">
        <f t="shared" ref="X31:X36" si="13">_xlfn.STDEV.P(T31:V31)</f>
        <v>1.1667766080398712</v>
      </c>
      <c r="Z31" s="7" t="s">
        <v>63</v>
      </c>
      <c r="AA31" s="11">
        <v>53.4372985838652</v>
      </c>
      <c r="AB31" s="11">
        <v>52.095903996214908</v>
      </c>
      <c r="AC31" s="11">
        <v>51.663634416071133</v>
      </c>
      <c r="AD31" s="11">
        <v>52.524769013406704</v>
      </c>
      <c r="AE31" s="11">
        <f t="shared" ref="AE31:AE36" si="14">AVERAGE(AB31:AD31)</f>
        <v>52.094769141897586</v>
      </c>
      <c r="AF31" s="13">
        <f t="shared" ref="AF31:AF36" si="15">_xlfn.STDEV.P(AB31:AD31)</f>
        <v>0.35155764307134157</v>
      </c>
    </row>
    <row r="32" spans="1:32" ht="18" x14ac:dyDescent="0.35">
      <c r="A32" s="7" t="s">
        <v>90</v>
      </c>
      <c r="B32" s="11">
        <v>1.1145576952514784</v>
      </c>
      <c r="C32" s="11">
        <v>1.0938306214413236</v>
      </c>
      <c r="D32" s="11">
        <v>1.0723159473891897</v>
      </c>
      <c r="E32" s="11">
        <v>1.118416728969855</v>
      </c>
      <c r="F32" s="11">
        <v>1.109816225283184</v>
      </c>
      <c r="G32" s="11">
        <v>1.1001829672140764</v>
      </c>
      <c r="H32" s="13">
        <v>2.0015331812664273E-2</v>
      </c>
      <c r="J32" s="7" t="s">
        <v>90</v>
      </c>
      <c r="K32" s="11">
        <v>1.1861451364473854</v>
      </c>
      <c r="L32" s="11">
        <v>1.060474442983441</v>
      </c>
      <c r="M32" s="11">
        <v>1.1551508665389283</v>
      </c>
      <c r="N32" s="11">
        <v>1.0790452893017777</v>
      </c>
      <c r="O32" s="11">
        <v>1.0982235329413823</v>
      </c>
      <c r="P32" s="13">
        <v>4.0961445825227212E-2</v>
      </c>
      <c r="R32" s="7" t="s">
        <v>90</v>
      </c>
      <c r="S32" s="11">
        <v>1.0966956101879943</v>
      </c>
      <c r="T32" s="11">
        <v>1.1152975808001548</v>
      </c>
      <c r="U32" s="11">
        <v>1.1009396915518173</v>
      </c>
      <c r="V32" s="11">
        <v>1.0596618924647099</v>
      </c>
      <c r="W32" s="11">
        <v>1.0919663882722273</v>
      </c>
      <c r="X32" s="13">
        <v>2.3582798575095879E-2</v>
      </c>
      <c r="Z32" s="7" t="s">
        <v>90</v>
      </c>
      <c r="AA32" s="11">
        <v>1.164194650072695</v>
      </c>
      <c r="AB32" s="11">
        <v>1.1843197903696152</v>
      </c>
      <c r="AC32" s="11">
        <v>1.2001249882259504</v>
      </c>
      <c r="AD32" s="11">
        <v>1.1743186268048615</v>
      </c>
      <c r="AE32" s="11">
        <v>1.186254468466809</v>
      </c>
      <c r="AF32" s="13">
        <v>1.062385074423854E-2</v>
      </c>
    </row>
    <row r="33" spans="1:32" x14ac:dyDescent="0.25">
      <c r="A33" s="7" t="s">
        <v>24</v>
      </c>
      <c r="B33" s="11">
        <v>1.0513493958706466</v>
      </c>
      <c r="C33" s="11">
        <v>1.0438115259627345</v>
      </c>
      <c r="D33" s="11">
        <v>1.0406748708672811</v>
      </c>
      <c r="E33" s="11">
        <v>1.0551568217184859</v>
      </c>
      <c r="F33" s="11">
        <v>1.0529603767993994</v>
      </c>
      <c r="G33" s="11">
        <f t="shared" ref="G33:G36" si="16">AVERAGE(D33:F33)</f>
        <v>1.049597356461722</v>
      </c>
      <c r="H33" s="13">
        <f t="shared" si="9"/>
        <v>6.3725533583695914E-3</v>
      </c>
      <c r="J33" s="7" t="s">
        <v>24</v>
      </c>
      <c r="K33" s="11">
        <v>1.0475233684969423</v>
      </c>
      <c r="L33" s="11">
        <v>1.0573128934829408</v>
      </c>
      <c r="M33" s="11">
        <v>1.0513802681971345</v>
      </c>
      <c r="N33" s="11">
        <v>1.031354924101533</v>
      </c>
      <c r="O33" s="11">
        <f t="shared" si="10"/>
        <v>1.0466826952605361</v>
      </c>
      <c r="P33" s="13">
        <f t="shared" si="11"/>
        <v>1.1105687348457181E-2</v>
      </c>
      <c r="R33" s="7" t="s">
        <v>24</v>
      </c>
      <c r="S33" s="11">
        <v>1.0475233684969423</v>
      </c>
      <c r="T33" s="11">
        <v>1.0573128934829408</v>
      </c>
      <c r="U33" s="11">
        <v>1.0513802681971345</v>
      </c>
      <c r="V33" s="11">
        <v>1.031354924101533</v>
      </c>
      <c r="W33" s="11">
        <f t="shared" si="12"/>
        <v>1.0466826952605361</v>
      </c>
      <c r="X33" s="13">
        <f t="shared" si="13"/>
        <v>1.1105687348457181E-2</v>
      </c>
      <c r="Z33" s="7" t="s">
        <v>24</v>
      </c>
      <c r="AA33" s="11">
        <v>1.0877411854180785</v>
      </c>
      <c r="AB33" s="11">
        <v>1.0960230610369792</v>
      </c>
      <c r="AC33" s="11">
        <v>1.1033918422922606</v>
      </c>
      <c r="AD33" s="11">
        <v>1.0915604560765961</v>
      </c>
      <c r="AE33" s="11">
        <f t="shared" si="14"/>
        <v>1.0969917864686121</v>
      </c>
      <c r="AF33" s="13">
        <f t="shared" si="15"/>
        <v>4.8784728940843075E-3</v>
      </c>
    </row>
    <row r="34" spans="1:32" x14ac:dyDescent="0.25">
      <c r="A34" s="7" t="s">
        <v>26</v>
      </c>
      <c r="B34" s="11">
        <v>0.11060514809405608</v>
      </c>
      <c r="C34" s="11">
        <v>0.1183320229634244</v>
      </c>
      <c r="D34" s="11">
        <v>0.17099003581302924</v>
      </c>
      <c r="E34" s="11">
        <v>0.11804101894688429</v>
      </c>
      <c r="F34" s="11">
        <v>0.12114324323177161</v>
      </c>
      <c r="G34" s="11">
        <f t="shared" si="16"/>
        <v>0.13672476599722838</v>
      </c>
      <c r="H34" s="13">
        <f t="shared" si="9"/>
        <v>2.4262281914399015E-2</v>
      </c>
      <c r="J34" s="7" t="s">
        <v>26</v>
      </c>
      <c r="K34" s="11">
        <v>0.23817520418999066</v>
      </c>
      <c r="L34" s="11">
        <v>0.25516347261154071</v>
      </c>
      <c r="M34" s="11">
        <v>0.25824319301115761</v>
      </c>
      <c r="N34" s="11">
        <v>0.24613675998723933</v>
      </c>
      <c r="O34" s="11">
        <f t="shared" ref="O34:O36" si="17">AVERAGE(L34:N34)</f>
        <v>0.2531811418699792</v>
      </c>
      <c r="P34" s="13">
        <f t="shared" ref="P34:P36" si="18">_xlfn.STDEV.P(L34:N34)</f>
        <v>5.1373570713198176E-3</v>
      </c>
      <c r="R34" s="7" t="s">
        <v>26</v>
      </c>
      <c r="S34" s="11">
        <v>0.12946977468784415</v>
      </c>
      <c r="T34" s="11">
        <v>0.12873568976598096</v>
      </c>
      <c r="U34" s="11">
        <v>0.13493880515823758</v>
      </c>
      <c r="V34" s="11">
        <v>0.14122108517455109</v>
      </c>
      <c r="W34" s="11">
        <f t="shared" si="12"/>
        <v>0.13496519336625656</v>
      </c>
      <c r="X34" s="13">
        <f t="shared" si="13"/>
        <v>5.0971754845357169E-3</v>
      </c>
      <c r="Z34" s="7" t="s">
        <v>26</v>
      </c>
      <c r="AA34" s="11">
        <v>0.23609863146323773</v>
      </c>
      <c r="AB34" s="11">
        <v>0.23943280630356206</v>
      </c>
      <c r="AC34" s="11">
        <v>0.23457589549602273</v>
      </c>
      <c r="AD34" s="11">
        <v>0.24285857797092814</v>
      </c>
      <c r="AE34" s="11">
        <f t="shared" si="14"/>
        <v>0.23895575992350429</v>
      </c>
      <c r="AF34" s="13">
        <f t="shared" si="15"/>
        <v>3.3981747239335159E-3</v>
      </c>
    </row>
    <row r="35" spans="1:32" x14ac:dyDescent="0.25">
      <c r="A35" s="7" t="s">
        <v>27</v>
      </c>
      <c r="B35" s="12">
        <v>2.7651287023514021E-4</v>
      </c>
      <c r="C35" s="12">
        <v>2.95830057408561E-4</v>
      </c>
      <c r="D35" s="12">
        <v>4.2747508953257311E-4</v>
      </c>
      <c r="E35" s="12">
        <v>2.9510254736721074E-4</v>
      </c>
      <c r="F35" s="12">
        <v>3.0285810807942901E-4</v>
      </c>
      <c r="G35" s="12">
        <f t="shared" si="16"/>
        <v>3.4181191499307092E-4</v>
      </c>
      <c r="H35" s="13">
        <f t="shared" si="9"/>
        <v>6.0655704785997576E-5</v>
      </c>
      <c r="J35" s="7" t="s">
        <v>27</v>
      </c>
      <c r="K35" s="12">
        <v>5.9543801047497668E-4</v>
      </c>
      <c r="L35" s="12">
        <v>6.3790868152885176E-4</v>
      </c>
      <c r="M35" s="12">
        <v>6.4560798252789398E-4</v>
      </c>
      <c r="N35" s="12">
        <v>6.1534189996809835E-4</v>
      </c>
      <c r="O35" s="12">
        <f t="shared" si="17"/>
        <v>6.32952854674948E-4</v>
      </c>
      <c r="P35" s="13">
        <f t="shared" si="18"/>
        <v>1.2843392678299513E-5</v>
      </c>
      <c r="R35" s="7" t="s">
        <v>27</v>
      </c>
      <c r="S35" s="12">
        <v>3.2367443671961038E-4</v>
      </c>
      <c r="T35" s="12">
        <v>3.2183922441495242E-4</v>
      </c>
      <c r="U35" s="12">
        <v>3.3734701289559398E-4</v>
      </c>
      <c r="V35" s="12">
        <v>3.5305271293637771E-4</v>
      </c>
      <c r="W35" s="12">
        <f t="shared" si="12"/>
        <v>3.3741298341564133E-4</v>
      </c>
      <c r="X35" s="13">
        <f t="shared" si="13"/>
        <v>1.2742938711339274E-5</v>
      </c>
      <c r="Z35" s="7" t="s">
        <v>27</v>
      </c>
      <c r="AA35" s="12">
        <v>5.9024657865809431E-4</v>
      </c>
      <c r="AB35" s="12">
        <v>5.985820157589052E-4</v>
      </c>
      <c r="AC35" s="12">
        <v>5.8643973874005677E-4</v>
      </c>
      <c r="AD35" s="12">
        <v>6.0714644492732039E-4</v>
      </c>
      <c r="AE35" s="12">
        <f t="shared" si="14"/>
        <v>5.973893998087609E-4</v>
      </c>
      <c r="AF35" s="13">
        <f t="shared" si="15"/>
        <v>8.4954368098338337E-6</v>
      </c>
    </row>
    <row r="36" spans="1:32" x14ac:dyDescent="0.25">
      <c r="A36" s="7" t="s">
        <v>28</v>
      </c>
      <c r="B36" s="11">
        <v>6.1385857192201125E-2</v>
      </c>
      <c r="C36" s="11">
        <v>6.5674272744700543E-2</v>
      </c>
      <c r="D36" s="11">
        <v>9.4899469876231227E-2</v>
      </c>
      <c r="E36" s="11">
        <v>6.5512765515520793E-2</v>
      </c>
      <c r="F36" s="11">
        <v>6.7234499993633248E-2</v>
      </c>
      <c r="G36" s="11">
        <f t="shared" si="16"/>
        <v>7.5882245128461756E-2</v>
      </c>
      <c r="H36" s="13">
        <f t="shared" si="9"/>
        <v>1.3465566462491418E-2</v>
      </c>
      <c r="J36" s="7" t="s">
        <v>28</v>
      </c>
      <c r="K36" s="11">
        <v>0.13218723832544482</v>
      </c>
      <c r="L36" s="11">
        <v>0.14161572729940508</v>
      </c>
      <c r="M36" s="11">
        <v>0.14332497212119247</v>
      </c>
      <c r="N36" s="11">
        <v>0.13660590179291782</v>
      </c>
      <c r="O36" s="11">
        <f t="shared" si="17"/>
        <v>0.14051553373783846</v>
      </c>
      <c r="P36" s="13">
        <f t="shared" si="18"/>
        <v>2.8512331745824998E-3</v>
      </c>
      <c r="R36" s="7" t="s">
        <v>28</v>
      </c>
      <c r="S36" s="11">
        <v>7.1855724951753505E-2</v>
      </c>
      <c r="T36" s="11">
        <v>7.1448307820119433E-2</v>
      </c>
      <c r="U36" s="11">
        <v>7.4891036862821864E-2</v>
      </c>
      <c r="V36" s="11">
        <v>7.8377702271875849E-2</v>
      </c>
      <c r="W36" s="11">
        <f t="shared" si="12"/>
        <v>7.4905682318272382E-2</v>
      </c>
      <c r="X36" s="13">
        <f t="shared" si="13"/>
        <v>2.8289323939173195E-3</v>
      </c>
      <c r="Z36" s="7" t="s">
        <v>28</v>
      </c>
      <c r="AA36" s="11">
        <v>0.13103474046209693</v>
      </c>
      <c r="AB36" s="11">
        <v>0.13288520749847693</v>
      </c>
      <c r="AC36" s="11">
        <v>0.1301896220002926</v>
      </c>
      <c r="AD36" s="11">
        <v>0.13478651077386511</v>
      </c>
      <c r="AE36" s="11">
        <f t="shared" si="14"/>
        <v>0.13262044675754489</v>
      </c>
      <c r="AF36" s="13">
        <f t="shared" si="15"/>
        <v>1.8859869717831029E-3</v>
      </c>
    </row>
    <row r="37" spans="1:32" x14ac:dyDescent="0.25">
      <c r="A37" s="7"/>
      <c r="H37" s="6"/>
      <c r="J37" s="7"/>
      <c r="P37" s="6"/>
      <c r="R37" s="7"/>
      <c r="X37" s="6"/>
      <c r="Z37" s="7"/>
      <c r="AF37" s="6"/>
    </row>
    <row r="38" spans="1:32" x14ac:dyDescent="0.25">
      <c r="A38" s="4"/>
      <c r="B38" s="47" t="s">
        <v>65</v>
      </c>
      <c r="C38" s="47"/>
      <c r="D38" s="47"/>
      <c r="E38" s="47"/>
      <c r="F38" s="47"/>
      <c r="H38" s="6"/>
      <c r="J38" s="4"/>
      <c r="K38" s="47" t="s">
        <v>65</v>
      </c>
      <c r="L38" s="47"/>
      <c r="M38" s="47"/>
      <c r="N38" s="47"/>
      <c r="O38" s="10"/>
      <c r="P38" s="31"/>
      <c r="R38" s="4"/>
      <c r="S38" s="47" t="s">
        <v>65</v>
      </c>
      <c r="T38" s="47"/>
      <c r="U38" s="47"/>
      <c r="V38" s="47"/>
      <c r="W38" s="10"/>
      <c r="X38" s="31"/>
      <c r="Z38" s="4"/>
      <c r="AA38" s="47" t="s">
        <v>65</v>
      </c>
      <c r="AB38" s="47"/>
      <c r="AC38" s="47"/>
      <c r="AD38" s="47"/>
      <c r="AE38" s="10"/>
      <c r="AF38" s="31"/>
    </row>
    <row r="39" spans="1:32" x14ac:dyDescent="0.25">
      <c r="A39" s="4" t="s">
        <v>34</v>
      </c>
      <c r="B39" s="10">
        <v>1</v>
      </c>
      <c r="C39" s="10">
        <v>2</v>
      </c>
      <c r="D39" s="10">
        <v>3</v>
      </c>
      <c r="E39" s="10">
        <v>4</v>
      </c>
      <c r="F39" s="10">
        <v>5</v>
      </c>
      <c r="G39" s="10" t="s">
        <v>20</v>
      </c>
      <c r="H39" s="31" t="s">
        <v>21</v>
      </c>
      <c r="J39" s="4" t="s">
        <v>34</v>
      </c>
      <c r="K39" s="10">
        <v>2</v>
      </c>
      <c r="L39" s="10">
        <v>3</v>
      </c>
      <c r="M39" s="10">
        <v>4</v>
      </c>
      <c r="N39" s="10">
        <v>5</v>
      </c>
      <c r="O39" s="10" t="s">
        <v>20</v>
      </c>
      <c r="P39" s="31" t="s">
        <v>21</v>
      </c>
      <c r="R39" s="4" t="s">
        <v>34</v>
      </c>
      <c r="S39" s="10">
        <v>1</v>
      </c>
      <c r="T39" s="10">
        <v>2</v>
      </c>
      <c r="U39" s="10">
        <v>3</v>
      </c>
      <c r="V39" s="10">
        <v>4</v>
      </c>
      <c r="W39" s="10" t="s">
        <v>20</v>
      </c>
      <c r="X39" s="31" t="s">
        <v>21</v>
      </c>
      <c r="Z39" s="4" t="s">
        <v>34</v>
      </c>
      <c r="AA39" s="10">
        <v>1</v>
      </c>
      <c r="AB39" s="10">
        <v>2</v>
      </c>
      <c r="AC39" s="10">
        <v>3</v>
      </c>
      <c r="AD39" s="10">
        <v>4</v>
      </c>
      <c r="AE39" s="10" t="s">
        <v>20</v>
      </c>
      <c r="AF39" s="31" t="s">
        <v>21</v>
      </c>
    </row>
    <row r="40" spans="1:32" x14ac:dyDescent="0.25">
      <c r="A40" s="19" t="s">
        <v>64</v>
      </c>
      <c r="B40" s="20">
        <v>0.70107443968516636</v>
      </c>
      <c r="C40" s="20">
        <v>0.89106965395790794</v>
      </c>
      <c r="D40" s="20">
        <v>1.0821210862360271</v>
      </c>
      <c r="E40" s="20">
        <v>0.94112744890429256</v>
      </c>
      <c r="F40" s="20">
        <v>0.95986697025702539</v>
      </c>
      <c r="G40" s="20">
        <f t="shared" ref="G40" si="19">AVERAGE(D40:F40)</f>
        <v>0.99437183513244831</v>
      </c>
      <c r="H40" s="21">
        <f t="shared" ref="H40" si="20">_xlfn.STDEV.P(D40:F40)</f>
        <v>6.2517947913974109E-2</v>
      </c>
      <c r="J40" s="19" t="s">
        <v>64</v>
      </c>
      <c r="K40" s="20">
        <v>1.0314573531294691</v>
      </c>
      <c r="L40" s="20">
        <v>1.0189452634138718</v>
      </c>
      <c r="M40" s="20">
        <v>1.0173220174011852</v>
      </c>
      <c r="N40" s="20">
        <v>0.99212652202057894</v>
      </c>
      <c r="O40" s="20">
        <f t="shared" ref="O40" si="21">AVERAGE(L40:N40)</f>
        <v>1.009464600945212</v>
      </c>
      <c r="P40" s="21">
        <f t="shared" ref="P40" si="22">_xlfn.STDEV.P(L40:N40)</f>
        <v>1.2277770359529979E-2</v>
      </c>
      <c r="R40" s="19" t="s">
        <v>64</v>
      </c>
      <c r="S40" s="20">
        <v>1.0611714225043449</v>
      </c>
      <c r="T40" s="20">
        <v>1.0042932677302145</v>
      </c>
      <c r="U40" s="20">
        <v>1.0029569850013367</v>
      </c>
      <c r="V40" s="20">
        <v>1.0239174116993168</v>
      </c>
      <c r="W40" s="20">
        <f t="shared" ref="W40" si="23">AVERAGE(T40:V40)</f>
        <v>1.0103892214769561</v>
      </c>
      <c r="X40" s="21">
        <f t="shared" ref="X40" si="24">_xlfn.STDEV.P(T40:V40)</f>
        <v>9.5814181588516536E-3</v>
      </c>
      <c r="Z40" s="19" t="s">
        <v>64</v>
      </c>
      <c r="AA40" s="20">
        <v>0.98666964527547396</v>
      </c>
      <c r="AB40" s="20">
        <v>1.0112678587396056</v>
      </c>
      <c r="AC40" s="20">
        <v>1.0228053204594929</v>
      </c>
      <c r="AD40" s="20">
        <v>1.0242729864993583</v>
      </c>
      <c r="AE40" s="20">
        <f t="shared" ref="AE40" si="25">AVERAGE(AB40:AD40)</f>
        <v>1.0194487218994857</v>
      </c>
      <c r="AF40" s="21">
        <f t="shared" ref="AF40" si="26">_xlfn.STDEV.P(AB40:AD40)</f>
        <v>5.8156915571383298E-3</v>
      </c>
    </row>
    <row r="41" spans="1:32" x14ac:dyDescent="0.25">
      <c r="A41" s="24" t="s">
        <v>74</v>
      </c>
      <c r="B41" s="11"/>
      <c r="C41" s="11"/>
      <c r="D41" s="11"/>
      <c r="E41" s="11"/>
      <c r="F41" s="11"/>
      <c r="G41" s="11"/>
      <c r="H41" s="12"/>
      <c r="K41" s="11"/>
      <c r="L41" s="11"/>
      <c r="M41" s="11"/>
      <c r="N41" s="11"/>
      <c r="O41" s="11"/>
      <c r="P41" s="12"/>
      <c r="S41" s="11"/>
      <c r="T41" s="11"/>
      <c r="U41" s="11"/>
      <c r="V41" s="11"/>
      <c r="W41" s="11"/>
      <c r="X41" s="12"/>
      <c r="AA41" s="11"/>
      <c r="AB41" s="11"/>
      <c r="AC41" s="11"/>
      <c r="AD41" s="11"/>
      <c r="AE41" s="11"/>
      <c r="AF41" s="12"/>
    </row>
  </sheetData>
  <mergeCells count="12">
    <mergeCell ref="B20:F20"/>
    <mergeCell ref="B29:F29"/>
    <mergeCell ref="B38:F38"/>
    <mergeCell ref="K20:N20"/>
    <mergeCell ref="K29:N29"/>
    <mergeCell ref="K38:N38"/>
    <mergeCell ref="S20:V20"/>
    <mergeCell ref="S29:V29"/>
    <mergeCell ref="S38:V38"/>
    <mergeCell ref="AA20:AD20"/>
    <mergeCell ref="AA29:AD29"/>
    <mergeCell ref="AA38:AD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66D4D-45CF-425F-B6F7-21A97B1FB717}">
  <dimension ref="A2:E23"/>
  <sheetViews>
    <sheetView workbookViewId="0">
      <selection activeCell="I5" sqref="I5"/>
    </sheetView>
  </sheetViews>
  <sheetFormatPr defaultRowHeight="15" x14ac:dyDescent="0.25"/>
  <cols>
    <col min="1" max="1" width="21.5703125" bestFit="1" customWidth="1"/>
    <col min="2" max="5" width="12.28515625" bestFit="1" customWidth="1"/>
  </cols>
  <sheetData>
    <row r="2" spans="1:5" x14ac:dyDescent="0.25">
      <c r="A2" s="14" t="s">
        <v>121</v>
      </c>
    </row>
    <row r="3" spans="1:5" x14ac:dyDescent="0.25">
      <c r="A3" s="15"/>
      <c r="B3" s="46" t="s">
        <v>73</v>
      </c>
      <c r="C3" s="46"/>
      <c r="D3" s="46"/>
      <c r="E3" s="48"/>
    </row>
    <row r="4" spans="1:5" ht="18" x14ac:dyDescent="0.35">
      <c r="A4" s="4" t="s">
        <v>58</v>
      </c>
      <c r="B4" s="33" t="s">
        <v>75</v>
      </c>
      <c r="C4" s="33" t="s">
        <v>76</v>
      </c>
      <c r="D4" s="33" t="s">
        <v>77</v>
      </c>
      <c r="E4" s="34" t="s">
        <v>78</v>
      </c>
    </row>
    <row r="5" spans="1:5" ht="18" x14ac:dyDescent="0.35">
      <c r="A5" s="7" t="s">
        <v>59</v>
      </c>
      <c r="B5" s="11">
        <v>49.435002254002427</v>
      </c>
      <c r="C5" s="11">
        <v>49.456924196603474</v>
      </c>
      <c r="D5" s="11">
        <v>45.603369324525566</v>
      </c>
      <c r="E5" s="27">
        <v>49.042526993924525</v>
      </c>
    </row>
    <row r="6" spans="1:5" x14ac:dyDescent="0.25">
      <c r="A6" s="7" t="s">
        <v>89</v>
      </c>
      <c r="B6" s="11">
        <v>0.76379937399562337</v>
      </c>
      <c r="C6" s="11">
        <v>0.78726238210971511</v>
      </c>
      <c r="D6" s="11">
        <v>0.805630233840401</v>
      </c>
      <c r="E6" s="27">
        <v>0.78472919945788433</v>
      </c>
    </row>
    <row r="7" spans="1:5" x14ac:dyDescent="0.25">
      <c r="A7" s="7" t="s">
        <v>23</v>
      </c>
      <c r="B7" s="11">
        <v>0.88291775781394621</v>
      </c>
      <c r="C7" s="11">
        <v>0.89464878358373756</v>
      </c>
      <c r="D7" s="11">
        <v>0.91137107877244461</v>
      </c>
      <c r="E7" s="27">
        <v>0.89445502003309985</v>
      </c>
    </row>
    <row r="8" spans="1:5" x14ac:dyDescent="0.25">
      <c r="A8" s="7" t="s">
        <v>30</v>
      </c>
      <c r="B8" s="11">
        <v>0.12364343947275046</v>
      </c>
      <c r="C8" s="11">
        <v>0.22218012674792198</v>
      </c>
      <c r="D8" s="11">
        <v>0.1185223783963314</v>
      </c>
      <c r="E8" s="27">
        <v>0.21894583519465774</v>
      </c>
    </row>
    <row r="9" spans="1:5" x14ac:dyDescent="0.25">
      <c r="A9" s="7" t="s">
        <v>27</v>
      </c>
      <c r="B9" s="12">
        <v>3.0910859868187615E-4</v>
      </c>
      <c r="C9" s="12">
        <v>5.55450316869805E-4</v>
      </c>
      <c r="D9" s="12">
        <v>2.9630594599082855E-4</v>
      </c>
      <c r="E9" s="13">
        <v>5.4736458798664434E-4</v>
      </c>
    </row>
    <row r="10" spans="1:5" x14ac:dyDescent="0.25">
      <c r="A10" s="7" t="s">
        <v>28</v>
      </c>
      <c r="B10" s="12">
        <v>6.8622108907376494E-2</v>
      </c>
      <c r="C10" s="12">
        <v>0.12330997034509671</v>
      </c>
      <c r="D10" s="12">
        <v>6.5779920009963924E-2</v>
      </c>
      <c r="E10" s="13">
        <v>0.12151493853303506</v>
      </c>
    </row>
    <row r="11" spans="1:5" x14ac:dyDescent="0.25">
      <c r="A11" s="7"/>
      <c r="E11" s="6"/>
    </row>
    <row r="12" spans="1:5" x14ac:dyDescent="0.25">
      <c r="A12" s="4"/>
      <c r="B12" s="47" t="s">
        <v>73</v>
      </c>
      <c r="C12" s="47"/>
      <c r="D12" s="47"/>
      <c r="E12" s="49"/>
    </row>
    <row r="13" spans="1:5" ht="18" x14ac:dyDescent="0.35">
      <c r="A13" s="4" t="s">
        <v>62</v>
      </c>
      <c r="B13" s="33" t="s">
        <v>75</v>
      </c>
      <c r="C13" s="33" t="s">
        <v>76</v>
      </c>
      <c r="D13" s="33" t="s">
        <v>77</v>
      </c>
      <c r="E13" s="34" t="s">
        <v>78</v>
      </c>
    </row>
    <row r="14" spans="1:5" ht="18" x14ac:dyDescent="0.35">
      <c r="A14" s="7" t="s">
        <v>63</v>
      </c>
      <c r="B14" s="11">
        <v>50.350333260006586</v>
      </c>
      <c r="C14" s="11">
        <v>53.382528966248877</v>
      </c>
      <c r="D14" s="11">
        <v>51.054991243182805</v>
      </c>
      <c r="E14" s="27">
        <v>52.094769141897586</v>
      </c>
    </row>
    <row r="15" spans="1:5" ht="18" x14ac:dyDescent="0.35">
      <c r="A15" s="7" t="s">
        <v>90</v>
      </c>
      <c r="B15" s="11">
        <v>1.1001829672140764</v>
      </c>
      <c r="C15" s="11">
        <v>1.0982235329413823</v>
      </c>
      <c r="D15" s="11">
        <v>1.0919663882722273</v>
      </c>
      <c r="E15" s="27">
        <v>1.186254468466809</v>
      </c>
    </row>
    <row r="16" spans="1:5" x14ac:dyDescent="0.25">
      <c r="A16" s="7" t="s">
        <v>24</v>
      </c>
      <c r="B16" s="11">
        <v>1.049597356461722</v>
      </c>
      <c r="C16" s="11">
        <v>1.0466826952605361</v>
      </c>
      <c r="D16" s="11">
        <v>1.0466826952605361</v>
      </c>
      <c r="E16" s="27">
        <v>1.0969917864686121</v>
      </c>
    </row>
    <row r="17" spans="1:5" x14ac:dyDescent="0.25">
      <c r="A17" s="7" t="s">
        <v>26</v>
      </c>
      <c r="B17" s="11">
        <v>0.13672476599722838</v>
      </c>
      <c r="C17" s="11">
        <v>0.2531811418699792</v>
      </c>
      <c r="D17" s="11">
        <v>0.13496519336625656</v>
      </c>
      <c r="E17" s="27">
        <v>0.23895575992350429</v>
      </c>
    </row>
    <row r="18" spans="1:5" x14ac:dyDescent="0.25">
      <c r="A18" s="7" t="s">
        <v>27</v>
      </c>
      <c r="B18" s="12">
        <v>3.4181191499307092E-4</v>
      </c>
      <c r="C18" s="12">
        <v>6.32952854674948E-4</v>
      </c>
      <c r="D18" s="12">
        <v>3.3741298341564133E-4</v>
      </c>
      <c r="E18" s="13">
        <v>5.973893998087609E-4</v>
      </c>
    </row>
    <row r="19" spans="1:5" x14ac:dyDescent="0.25">
      <c r="A19" s="7" t="s">
        <v>28</v>
      </c>
      <c r="B19" s="12">
        <v>7.5882245128461756E-2</v>
      </c>
      <c r="C19" s="12">
        <v>0.14051553373783846</v>
      </c>
      <c r="D19" s="12">
        <v>7.4905682318272382E-2</v>
      </c>
      <c r="E19" s="13">
        <v>0.13262044675754489</v>
      </c>
    </row>
    <row r="20" spans="1:5" x14ac:dyDescent="0.25">
      <c r="A20" s="7"/>
      <c r="E20" s="6"/>
    </row>
    <row r="21" spans="1:5" x14ac:dyDescent="0.25">
      <c r="A21" s="4"/>
      <c r="B21" s="47" t="s">
        <v>73</v>
      </c>
      <c r="C21" s="47"/>
      <c r="D21" s="47"/>
      <c r="E21" s="49"/>
    </row>
    <row r="22" spans="1:5" x14ac:dyDescent="0.25">
      <c r="A22" s="4" t="s">
        <v>34</v>
      </c>
      <c r="B22" s="33" t="s">
        <v>75</v>
      </c>
      <c r="C22" s="33" t="s">
        <v>76</v>
      </c>
      <c r="D22" s="33" t="s">
        <v>77</v>
      </c>
      <c r="E22" s="34" t="s">
        <v>78</v>
      </c>
    </row>
    <row r="23" spans="1:5" x14ac:dyDescent="0.25">
      <c r="A23" s="19" t="s">
        <v>64</v>
      </c>
      <c r="B23" s="20">
        <v>0.99437183513244831</v>
      </c>
      <c r="C23" s="20">
        <v>1.009464600945212</v>
      </c>
      <c r="D23" s="20">
        <v>1.0103892214769561</v>
      </c>
      <c r="E23" s="28">
        <v>1.0194487218994857</v>
      </c>
    </row>
  </sheetData>
  <mergeCells count="3">
    <mergeCell ref="B3:E3"/>
    <mergeCell ref="B12:E12"/>
    <mergeCell ref="B21:E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40420-95A6-4B18-81B7-BE0393EA5CFF}">
  <dimension ref="A1:AH79"/>
  <sheetViews>
    <sheetView tabSelected="1" workbookViewId="0">
      <selection activeCell="AK47" sqref="AK47"/>
    </sheetView>
  </sheetViews>
  <sheetFormatPr defaultRowHeight="15" x14ac:dyDescent="0.25"/>
  <cols>
    <col min="1" max="1" width="62.42578125" customWidth="1"/>
    <col min="3" max="3" width="26" customWidth="1"/>
    <col min="4" max="4" width="33.85546875" bestFit="1" customWidth="1"/>
    <col min="5" max="5" width="50.7109375" customWidth="1"/>
    <col min="7" max="7" width="16.85546875" customWidth="1"/>
    <col min="8" max="8" width="44.7109375" bestFit="1" customWidth="1"/>
    <col min="9" max="9" width="36.28515625" bestFit="1" customWidth="1"/>
    <col min="18" max="18" width="44.7109375" bestFit="1" customWidth="1"/>
    <col min="26" max="26" width="45.7109375" customWidth="1"/>
  </cols>
  <sheetData>
    <row r="1" spans="1:10" x14ac:dyDescent="0.25">
      <c r="A1" t="s">
        <v>79</v>
      </c>
    </row>
    <row r="3" spans="1:10" ht="18" x14ac:dyDescent="0.35">
      <c r="A3" s="22" t="s">
        <v>83</v>
      </c>
      <c r="B3" s="17" t="s">
        <v>11</v>
      </c>
      <c r="D3" s="22" t="s">
        <v>84</v>
      </c>
      <c r="E3" s="16"/>
      <c r="F3" s="16"/>
      <c r="G3" s="17" t="s">
        <v>11</v>
      </c>
      <c r="I3" s="22" t="s">
        <v>85</v>
      </c>
      <c r="J3" s="17" t="s">
        <v>11</v>
      </c>
    </row>
    <row r="4" spans="1:10" ht="18" x14ac:dyDescent="0.35">
      <c r="A4" s="7" t="s">
        <v>80</v>
      </c>
      <c r="B4" s="6">
        <v>2.5</v>
      </c>
      <c r="D4" s="7" t="s">
        <v>82</v>
      </c>
      <c r="G4" s="6">
        <v>1</v>
      </c>
      <c r="I4" s="7" t="s">
        <v>22</v>
      </c>
      <c r="J4" s="6">
        <v>4</v>
      </c>
    </row>
    <row r="5" spans="1:10" ht="18" x14ac:dyDescent="0.35">
      <c r="A5" s="7" t="s">
        <v>22</v>
      </c>
      <c r="B5" s="6">
        <v>4</v>
      </c>
      <c r="D5" s="7" t="s">
        <v>22</v>
      </c>
      <c r="G5" s="6">
        <v>4</v>
      </c>
      <c r="I5" s="7" t="s">
        <v>81</v>
      </c>
      <c r="J5" s="6">
        <v>5</v>
      </c>
    </row>
    <row r="6" spans="1:10" ht="18" x14ac:dyDescent="0.35">
      <c r="A6" s="7" t="s">
        <v>81</v>
      </c>
      <c r="B6" s="6">
        <v>5</v>
      </c>
      <c r="D6" s="7" t="s">
        <v>81</v>
      </c>
      <c r="G6" s="6">
        <v>5</v>
      </c>
      <c r="I6" s="7" t="s">
        <v>15</v>
      </c>
      <c r="J6" s="6">
        <v>1</v>
      </c>
    </row>
    <row r="7" spans="1:10" x14ac:dyDescent="0.25">
      <c r="A7" s="7" t="s">
        <v>15</v>
      </c>
      <c r="B7" s="6">
        <v>1</v>
      </c>
      <c r="D7" s="7" t="s">
        <v>15</v>
      </c>
      <c r="G7" s="6">
        <v>1</v>
      </c>
      <c r="I7" s="7"/>
      <c r="J7" s="6"/>
    </row>
    <row r="8" spans="1:10" x14ac:dyDescent="0.25">
      <c r="A8" s="7"/>
      <c r="B8" s="6"/>
      <c r="D8" s="7"/>
      <c r="G8" s="6"/>
      <c r="I8" s="7"/>
      <c r="J8" s="6"/>
    </row>
    <row r="9" spans="1:10" x14ac:dyDescent="0.25">
      <c r="A9" s="19" t="s">
        <v>49</v>
      </c>
      <c r="B9" s="9">
        <v>5</v>
      </c>
      <c r="D9" s="19" t="s">
        <v>49</v>
      </c>
      <c r="E9" s="23"/>
      <c r="F9" s="23"/>
      <c r="G9" s="9">
        <v>5</v>
      </c>
      <c r="I9" s="19" t="s">
        <v>49</v>
      </c>
      <c r="J9" s="9">
        <v>5</v>
      </c>
    </row>
    <row r="11" spans="1:10" x14ac:dyDescent="0.25">
      <c r="E11">
        <f>G4/F11</f>
        <v>9.0909090909090912E-2</v>
      </c>
      <c r="F11">
        <f>SUM(G4:G7)</f>
        <v>11</v>
      </c>
      <c r="J11">
        <f>SUM(J4:J6)</f>
        <v>10</v>
      </c>
    </row>
    <row r="12" spans="1:10" x14ac:dyDescent="0.25">
      <c r="E12">
        <f>G5/F11</f>
        <v>0.36363636363636365</v>
      </c>
      <c r="I12">
        <f>J4/J11</f>
        <v>0.4</v>
      </c>
    </row>
    <row r="13" spans="1:10" x14ac:dyDescent="0.25">
      <c r="E13">
        <f>G7/F11</f>
        <v>9.0909090909090912E-2</v>
      </c>
    </row>
    <row r="16" spans="1:10" x14ac:dyDescent="0.25">
      <c r="A16" s="10" t="s">
        <v>72</v>
      </c>
    </row>
    <row r="17" spans="1:34" x14ac:dyDescent="0.25">
      <c r="A17" s="14" t="s">
        <v>83</v>
      </c>
    </row>
    <row r="18" spans="1:34" x14ac:dyDescent="0.25">
      <c r="A18" s="22" t="s">
        <v>51</v>
      </c>
      <c r="B18" s="16" t="s">
        <v>2</v>
      </c>
      <c r="C18" s="16" t="s">
        <v>1</v>
      </c>
      <c r="D18" s="16" t="s">
        <v>86</v>
      </c>
      <c r="E18" s="17" t="s">
        <v>3</v>
      </c>
    </row>
    <row r="19" spans="1:34" ht="18" x14ac:dyDescent="0.35">
      <c r="A19" s="7">
        <v>750</v>
      </c>
      <c r="B19">
        <v>1</v>
      </c>
      <c r="C19">
        <v>12.5</v>
      </c>
      <c r="D19">
        <v>5</v>
      </c>
      <c r="E19" s="6" t="s">
        <v>101</v>
      </c>
    </row>
    <row r="20" spans="1:34" ht="18" x14ac:dyDescent="0.35">
      <c r="A20" s="7">
        <v>850</v>
      </c>
      <c r="B20">
        <v>5</v>
      </c>
      <c r="C20">
        <v>12.5</v>
      </c>
      <c r="D20">
        <v>5</v>
      </c>
      <c r="E20" s="6" t="s">
        <v>101</v>
      </c>
    </row>
    <row r="21" spans="1:34" ht="18" x14ac:dyDescent="0.35">
      <c r="A21" s="7">
        <v>750</v>
      </c>
      <c r="B21">
        <v>1</v>
      </c>
      <c r="C21">
        <v>12.5</v>
      </c>
      <c r="D21">
        <v>5</v>
      </c>
      <c r="E21" s="6" t="s">
        <v>101</v>
      </c>
    </row>
    <row r="22" spans="1:34" ht="18" x14ac:dyDescent="0.35">
      <c r="A22" s="19">
        <v>850</v>
      </c>
      <c r="B22" s="23">
        <v>5</v>
      </c>
      <c r="C22" s="23">
        <v>12.5</v>
      </c>
      <c r="D22" s="23">
        <v>5</v>
      </c>
      <c r="E22" s="9" t="s">
        <v>101</v>
      </c>
    </row>
    <row r="24" spans="1:34" x14ac:dyDescent="0.25">
      <c r="A24" s="26" t="s">
        <v>119</v>
      </c>
    </row>
    <row r="25" spans="1:34" x14ac:dyDescent="0.25">
      <c r="A25" s="2" t="s">
        <v>83</v>
      </c>
      <c r="B25" s="46" t="s">
        <v>65</v>
      </c>
      <c r="C25" s="46"/>
      <c r="D25" s="46"/>
      <c r="E25" s="46"/>
      <c r="F25" s="32"/>
      <c r="G25" s="32"/>
      <c r="H25" s="32"/>
      <c r="I25" s="46" t="s">
        <v>65</v>
      </c>
      <c r="J25" s="46"/>
      <c r="K25" s="46"/>
      <c r="L25" s="46"/>
      <c r="M25" s="46"/>
      <c r="N25" s="46"/>
      <c r="O25" s="32"/>
      <c r="P25" s="32"/>
      <c r="Q25" s="32"/>
      <c r="R25" s="32"/>
      <c r="S25" s="46" t="s">
        <v>65</v>
      </c>
      <c r="T25" s="46"/>
      <c r="U25" s="46"/>
      <c r="V25" s="46"/>
      <c r="W25" s="32"/>
      <c r="X25" s="32"/>
      <c r="Y25" s="32"/>
      <c r="Z25" s="32"/>
      <c r="AA25" s="46" t="s">
        <v>65</v>
      </c>
      <c r="AB25" s="46"/>
      <c r="AC25" s="46"/>
      <c r="AD25" s="46"/>
      <c r="AE25" s="46"/>
      <c r="AF25" s="46"/>
      <c r="AG25" s="32"/>
      <c r="AH25" s="3"/>
    </row>
    <row r="26" spans="1:34" x14ac:dyDescent="0.25">
      <c r="A26" s="4" t="s">
        <v>97</v>
      </c>
      <c r="B26" s="10">
        <v>1</v>
      </c>
      <c r="C26" s="10">
        <v>2</v>
      </c>
      <c r="D26" s="10">
        <v>3</v>
      </c>
      <c r="E26" s="10" t="s">
        <v>20</v>
      </c>
      <c r="F26" s="10" t="s">
        <v>21</v>
      </c>
      <c r="G26" s="10"/>
      <c r="H26" s="10" t="s">
        <v>98</v>
      </c>
      <c r="I26" s="10">
        <v>1</v>
      </c>
      <c r="J26" s="10">
        <v>2</v>
      </c>
      <c r="K26" s="10">
        <v>3</v>
      </c>
      <c r="L26" s="10">
        <v>4</v>
      </c>
      <c r="M26" s="10">
        <v>5</v>
      </c>
      <c r="N26" s="10">
        <v>6</v>
      </c>
      <c r="O26" s="10" t="s">
        <v>20</v>
      </c>
      <c r="P26" s="10" t="s">
        <v>21</v>
      </c>
      <c r="Q26" s="10"/>
      <c r="R26" s="10" t="s">
        <v>99</v>
      </c>
      <c r="S26" s="10">
        <v>1</v>
      </c>
      <c r="T26" s="10">
        <v>2</v>
      </c>
      <c r="U26" s="10">
        <v>3</v>
      </c>
      <c r="V26" s="10">
        <v>4</v>
      </c>
      <c r="W26" s="10" t="s">
        <v>20</v>
      </c>
      <c r="X26" s="10" t="s">
        <v>21</v>
      </c>
      <c r="Y26" s="10"/>
      <c r="Z26" s="10" t="s">
        <v>100</v>
      </c>
      <c r="AA26" s="10">
        <v>1</v>
      </c>
      <c r="AB26" s="10">
        <v>2</v>
      </c>
      <c r="AC26" s="10">
        <v>3</v>
      </c>
      <c r="AD26" s="10">
        <v>4</v>
      </c>
      <c r="AE26" s="10">
        <v>5</v>
      </c>
      <c r="AF26" s="10">
        <v>6</v>
      </c>
      <c r="AG26" s="10" t="s">
        <v>20</v>
      </c>
      <c r="AH26" s="31" t="s">
        <v>21</v>
      </c>
    </row>
    <row r="27" spans="1:34" x14ac:dyDescent="0.25">
      <c r="A27" s="7" t="s">
        <v>91</v>
      </c>
      <c r="B27" s="11">
        <v>3.2896333333333345</v>
      </c>
      <c r="C27" s="11">
        <v>3.2896333333333345</v>
      </c>
      <c r="D27" s="11">
        <v>3.2895333333333312</v>
      </c>
      <c r="E27" s="11">
        <f>AVERAGE(B27:D27)</f>
        <v>3.2896000000000001</v>
      </c>
      <c r="F27" s="12">
        <f>_xlfn.STDEV.P(B27:D27)</f>
        <v>4.7140452080668073E-5</v>
      </c>
      <c r="H27" t="s">
        <v>91</v>
      </c>
      <c r="I27" s="11">
        <v>3.3506833333333326</v>
      </c>
      <c r="J27" s="11">
        <v>3.6686666666666667</v>
      </c>
      <c r="K27" s="11">
        <v>3.8039999999999949</v>
      </c>
      <c r="L27" s="11">
        <v>3.8986499999999893</v>
      </c>
      <c r="M27" s="11">
        <v>3.7495333333333321</v>
      </c>
      <c r="N27" s="11">
        <v>3.8984833333333455</v>
      </c>
      <c r="O27" s="11">
        <f>AVERAGE(K27:N27)</f>
        <v>3.8376666666666654</v>
      </c>
      <c r="P27" s="12">
        <f>_xlfn.STDEV.P(K27:N27)</f>
        <v>6.3872065055426461E-2</v>
      </c>
      <c r="R27" t="s">
        <v>91</v>
      </c>
      <c r="S27" s="11">
        <v>2.4436</v>
      </c>
      <c r="T27" s="11">
        <v>2.4435333333333382</v>
      </c>
      <c r="U27" s="11">
        <v>2.5179333333333389</v>
      </c>
      <c r="V27" s="11">
        <v>2.5179666666666662</v>
      </c>
      <c r="W27" s="11">
        <f>AVERAGE(S27:V27)</f>
        <v>2.4807583333333358</v>
      </c>
      <c r="X27" s="12">
        <f>_xlfn.STDEV.P(S27:V27)</f>
        <v>3.7191676002687669E-2</v>
      </c>
      <c r="Z27" t="s">
        <v>91</v>
      </c>
      <c r="AA27" s="11">
        <v>2.9512499999999999</v>
      </c>
      <c r="AB27" s="11">
        <v>3.2423000000000002</v>
      </c>
      <c r="AC27" s="11">
        <v>3.2422499999999985</v>
      </c>
      <c r="AD27" s="11">
        <v>3.174516666666662</v>
      </c>
      <c r="AE27" s="11">
        <v>3.2420666666666591</v>
      </c>
      <c r="AF27" s="11">
        <v>3.2419166666666825</v>
      </c>
      <c r="AG27" s="11">
        <f>AVERAGE(AA27:AF27)</f>
        <v>3.182383333333334</v>
      </c>
      <c r="AH27" s="13">
        <f>_xlfn.STDEV.P(AA27:AF27)</f>
        <v>0.10627389535221475</v>
      </c>
    </row>
    <row r="28" spans="1:34" x14ac:dyDescent="0.25">
      <c r="A28" s="7" t="s">
        <v>115</v>
      </c>
      <c r="B28" s="11">
        <v>0.19353967628195284</v>
      </c>
      <c r="C28" s="11">
        <v>0.19518286536469787</v>
      </c>
      <c r="D28" s="11">
        <v>0.19448993542033197</v>
      </c>
      <c r="E28" s="11">
        <f t="shared" ref="E28:E32" si="0">AVERAGE(B28:D28)</f>
        <v>0.19440415902232755</v>
      </c>
      <c r="F28" s="12">
        <f t="shared" ref="F28:F32" si="1">_xlfn.STDEV.P(B28:D28)</f>
        <v>6.7356552923184595E-4</v>
      </c>
      <c r="H28" t="s">
        <v>92</v>
      </c>
      <c r="I28" s="11">
        <v>0.20346810784720726</v>
      </c>
      <c r="J28" s="11">
        <v>0.20559102511008259</v>
      </c>
      <c r="K28" s="11">
        <v>0.21501446100366609</v>
      </c>
      <c r="L28" s="11">
        <v>0.20639837717595552</v>
      </c>
      <c r="M28" s="11">
        <v>0.20601983585202016</v>
      </c>
      <c r="N28" s="11">
        <v>0.20587918561431498</v>
      </c>
      <c r="O28" s="11">
        <f t="shared" ref="O28:O32" si="2">AVERAGE(K28:N28)</f>
        <v>0.20832796491148919</v>
      </c>
      <c r="P28" s="12">
        <f t="shared" ref="P28:P32" si="3">_xlfn.STDEV.P(K28:N28)</f>
        <v>3.865117029963428E-3</v>
      </c>
      <c r="R28" t="s">
        <v>92</v>
      </c>
      <c r="S28" s="11">
        <v>0.18313327191811557</v>
      </c>
      <c r="T28" s="11">
        <v>0.1820270210126364</v>
      </c>
      <c r="U28" s="11">
        <v>0.18381634956117063</v>
      </c>
      <c r="V28" s="11">
        <v>0.18360331344902053</v>
      </c>
      <c r="W28" s="11">
        <f t="shared" ref="W28:W32" si="4">AVERAGE(S28:V28)</f>
        <v>0.18314498898523579</v>
      </c>
      <c r="X28" s="12">
        <f t="shared" ref="X28:X32" si="5">_xlfn.STDEV.P(S28:V28)</f>
        <v>6.9115410988487456E-4</v>
      </c>
      <c r="Z28" t="s">
        <v>92</v>
      </c>
      <c r="AA28" s="11">
        <v>0.19592012352386015</v>
      </c>
      <c r="AB28" s="11">
        <v>0.1981403188198165</v>
      </c>
      <c r="AC28" s="11">
        <v>0.19870065376029786</v>
      </c>
      <c r="AD28" s="11">
        <v>0.1969433543396909</v>
      </c>
      <c r="AE28" s="11">
        <v>0.19778299312305231</v>
      </c>
      <c r="AF28" s="11">
        <v>0.195290977019656</v>
      </c>
      <c r="AG28" s="11">
        <f t="shared" ref="AG28:AG32" si="6">AVERAGE(AA28:AF28)</f>
        <v>0.19712973676439563</v>
      </c>
      <c r="AH28" s="13">
        <f t="shared" ref="AH28:AH32" si="7">_xlfn.STDEV.P(AA28:AF28)</f>
        <v>1.2106981572403467E-3</v>
      </c>
    </row>
    <row r="29" spans="1:34" ht="18" x14ac:dyDescent="0.35">
      <c r="A29" s="7" t="s">
        <v>95</v>
      </c>
      <c r="B29" s="11">
        <v>88.799639594407097</v>
      </c>
      <c r="C29" s="11">
        <v>89.556812696345204</v>
      </c>
      <c r="D29" s="11">
        <v>89.241225167803506</v>
      </c>
      <c r="E29" s="11">
        <f t="shared" si="0"/>
        <v>89.199225819518617</v>
      </c>
      <c r="F29" s="12">
        <f t="shared" si="1"/>
        <v>0.31053795851383609</v>
      </c>
      <c r="H29" t="s">
        <v>95</v>
      </c>
      <c r="I29" s="11">
        <v>95.0087849860261</v>
      </c>
      <c r="J29" s="11">
        <v>96.003294871939701</v>
      </c>
      <c r="K29" s="11">
        <v>95.0941807543078</v>
      </c>
      <c r="L29" s="11">
        <v>96.3848246672203</v>
      </c>
      <c r="M29" s="11">
        <v>96.212247779801103</v>
      </c>
      <c r="N29" s="11">
        <v>96.146563446715106</v>
      </c>
      <c r="O29" s="11">
        <f t="shared" si="2"/>
        <v>95.95945416201107</v>
      </c>
      <c r="P29" s="12">
        <f t="shared" si="3"/>
        <v>0.50708791998977232</v>
      </c>
      <c r="R29" t="s">
        <v>95</v>
      </c>
      <c r="S29" s="11">
        <v>84.365073322583598</v>
      </c>
      <c r="T29" s="11">
        <v>83.856005295311206</v>
      </c>
      <c r="U29" s="11">
        <v>83.449133837857602</v>
      </c>
      <c r="V29" s="11">
        <v>83.352147645437995</v>
      </c>
      <c r="W29" s="11">
        <f t="shared" si="4"/>
        <v>83.755590025297607</v>
      </c>
      <c r="X29" s="12">
        <f t="shared" si="5"/>
        <v>0.39944782663370398</v>
      </c>
      <c r="Z29" t="s">
        <v>95</v>
      </c>
      <c r="AA29" s="11">
        <v>89.892722400226106</v>
      </c>
      <c r="AB29" s="11">
        <v>90.912898095874198</v>
      </c>
      <c r="AC29" s="11">
        <v>91.117119914587704</v>
      </c>
      <c r="AD29" s="11">
        <v>90.366374610285305</v>
      </c>
      <c r="AE29" s="11">
        <v>90.756125629621806</v>
      </c>
      <c r="AF29" s="11">
        <v>89.616166201094799</v>
      </c>
      <c r="AG29" s="11">
        <f t="shared" si="6"/>
        <v>90.443567808614986</v>
      </c>
      <c r="AH29" s="13">
        <f t="shared" si="7"/>
        <v>0.54246637736209002</v>
      </c>
    </row>
    <row r="30" spans="1:34" ht="18" x14ac:dyDescent="0.35">
      <c r="A30" s="7" t="s">
        <v>96</v>
      </c>
      <c r="B30" s="12">
        <v>2.4192459535244106E-4</v>
      </c>
      <c r="C30" s="12">
        <v>2.4397858170587233E-4</v>
      </c>
      <c r="D30" s="12">
        <v>2.4311241927541495E-4</v>
      </c>
      <c r="E30" s="12">
        <f t="shared" si="0"/>
        <v>2.4300519877790944E-4</v>
      </c>
      <c r="F30" s="12">
        <f t="shared" si="1"/>
        <v>8.4195691153980215E-7</v>
      </c>
      <c r="H30" t="s">
        <v>96</v>
      </c>
      <c r="I30" s="12">
        <v>2.5433513480900907E-4</v>
      </c>
      <c r="J30" s="12">
        <v>2.5698878138760326E-4</v>
      </c>
      <c r="K30" s="12">
        <v>2.6876807625458263E-4</v>
      </c>
      <c r="L30" s="12">
        <v>2.5799797146994441E-4</v>
      </c>
      <c r="M30" s="12">
        <v>2.5752479481502518E-4</v>
      </c>
      <c r="N30" s="12">
        <v>2.5734898201789372E-4</v>
      </c>
      <c r="O30" s="11">
        <f t="shared" si="2"/>
        <v>2.604099561393615E-4</v>
      </c>
      <c r="P30" s="12">
        <f t="shared" si="3"/>
        <v>4.8313962874542983E-6</v>
      </c>
      <c r="R30" t="s">
        <v>96</v>
      </c>
      <c r="S30" s="12">
        <v>2.2891658989764447E-4</v>
      </c>
      <c r="T30" s="12">
        <v>2.2753377626579549E-4</v>
      </c>
      <c r="U30" s="12">
        <v>2.2977043695146328E-4</v>
      </c>
      <c r="V30" s="12">
        <v>2.2950414181127567E-4</v>
      </c>
      <c r="W30" s="12">
        <f t="shared" si="4"/>
        <v>2.2893123623154472E-4</v>
      </c>
      <c r="X30" s="12">
        <f t="shared" si="5"/>
        <v>8.6394263735609877E-7</v>
      </c>
      <c r="Z30" t="s">
        <v>96</v>
      </c>
      <c r="AA30" s="12">
        <v>2.4490015440482518E-4</v>
      </c>
      <c r="AB30" s="12">
        <v>2.4767539852477063E-4</v>
      </c>
      <c r="AC30" s="12">
        <v>2.4837581720037232E-4</v>
      </c>
      <c r="AD30" s="12">
        <v>2.4617919292461364E-4</v>
      </c>
      <c r="AE30" s="12">
        <v>2.472287414038154E-4</v>
      </c>
      <c r="AF30" s="12">
        <v>2.4411372127457E-4</v>
      </c>
      <c r="AG30" s="12">
        <f t="shared" si="6"/>
        <v>2.4641217095549455E-4</v>
      </c>
      <c r="AH30" s="13">
        <f t="shared" si="7"/>
        <v>1.5133726965504361E-6</v>
      </c>
    </row>
    <row r="31" spans="1:34" x14ac:dyDescent="0.25">
      <c r="A31" s="7" t="s">
        <v>93</v>
      </c>
      <c r="B31" s="11">
        <v>0.10741452033648383</v>
      </c>
      <c r="C31" s="11">
        <v>0.10832649027740732</v>
      </c>
      <c r="D31" s="11">
        <v>0.10794191415828423</v>
      </c>
      <c r="E31" s="11">
        <f t="shared" si="0"/>
        <v>0.10789430825739178</v>
      </c>
      <c r="F31" s="12">
        <f t="shared" si="1"/>
        <v>3.7382886872367534E-4</v>
      </c>
      <c r="H31" t="s">
        <v>93</v>
      </c>
      <c r="I31" s="11">
        <v>0.11292479985520003</v>
      </c>
      <c r="J31" s="11">
        <v>0.11410301893609584</v>
      </c>
      <c r="K31" s="11">
        <v>0.11933302585703467</v>
      </c>
      <c r="L31" s="11">
        <v>0.11455109933265531</v>
      </c>
      <c r="M31" s="11">
        <v>0.11434100889787119</v>
      </c>
      <c r="N31" s="11">
        <v>0.11426294801594482</v>
      </c>
      <c r="O31" s="11">
        <f t="shared" si="2"/>
        <v>0.1156220205258765</v>
      </c>
      <c r="P31" s="12">
        <f t="shared" si="3"/>
        <v>2.1451399516297016E-3</v>
      </c>
      <c r="R31" t="s">
        <v>93</v>
      </c>
      <c r="S31" s="11">
        <v>0.10163896591455414</v>
      </c>
      <c r="T31" s="11">
        <v>0.1010249966620132</v>
      </c>
      <c r="U31" s="11">
        <v>0.1020180740064497</v>
      </c>
      <c r="V31" s="11">
        <v>0.10189983896420639</v>
      </c>
      <c r="W31" s="11">
        <f t="shared" si="4"/>
        <v>0.10164546888680585</v>
      </c>
      <c r="X31" s="12">
        <f t="shared" si="5"/>
        <v>3.8359053098610643E-4</v>
      </c>
      <c r="Z31" t="s">
        <v>93</v>
      </c>
      <c r="AA31" s="11">
        <v>0.10873566855574238</v>
      </c>
      <c r="AB31" s="11">
        <v>0.10996787694499816</v>
      </c>
      <c r="AC31" s="11">
        <v>0.11027886283696531</v>
      </c>
      <c r="AD31" s="11">
        <v>0.10930356165852845</v>
      </c>
      <c r="AE31" s="11">
        <v>0.10976956118329403</v>
      </c>
      <c r="AF31" s="11">
        <v>0.10838649224590909</v>
      </c>
      <c r="AG31" s="11">
        <f t="shared" si="6"/>
        <v>0.10940700390423957</v>
      </c>
      <c r="AH31" s="13">
        <f t="shared" si="7"/>
        <v>6.7193747726839207E-4</v>
      </c>
    </row>
    <row r="32" spans="1:34" x14ac:dyDescent="0.25">
      <c r="A32" s="19" t="s">
        <v>116</v>
      </c>
      <c r="B32" s="20">
        <v>0.16899153634548036</v>
      </c>
      <c r="C32" s="20">
        <v>0.16933198326877816</v>
      </c>
      <c r="D32" s="20">
        <v>0.17042104237837544</v>
      </c>
      <c r="E32" s="20">
        <f t="shared" si="0"/>
        <v>0.16958152066421131</v>
      </c>
      <c r="F32" s="38">
        <f t="shared" si="1"/>
        <v>6.0968492316962471E-4</v>
      </c>
      <c r="G32" s="23"/>
      <c r="H32" s="23" t="s">
        <v>94</v>
      </c>
      <c r="I32" s="20">
        <v>0.17656946017926328</v>
      </c>
      <c r="J32" s="20">
        <v>0.17659881198055277</v>
      </c>
      <c r="K32" s="20">
        <v>0.1853971068557338</v>
      </c>
      <c r="L32" s="20">
        <v>0.17758190394294951</v>
      </c>
      <c r="M32" s="20">
        <v>0.17602709081939255</v>
      </c>
      <c r="N32" s="20">
        <v>0.17678722108055384</v>
      </c>
      <c r="O32" s="11">
        <f t="shared" si="2"/>
        <v>0.17894833067465743</v>
      </c>
      <c r="P32" s="12">
        <f t="shared" si="3"/>
        <v>3.7635712168251323E-3</v>
      </c>
      <c r="Q32" s="23"/>
      <c r="R32" s="23" t="s">
        <v>94</v>
      </c>
      <c r="S32" s="20">
        <v>0.13727002911955322</v>
      </c>
      <c r="T32" s="20">
        <v>0.13585921784370281</v>
      </c>
      <c r="U32" s="20">
        <v>0.13606609490836358</v>
      </c>
      <c r="V32" s="20">
        <v>0.13740599771915485</v>
      </c>
      <c r="W32" s="20">
        <f t="shared" si="4"/>
        <v>0.13665033489769363</v>
      </c>
      <c r="X32" s="38">
        <f t="shared" si="5"/>
        <v>6.9322611509383932E-4</v>
      </c>
      <c r="Y32" s="23"/>
      <c r="Z32" s="23" t="s">
        <v>94</v>
      </c>
      <c r="AA32" s="20">
        <v>0.14998593136594962</v>
      </c>
      <c r="AB32" s="20">
        <v>0.15624251176796139</v>
      </c>
      <c r="AC32" s="20">
        <v>0.15497234031066243</v>
      </c>
      <c r="AD32" s="20">
        <v>0.15588305258201329</v>
      </c>
      <c r="AE32" s="20">
        <v>0.156655342656354</v>
      </c>
      <c r="AF32" s="20">
        <v>0.15620129170549654</v>
      </c>
      <c r="AG32" s="20">
        <f t="shared" si="6"/>
        <v>0.15499007839807286</v>
      </c>
      <c r="AH32" s="21">
        <f t="shared" si="7"/>
        <v>2.2966619662761313E-3</v>
      </c>
    </row>
    <row r="35" spans="1:34" ht="18" x14ac:dyDescent="0.35">
      <c r="A35" s="36" t="s">
        <v>113</v>
      </c>
    </row>
    <row r="36" spans="1:34" x14ac:dyDescent="0.25">
      <c r="A36" s="22" t="s">
        <v>51</v>
      </c>
      <c r="B36" s="16" t="s">
        <v>2</v>
      </c>
      <c r="C36" s="16" t="s">
        <v>1</v>
      </c>
      <c r="D36" s="16" t="s">
        <v>86</v>
      </c>
      <c r="E36" s="17" t="s">
        <v>3</v>
      </c>
    </row>
    <row r="37" spans="1:34" ht="18" x14ac:dyDescent="0.35">
      <c r="A37" s="7">
        <v>750</v>
      </c>
      <c r="B37">
        <v>1</v>
      </c>
      <c r="C37">
        <v>14</v>
      </c>
      <c r="D37">
        <v>5</v>
      </c>
      <c r="E37" s="6" t="s">
        <v>102</v>
      </c>
    </row>
    <row r="38" spans="1:34" ht="18" x14ac:dyDescent="0.35">
      <c r="A38" s="7">
        <v>850</v>
      </c>
      <c r="B38">
        <v>5</v>
      </c>
      <c r="C38">
        <v>14</v>
      </c>
      <c r="D38">
        <v>5</v>
      </c>
      <c r="E38" s="6" t="s">
        <v>102</v>
      </c>
    </row>
    <row r="39" spans="1:34" ht="18" x14ac:dyDescent="0.35">
      <c r="A39" s="7">
        <v>750</v>
      </c>
      <c r="B39">
        <v>1</v>
      </c>
      <c r="C39">
        <v>14</v>
      </c>
      <c r="D39">
        <v>5</v>
      </c>
      <c r="E39" s="6" t="s">
        <v>102</v>
      </c>
    </row>
    <row r="40" spans="1:34" ht="18" x14ac:dyDescent="0.35">
      <c r="A40" s="19">
        <v>850</v>
      </c>
      <c r="B40" s="23">
        <v>5</v>
      </c>
      <c r="C40" s="23">
        <v>14</v>
      </c>
      <c r="D40" s="23">
        <v>5</v>
      </c>
      <c r="E40" s="9" t="s">
        <v>102</v>
      </c>
    </row>
    <row r="42" spans="1:34" x14ac:dyDescent="0.25">
      <c r="A42" s="26" t="s">
        <v>119</v>
      </c>
    </row>
    <row r="43" spans="1:34" ht="18" x14ac:dyDescent="0.35">
      <c r="A43" s="35" t="s">
        <v>117</v>
      </c>
      <c r="B43" s="47" t="s">
        <v>65</v>
      </c>
      <c r="C43" s="47"/>
      <c r="D43" s="47"/>
      <c r="E43" s="47"/>
      <c r="F43" s="10"/>
      <c r="G43" s="10"/>
      <c r="H43" s="10"/>
      <c r="I43" s="47" t="s">
        <v>65</v>
      </c>
      <c r="J43" s="47"/>
      <c r="K43" s="47"/>
      <c r="L43" s="47"/>
      <c r="M43" s="47"/>
      <c r="N43" s="47"/>
      <c r="O43" s="10"/>
      <c r="P43" s="10"/>
      <c r="Q43" s="10"/>
      <c r="R43" s="10"/>
      <c r="S43" s="47" t="s">
        <v>65</v>
      </c>
      <c r="T43" s="47"/>
      <c r="U43" s="47"/>
      <c r="V43" s="47"/>
      <c r="W43" s="10"/>
      <c r="X43" s="10"/>
      <c r="Y43" s="10"/>
      <c r="Z43" s="10"/>
      <c r="AA43" s="47" t="s">
        <v>65</v>
      </c>
      <c r="AB43" s="47"/>
      <c r="AC43" s="47"/>
      <c r="AD43" s="47"/>
      <c r="AE43" s="47"/>
      <c r="AF43" s="47"/>
      <c r="AG43" s="10"/>
      <c r="AH43" s="10"/>
    </row>
    <row r="44" spans="1:34" x14ac:dyDescent="0.25">
      <c r="A44" s="15" t="s">
        <v>97</v>
      </c>
      <c r="B44" s="32">
        <v>1</v>
      </c>
      <c r="C44" s="32">
        <v>2</v>
      </c>
      <c r="D44" s="32">
        <v>3</v>
      </c>
      <c r="E44" s="32" t="s">
        <v>20</v>
      </c>
      <c r="F44" s="32" t="s">
        <v>21</v>
      </c>
      <c r="G44" s="32"/>
      <c r="H44" s="32" t="s">
        <v>98</v>
      </c>
      <c r="I44" s="32">
        <v>1</v>
      </c>
      <c r="J44" s="32">
        <v>2</v>
      </c>
      <c r="K44" s="32">
        <v>3</v>
      </c>
      <c r="L44" s="32">
        <v>4</v>
      </c>
      <c r="M44" s="32">
        <v>5</v>
      </c>
      <c r="N44" s="32">
        <v>6</v>
      </c>
      <c r="O44" s="32" t="s">
        <v>20</v>
      </c>
      <c r="P44" s="32" t="s">
        <v>21</v>
      </c>
      <c r="Q44" s="32"/>
      <c r="R44" s="32" t="s">
        <v>99</v>
      </c>
      <c r="S44" s="32">
        <v>1</v>
      </c>
      <c r="T44" s="32">
        <v>2</v>
      </c>
      <c r="U44" s="32">
        <v>3</v>
      </c>
      <c r="V44" s="32">
        <v>4</v>
      </c>
      <c r="W44" s="32" t="s">
        <v>20</v>
      </c>
      <c r="X44" s="32" t="s">
        <v>21</v>
      </c>
      <c r="Y44" s="32"/>
      <c r="Z44" s="32" t="s">
        <v>100</v>
      </c>
      <c r="AA44" s="32">
        <v>1</v>
      </c>
      <c r="AB44" s="32">
        <v>2</v>
      </c>
      <c r="AC44" s="32">
        <v>3</v>
      </c>
      <c r="AD44" s="32">
        <v>4</v>
      </c>
      <c r="AE44" s="32">
        <v>5</v>
      </c>
      <c r="AF44" s="32">
        <v>6</v>
      </c>
      <c r="AG44" s="32" t="s">
        <v>20</v>
      </c>
      <c r="AH44" s="3" t="s">
        <v>21</v>
      </c>
    </row>
    <row r="45" spans="1:34" ht="18" x14ac:dyDescent="0.35">
      <c r="A45" s="7" t="s">
        <v>103</v>
      </c>
      <c r="B45" s="11">
        <v>26.581260498706467</v>
      </c>
      <c r="C45" s="11">
        <v>25.865008624306864</v>
      </c>
      <c r="D45" s="11">
        <v>25.963047016257828</v>
      </c>
      <c r="E45" s="11">
        <f t="shared" ref="E45:E55" si="8">AVERAGE(B45:D45)</f>
        <v>26.136438713090385</v>
      </c>
      <c r="F45" s="12">
        <f t="shared" ref="F45:F55" si="9">_xlfn.STDEV.P(B45:D45)</f>
        <v>0.31707275431472765</v>
      </c>
      <c r="H45" t="s">
        <v>103</v>
      </c>
      <c r="I45" s="11">
        <v>33.912321707074049</v>
      </c>
      <c r="J45" s="11">
        <v>30.24778455760082</v>
      </c>
      <c r="K45" s="11">
        <v>32.358694923450038</v>
      </c>
      <c r="L45" s="11">
        <v>28.363869450283737</v>
      </c>
      <c r="M45" s="11">
        <v>30.452048285862649</v>
      </c>
      <c r="N45" s="11">
        <v>28.480923909761831</v>
      </c>
      <c r="O45" s="11">
        <f>AVERAGE(K45:N45)</f>
        <v>29.913884142339562</v>
      </c>
      <c r="P45" s="12">
        <f>_xlfn.STDEV.P(K45:N45)</f>
        <v>1.6372721959517065</v>
      </c>
      <c r="R45" t="s">
        <v>103</v>
      </c>
      <c r="S45" s="11">
        <v>40.056377564870608</v>
      </c>
      <c r="T45" s="11">
        <v>40.765572152603632</v>
      </c>
      <c r="U45" s="11">
        <v>41.163623730853224</v>
      </c>
      <c r="V45" s="11">
        <v>40.153807909764453</v>
      </c>
      <c r="W45" s="11">
        <f>AVERAGE(S45:V45)</f>
        <v>40.534845339522981</v>
      </c>
      <c r="X45" s="12">
        <f t="shared" ref="X45:X55" si="10">_xlfn.STDEV.P(S45:V45)</f>
        <v>0.45351903541526822</v>
      </c>
      <c r="Z45" t="s">
        <v>103</v>
      </c>
      <c r="AA45" s="11">
        <v>38.791657295348671</v>
      </c>
      <c r="AB45" s="11">
        <v>42.405069213584959</v>
      </c>
      <c r="AC45" s="11">
        <v>41.442976647805814</v>
      </c>
      <c r="AD45" s="11">
        <v>41.714028284554125</v>
      </c>
      <c r="AE45" s="11">
        <v>40.755086352468837</v>
      </c>
      <c r="AF45" s="11">
        <v>40.150819097159427</v>
      </c>
      <c r="AG45" s="11">
        <f>AVERAGE(AA45:AF45)</f>
        <v>40.876606148486971</v>
      </c>
      <c r="AH45" s="13">
        <f t="shared" ref="AH45:AH55" si="11">_xlfn.STDEV.P(AA45:AF45)</f>
        <v>1.1723762438415706</v>
      </c>
    </row>
    <row r="46" spans="1:34" ht="18" x14ac:dyDescent="0.35">
      <c r="A46" s="7" t="s">
        <v>104</v>
      </c>
      <c r="B46" s="11">
        <v>0.93949066753804433</v>
      </c>
      <c r="C46" s="11">
        <v>0.95861159958744835</v>
      </c>
      <c r="D46" s="11">
        <v>0.99145724645124533</v>
      </c>
      <c r="E46" s="11">
        <f t="shared" si="8"/>
        <v>0.9631865045255793</v>
      </c>
      <c r="F46" s="12">
        <f t="shared" si="9"/>
        <v>2.1460485353010823E-2</v>
      </c>
      <c r="H46" t="s">
        <v>104</v>
      </c>
      <c r="I46" s="11">
        <v>0.80492151397959033</v>
      </c>
      <c r="J46" s="11">
        <v>0.96347140126972686</v>
      </c>
      <c r="K46" s="11">
        <v>0.94501782905738796</v>
      </c>
      <c r="L46" s="11">
        <v>1.0173278979688101</v>
      </c>
      <c r="M46" s="11">
        <v>0.96759926660527529</v>
      </c>
      <c r="N46" s="11">
        <v>1.0501056636446999</v>
      </c>
      <c r="O46" s="11">
        <f t="shared" ref="O46:O55" si="12">AVERAGE(K46:N46)</f>
        <v>0.99501266431904323</v>
      </c>
      <c r="P46" s="12">
        <f t="shared" ref="P46:P55" si="13">_xlfn.STDEV.P(K46:N46)</f>
        <v>4.1183085589212964E-2</v>
      </c>
      <c r="R46" t="s">
        <v>104</v>
      </c>
      <c r="S46" s="11">
        <v>0.87691071523507613</v>
      </c>
      <c r="T46" s="11">
        <v>0.88686470734421086</v>
      </c>
      <c r="U46" s="11">
        <v>0.8963452605929767</v>
      </c>
      <c r="V46" s="11">
        <v>0.93390448639112833</v>
      </c>
      <c r="W46" s="11">
        <f t="shared" ref="W46:W55" si="14">AVERAGE(S46:V46)</f>
        <v>0.898506292390848</v>
      </c>
      <c r="X46" s="12">
        <f t="shared" si="10"/>
        <v>2.1561526221500846E-2</v>
      </c>
      <c r="Z46" t="s">
        <v>104</v>
      </c>
      <c r="AA46" s="11">
        <v>1.0101302582901495</v>
      </c>
      <c r="AB46" s="11">
        <v>0.91321080026470702</v>
      </c>
      <c r="AC46" s="11">
        <v>0.93182005688121849</v>
      </c>
      <c r="AD46" s="11">
        <v>0.92462770764455549</v>
      </c>
      <c r="AE46" s="11">
        <v>0.95440672249510128</v>
      </c>
      <c r="AF46" s="11">
        <v>0.97690995698723726</v>
      </c>
      <c r="AG46" s="11">
        <f t="shared" ref="AG46:AG55" si="15">AVERAGE(AA46:AF46)</f>
        <v>0.95185091709382819</v>
      </c>
      <c r="AH46" s="13">
        <f t="shared" si="11"/>
        <v>3.3332582543336597E-2</v>
      </c>
    </row>
    <row r="47" spans="1:34" x14ac:dyDescent="0.25">
      <c r="A47" s="7" t="s">
        <v>89</v>
      </c>
      <c r="B47" s="11">
        <v>5.732078188440278E-3</v>
      </c>
      <c r="C47" s="11">
        <v>7.3988742583417678E-3</v>
      </c>
      <c r="D47" s="11">
        <v>8.7238877037132696E-3</v>
      </c>
      <c r="E47" s="11">
        <f t="shared" si="8"/>
        <v>7.2849467168317724E-3</v>
      </c>
      <c r="F47" s="12">
        <f t="shared" si="9"/>
        <v>1.2240549163757284E-3</v>
      </c>
      <c r="H47" t="s">
        <v>89</v>
      </c>
      <c r="I47" s="11">
        <v>1.1612664963840105E-2</v>
      </c>
      <c r="J47" s="11">
        <v>1.5763465361034741E-2</v>
      </c>
      <c r="K47" s="11">
        <v>1.8495316909715794E-2</v>
      </c>
      <c r="L47" s="11">
        <v>2.1710884747524858E-2</v>
      </c>
      <c r="M47" s="11">
        <v>2.1155847227194682E-2</v>
      </c>
      <c r="N47" s="11">
        <v>2.3071509934955953E-2</v>
      </c>
      <c r="O47" s="11">
        <f t="shared" si="12"/>
        <v>2.1108389704847821E-2</v>
      </c>
      <c r="P47" s="12">
        <f t="shared" si="13"/>
        <v>1.6618696521836951E-3</v>
      </c>
      <c r="R47" t="s">
        <v>89</v>
      </c>
      <c r="S47" s="11">
        <v>0.13318698956492611</v>
      </c>
      <c r="T47" s="11">
        <v>0.14430719009353196</v>
      </c>
      <c r="U47" s="11">
        <v>0.15022596479205069</v>
      </c>
      <c r="V47" s="11">
        <v>0.15970339491245597</v>
      </c>
      <c r="W47" s="11">
        <f t="shared" si="14"/>
        <v>0.14685588484074119</v>
      </c>
      <c r="X47" s="12">
        <f t="shared" si="10"/>
        <v>9.6144487218025477E-3</v>
      </c>
      <c r="Z47" t="s">
        <v>89</v>
      </c>
      <c r="AA47" s="11">
        <v>0.18637177781406297</v>
      </c>
      <c r="AB47" s="11">
        <v>0.16481505891364134</v>
      </c>
      <c r="AC47" s="11">
        <v>0.16790154933073972</v>
      </c>
      <c r="AD47" s="11">
        <v>0.16298795802341604</v>
      </c>
      <c r="AE47" s="11">
        <v>0.16975802573292081</v>
      </c>
      <c r="AF47" s="11">
        <v>0.17598518060627685</v>
      </c>
      <c r="AG47" s="11">
        <f t="shared" si="15"/>
        <v>0.17130325840350966</v>
      </c>
      <c r="AH47" s="13">
        <f t="shared" si="11"/>
        <v>7.8970563544538477E-3</v>
      </c>
    </row>
    <row r="48" spans="1:34" ht="18" x14ac:dyDescent="0.35">
      <c r="A48" s="7" t="s">
        <v>105</v>
      </c>
      <c r="B48" s="11">
        <v>0.18356315922268948</v>
      </c>
      <c r="C48" s="11">
        <v>0.20806453512083989</v>
      </c>
      <c r="D48" s="11">
        <v>0.22015218006995724</v>
      </c>
      <c r="E48" s="11">
        <f t="shared" si="8"/>
        <v>0.20392662480449553</v>
      </c>
      <c r="F48" s="12">
        <f t="shared" si="9"/>
        <v>1.5221275416995131E-2</v>
      </c>
      <c r="H48" t="s">
        <v>105</v>
      </c>
      <c r="I48" s="11">
        <v>0.21170524873362689</v>
      </c>
      <c r="J48" s="11">
        <v>0.27416189236871208</v>
      </c>
      <c r="K48" s="11">
        <v>0.27784588050242748</v>
      </c>
      <c r="L48" s="11">
        <v>0.33306041721245622</v>
      </c>
      <c r="M48" s="11">
        <v>0.30808744280764061</v>
      </c>
      <c r="N48" s="11">
        <v>0.33872724703831325</v>
      </c>
      <c r="O48" s="11">
        <f t="shared" si="12"/>
        <v>0.31443024689020938</v>
      </c>
      <c r="P48" s="12">
        <f t="shared" si="13"/>
        <v>2.4062805790567129E-2</v>
      </c>
      <c r="R48" t="s">
        <v>105</v>
      </c>
      <c r="S48" s="11">
        <v>0.75430236320279165</v>
      </c>
      <c r="T48" s="11">
        <v>0.7781025776799797</v>
      </c>
      <c r="U48" s="11">
        <v>0.78799691180796427</v>
      </c>
      <c r="V48" s="11">
        <v>0.8299133054126534</v>
      </c>
      <c r="W48" s="11">
        <f>AVERAGE(S48:V48)</f>
        <v>0.78757878952584726</v>
      </c>
      <c r="X48" s="12">
        <f t="shared" si="10"/>
        <v>2.7338183925576302E-2</v>
      </c>
      <c r="Z48" t="s">
        <v>105</v>
      </c>
      <c r="AA48" s="11">
        <v>0.92038834819872695</v>
      </c>
      <c r="AB48" s="11">
        <v>0.81359738596890041</v>
      </c>
      <c r="AC48" s="11">
        <v>0.8374287520988879</v>
      </c>
      <c r="AD48" s="11">
        <v>0.8258578625418328</v>
      </c>
      <c r="AE48" s="11">
        <v>0.85044144389972209</v>
      </c>
      <c r="AF48" s="11">
        <v>0.87263579842298078</v>
      </c>
      <c r="AG48" s="11">
        <f t="shared" si="15"/>
        <v>0.85339159852184177</v>
      </c>
      <c r="AH48" s="13">
        <f t="shared" si="11"/>
        <v>3.5270633547482895E-2</v>
      </c>
    </row>
    <row r="49" spans="1:34" ht="18" x14ac:dyDescent="0.35">
      <c r="A49" s="7" t="s">
        <v>106</v>
      </c>
      <c r="B49" s="11">
        <v>0.1376723694170171</v>
      </c>
      <c r="C49" s="11">
        <v>0.15604840134062992</v>
      </c>
      <c r="D49" s="11">
        <v>0.16511413505246794</v>
      </c>
      <c r="E49" s="11">
        <f t="shared" si="8"/>
        <v>0.15294496860337167</v>
      </c>
      <c r="F49" s="12">
        <f t="shared" si="9"/>
        <v>1.1415956562746356E-2</v>
      </c>
      <c r="H49" t="s">
        <v>106</v>
      </c>
      <c r="I49" s="11">
        <v>0.15877893655022018</v>
      </c>
      <c r="J49" s="11">
        <v>0.20562141927653407</v>
      </c>
      <c r="K49" s="11">
        <v>0.20838441037682062</v>
      </c>
      <c r="L49" s="11">
        <v>0.24979531290934218</v>
      </c>
      <c r="M49" s="11">
        <v>0.23106558210573044</v>
      </c>
      <c r="N49" s="11">
        <v>0.25404543527873491</v>
      </c>
      <c r="O49" s="11">
        <f t="shared" si="12"/>
        <v>0.23582268516765703</v>
      </c>
      <c r="P49" s="12">
        <f t="shared" si="13"/>
        <v>1.8047104342925339E-2</v>
      </c>
      <c r="R49" t="s">
        <v>106</v>
      </c>
      <c r="S49" s="11">
        <v>0.56572677240209368</v>
      </c>
      <c r="T49" s="11">
        <v>0.58357693325998472</v>
      </c>
      <c r="U49" s="11">
        <v>0.59099768385597329</v>
      </c>
      <c r="V49" s="11">
        <v>0.62243497905949008</v>
      </c>
      <c r="W49" s="11">
        <f t="shared" si="14"/>
        <v>0.59068409214438544</v>
      </c>
      <c r="X49" s="12">
        <f t="shared" si="10"/>
        <v>2.0503637944182258E-2</v>
      </c>
      <c r="Z49" t="s">
        <v>106</v>
      </c>
      <c r="AA49" s="11">
        <v>0.69029126114904527</v>
      </c>
      <c r="AB49" s="11">
        <v>0.61019803947667528</v>
      </c>
      <c r="AC49" s="11">
        <v>0.62807156407416598</v>
      </c>
      <c r="AD49" s="11">
        <v>0.61939339690637463</v>
      </c>
      <c r="AE49" s="11">
        <v>0.63783108292479151</v>
      </c>
      <c r="AF49" s="11">
        <v>0.65447684881723556</v>
      </c>
      <c r="AG49" s="11">
        <f t="shared" si="15"/>
        <v>0.64004369889138135</v>
      </c>
      <c r="AH49" s="13">
        <f t="shared" si="11"/>
        <v>2.6452975160612183E-2</v>
      </c>
    </row>
    <row r="50" spans="1:34" x14ac:dyDescent="0.25">
      <c r="A50" s="7" t="s">
        <v>23</v>
      </c>
      <c r="B50" s="11">
        <v>0.98543951534751795</v>
      </c>
      <c r="C50" s="11">
        <v>0.99120860612885298</v>
      </c>
      <c r="D50" s="11">
        <v>1.00004702794581</v>
      </c>
      <c r="E50" s="11">
        <f t="shared" si="8"/>
        <v>0.99223171647406028</v>
      </c>
      <c r="F50" s="12">
        <f t="shared" si="9"/>
        <v>6.0072135615534816E-3</v>
      </c>
      <c r="H50" t="s">
        <v>23</v>
      </c>
      <c r="I50" s="11">
        <v>0.93778248054077096</v>
      </c>
      <c r="J50" s="11">
        <v>0.99371900719537398</v>
      </c>
      <c r="K50" s="11">
        <v>0.98819333021633105</v>
      </c>
      <c r="L50" s="11">
        <v>1.01107290936464</v>
      </c>
      <c r="M50" s="11">
        <v>0.996575701834573</v>
      </c>
      <c r="N50" s="11">
        <v>1.0208415351265401</v>
      </c>
      <c r="O50" s="11">
        <f t="shared" si="12"/>
        <v>1.0041708691355211</v>
      </c>
      <c r="P50" s="12">
        <f t="shared" si="13"/>
        <v>1.2634452700375635E-2</v>
      </c>
      <c r="R50" t="s">
        <v>23</v>
      </c>
      <c r="S50" s="11">
        <v>1.00404477476007</v>
      </c>
      <c r="T50" s="11">
        <v>1.0127074023413201</v>
      </c>
      <c r="U50" s="11">
        <v>1.0191704039843399</v>
      </c>
      <c r="V50" s="11">
        <v>1.03758712884704</v>
      </c>
      <c r="W50" s="11">
        <f t="shared" si="14"/>
        <v>1.0183774274831925</v>
      </c>
      <c r="X50" s="12">
        <f t="shared" si="10"/>
        <v>1.2320872101952344E-2</v>
      </c>
      <c r="Z50" t="s">
        <v>23</v>
      </c>
      <c r="AA50" s="11">
        <v>1.07622639642393</v>
      </c>
      <c r="AB50" s="11">
        <v>1.03308691958907</v>
      </c>
      <c r="AC50" s="11">
        <v>1.04132760197524</v>
      </c>
      <c r="AD50" s="11">
        <v>1.0365480235584399</v>
      </c>
      <c r="AE50" s="11">
        <v>1.05060345035966</v>
      </c>
      <c r="AF50" s="11">
        <v>1.0613886501035199</v>
      </c>
      <c r="AG50" s="11">
        <f>AVERAGE(AA50:AF50)</f>
        <v>1.0498635070016433</v>
      </c>
      <c r="AH50" s="13">
        <f t="shared" si="11"/>
        <v>1.5055431121587763E-2</v>
      </c>
    </row>
    <row r="51" spans="1:34" x14ac:dyDescent="0.25">
      <c r="A51" s="7" t="s">
        <v>24</v>
      </c>
      <c r="B51" s="11">
        <v>1.0013961773626692</v>
      </c>
      <c r="C51" s="11">
        <v>1.0013560745141294</v>
      </c>
      <c r="D51" s="11">
        <v>1.0013962157737992</v>
      </c>
      <c r="E51" s="11">
        <f t="shared" si="8"/>
        <v>1.0013828225501993</v>
      </c>
      <c r="F51" s="12">
        <f t="shared" si="9"/>
        <v>1.8913724189039912E-5</v>
      </c>
      <c r="H51" t="s">
        <v>24</v>
      </c>
      <c r="I51" s="11">
        <v>1.0013135672734093</v>
      </c>
      <c r="J51" s="11">
        <v>1.0013754410750866</v>
      </c>
      <c r="K51" s="11">
        <v>1.0014378272205058</v>
      </c>
      <c r="L51" s="11">
        <v>1.0013104887637729</v>
      </c>
      <c r="M51" s="11">
        <v>1.0013347886694188</v>
      </c>
      <c r="N51" s="11">
        <v>1.0013380983222828</v>
      </c>
      <c r="O51" s="11">
        <f t="shared" si="12"/>
        <v>1.0013553007439953</v>
      </c>
      <c r="P51" s="12">
        <f t="shared" si="13"/>
        <v>4.8824689996173593E-5</v>
      </c>
      <c r="R51" t="s">
        <v>24</v>
      </c>
      <c r="S51" s="11">
        <v>1.0013505576442567</v>
      </c>
      <c r="T51" s="11">
        <v>1.0013693917337312</v>
      </c>
      <c r="U51" s="11">
        <v>1.0013846069898793</v>
      </c>
      <c r="V51" s="11">
        <v>1.0013846589339488</v>
      </c>
      <c r="W51" s="11">
        <f t="shared" si="14"/>
        <v>1.0013723038254541</v>
      </c>
      <c r="X51" s="12">
        <f t="shared" si="10"/>
        <v>1.4012434082453736E-5</v>
      </c>
      <c r="Z51" t="s">
        <v>24</v>
      </c>
      <c r="AA51" s="11">
        <v>1.0005425800797296</v>
      </c>
      <c r="AB51" s="11">
        <v>1.0013290837486046</v>
      </c>
      <c r="AC51" s="11">
        <v>1.001325852823804</v>
      </c>
      <c r="AD51" s="11">
        <v>1.0013259177735034</v>
      </c>
      <c r="AE51" s="11">
        <v>1.0013259350944985</v>
      </c>
      <c r="AF51" s="11">
        <v>1.0013292313319744</v>
      </c>
      <c r="AG51" s="11">
        <f t="shared" si="15"/>
        <v>1.0011964334753523</v>
      </c>
      <c r="AH51" s="13">
        <f t="shared" si="11"/>
        <v>2.924157568906229E-4</v>
      </c>
    </row>
    <row r="52" spans="1:34" x14ac:dyDescent="0.25">
      <c r="A52" s="7" t="s">
        <v>26</v>
      </c>
      <c r="B52" s="11">
        <v>0.17798636417740954</v>
      </c>
      <c r="C52" s="11">
        <v>0.17696390870629264</v>
      </c>
      <c r="D52" s="11">
        <v>0.17373406776703715</v>
      </c>
      <c r="E52" s="11">
        <f t="shared" si="8"/>
        <v>0.17622811355024645</v>
      </c>
      <c r="F52" s="12">
        <f t="shared" si="9"/>
        <v>1.8122825523194531E-3</v>
      </c>
      <c r="H52" s="7" t="s">
        <v>26</v>
      </c>
      <c r="I52" s="11">
        <v>0.21582825899499458</v>
      </c>
      <c r="J52" s="11">
        <v>0.1917979731502516</v>
      </c>
      <c r="K52" s="11">
        <v>0.19437621852164066</v>
      </c>
      <c r="L52" s="11">
        <v>0.18501221199310425</v>
      </c>
      <c r="M52" s="11">
        <v>0.19381805201255808</v>
      </c>
      <c r="N52" s="11">
        <v>0.18582722692055476</v>
      </c>
      <c r="O52" s="11">
        <f t="shared" si="12"/>
        <v>0.18975842736196444</v>
      </c>
      <c r="P52" s="12">
        <f t="shared" si="13"/>
        <v>4.3527418007571926E-3</v>
      </c>
      <c r="R52" s="7" t="s">
        <v>26</v>
      </c>
      <c r="S52" s="11">
        <v>0.13580424878958441</v>
      </c>
      <c r="T52" s="11">
        <v>0.13262821842739692</v>
      </c>
      <c r="U52" s="11">
        <v>0.13205715919224081</v>
      </c>
      <c r="V52" s="11">
        <v>0.12553866369583977</v>
      </c>
      <c r="W52" s="11">
        <f t="shared" si="14"/>
        <v>0.13150707252626548</v>
      </c>
      <c r="X52" s="12">
        <f t="shared" si="10"/>
        <v>3.7298522516596736E-3</v>
      </c>
      <c r="Z52" s="7" t="s">
        <v>26</v>
      </c>
      <c r="AA52" s="11">
        <v>0.12223718398863381</v>
      </c>
      <c r="AB52" s="11">
        <v>0.13941936359852891</v>
      </c>
      <c r="AC52" s="11">
        <v>0.13357843794541857</v>
      </c>
      <c r="AD52" s="11">
        <v>0.13578174888547911</v>
      </c>
      <c r="AE52" s="11">
        <v>7.3295070148784364E-2</v>
      </c>
      <c r="AF52" s="11">
        <v>0.1288399191681725</v>
      </c>
      <c r="AG52" s="11">
        <f t="shared" si="15"/>
        <v>0.12219195395583621</v>
      </c>
      <c r="AH52" s="13">
        <f t="shared" si="11"/>
        <v>2.2532276553618776E-2</v>
      </c>
    </row>
    <row r="53" spans="1:34" x14ac:dyDescent="0.25">
      <c r="A53" s="7" t="s">
        <v>93</v>
      </c>
      <c r="B53" s="11">
        <v>9.8782432118462299E-2</v>
      </c>
      <c r="C53" s="11">
        <v>9.8214969331992419E-2</v>
      </c>
      <c r="D53" s="11">
        <v>9.6422407610705613E-2</v>
      </c>
      <c r="E53" s="11">
        <f t="shared" si="8"/>
        <v>9.7806603020386781E-2</v>
      </c>
      <c r="F53" s="12">
        <f t="shared" si="9"/>
        <v>1.0058168165373005E-3</v>
      </c>
      <c r="H53" t="s">
        <v>93</v>
      </c>
      <c r="I53" s="11">
        <v>0.119784683742222</v>
      </c>
      <c r="J53" s="11">
        <v>0.10644787509838964</v>
      </c>
      <c r="K53" s="11">
        <v>0.10787880127951056</v>
      </c>
      <c r="L53" s="11">
        <v>0.10268177765617285</v>
      </c>
      <c r="M53" s="11">
        <v>0.10756901886696973</v>
      </c>
      <c r="N53" s="11">
        <v>0.10313411094090789</v>
      </c>
      <c r="O53" s="11">
        <f t="shared" si="12"/>
        <v>0.10531592718589027</v>
      </c>
      <c r="P53" s="12">
        <f t="shared" si="13"/>
        <v>2.4157716994202398E-3</v>
      </c>
      <c r="R53" t="s">
        <v>93</v>
      </c>
      <c r="S53" s="11">
        <v>7.5371358078219347E-2</v>
      </c>
      <c r="T53" s="11">
        <v>7.3608661227205288E-2</v>
      </c>
      <c r="U53" s="11">
        <v>7.3291723351693649E-2</v>
      </c>
      <c r="V53" s="11">
        <v>6.967395835119107E-2</v>
      </c>
      <c r="W53" s="11">
        <f t="shared" si="14"/>
        <v>7.2986425252077339E-2</v>
      </c>
      <c r="X53" s="12">
        <f t="shared" si="10"/>
        <v>2.0700679996711185E-3</v>
      </c>
      <c r="Z53" t="s">
        <v>93</v>
      </c>
      <c r="AA53" s="11">
        <v>6.7841637113691761E-2</v>
      </c>
      <c r="AB53" s="11">
        <v>7.7377746797183539E-2</v>
      </c>
      <c r="AC53" s="11">
        <v>7.4136033059707312E-2</v>
      </c>
      <c r="AD53" s="11">
        <v>7.5358870631440908E-2</v>
      </c>
      <c r="AE53" s="11">
        <v>0.42053699132731642</v>
      </c>
      <c r="AF53" s="11">
        <v>7.1506155138335734E-2</v>
      </c>
      <c r="AG53" s="11">
        <f t="shared" si="15"/>
        <v>0.13112623901127926</v>
      </c>
      <c r="AH53" s="13">
        <f t="shared" si="11"/>
        <v>0.12946354838344232</v>
      </c>
    </row>
    <row r="54" spans="1:34" x14ac:dyDescent="0.25">
      <c r="A54" s="7" t="s">
        <v>107</v>
      </c>
      <c r="B54" s="11">
        <v>0.45351666666666901</v>
      </c>
      <c r="C54" s="11">
        <v>0.47380000000000422</v>
      </c>
      <c r="D54" s="11">
        <v>0.47381666666667144</v>
      </c>
      <c r="E54" s="11">
        <f t="shared" si="8"/>
        <v>0.4670444444444482</v>
      </c>
      <c r="F54" s="12">
        <f t="shared" si="9"/>
        <v>9.5655858209931308E-3</v>
      </c>
      <c r="H54" t="s">
        <v>107</v>
      </c>
      <c r="I54" s="11">
        <v>0.67014999999999958</v>
      </c>
      <c r="J54" s="11">
        <v>0.38583333333333059</v>
      </c>
      <c r="K54" s="11">
        <v>0.46026666666666216</v>
      </c>
      <c r="L54" s="11">
        <v>0.46025000000001626</v>
      </c>
      <c r="M54" s="11">
        <v>0.55499999999999261</v>
      </c>
      <c r="N54" s="11">
        <v>0.46020000000000039</v>
      </c>
      <c r="O54" s="11">
        <f t="shared" si="12"/>
        <v>0.48392916666666785</v>
      </c>
      <c r="P54" s="12">
        <f t="shared" si="13"/>
        <v>4.1032772090321419E-2</v>
      </c>
      <c r="R54" t="s">
        <v>107</v>
      </c>
      <c r="S54" s="11">
        <v>0.4738333333333351</v>
      </c>
      <c r="T54" s="11">
        <v>0.47381666666666433</v>
      </c>
      <c r="U54" s="11">
        <v>0.47381666666666433</v>
      </c>
      <c r="V54" s="11">
        <v>0.37904999999999234</v>
      </c>
      <c r="W54" s="11">
        <f t="shared" si="14"/>
        <v>0.45012916666666403</v>
      </c>
      <c r="X54" s="12">
        <f t="shared" si="10"/>
        <v>4.1037576572849184E-2</v>
      </c>
      <c r="Z54" t="s">
        <v>107</v>
      </c>
      <c r="AA54" s="11">
        <v>0.31136666666666457</v>
      </c>
      <c r="AB54" s="11">
        <v>0.47383333333333155</v>
      </c>
      <c r="AC54" s="11">
        <v>0.47380000000000422</v>
      </c>
      <c r="AD54" s="11">
        <v>0.47379999999999711</v>
      </c>
      <c r="AE54" s="11">
        <v>0.47379999999999711</v>
      </c>
      <c r="AF54" s="11">
        <v>0.47376666666666267</v>
      </c>
      <c r="AG54" s="11">
        <f t="shared" si="15"/>
        <v>0.44672777777777622</v>
      </c>
      <c r="AH54" s="13">
        <f t="shared" si="11"/>
        <v>6.0535332249995411E-2</v>
      </c>
    </row>
    <row r="55" spans="1:34" x14ac:dyDescent="0.25">
      <c r="A55" s="7" t="s">
        <v>108</v>
      </c>
      <c r="B55" s="11">
        <v>2.2811500000000002</v>
      </c>
      <c r="C55" s="11">
        <v>2.2811000000000021</v>
      </c>
      <c r="D55" s="11">
        <v>2.2811000000000021</v>
      </c>
      <c r="E55" s="11">
        <f t="shared" si="8"/>
        <v>2.281116666666668</v>
      </c>
      <c r="F55" s="12">
        <f t="shared" si="9"/>
        <v>2.3570226038659273E-5</v>
      </c>
      <c r="H55" t="s">
        <v>108</v>
      </c>
      <c r="I55" s="11">
        <v>4.3051999999999992</v>
      </c>
      <c r="J55" s="11">
        <v>4.3050499999999943</v>
      </c>
      <c r="K55" s="11">
        <v>3.7770166666666682</v>
      </c>
      <c r="L55" s="11">
        <v>4.3047166666666783</v>
      </c>
      <c r="M55" s="11">
        <v>4.304649999999981</v>
      </c>
      <c r="N55" s="11">
        <v>4.3045999999999935</v>
      </c>
      <c r="O55" s="11">
        <f t="shared" si="12"/>
        <v>4.1727458333333303</v>
      </c>
      <c r="P55" s="12">
        <f t="shared" si="13"/>
        <v>0.22847434464988234</v>
      </c>
      <c r="R55" t="s">
        <v>108</v>
      </c>
      <c r="S55" s="11">
        <v>2.4707166666666645</v>
      </c>
      <c r="T55" s="11">
        <v>2.4707333333333352</v>
      </c>
      <c r="U55" s="11">
        <v>2.4706666666666663</v>
      </c>
      <c r="V55" s="11">
        <v>2.4705166666666685</v>
      </c>
      <c r="W55" s="11">
        <f t="shared" si="14"/>
        <v>2.4706583333333336</v>
      </c>
      <c r="X55" s="12">
        <f t="shared" si="10"/>
        <v>8.5391256382277573E-5</v>
      </c>
      <c r="Z55" t="s">
        <v>108</v>
      </c>
      <c r="AA55" s="11">
        <v>3.7771333333333317</v>
      </c>
      <c r="AB55" s="11">
        <v>3.77708333333333</v>
      </c>
      <c r="AC55" s="11">
        <v>3.7770166666666682</v>
      </c>
      <c r="AD55" s="11">
        <v>3.7767999999999802</v>
      </c>
      <c r="AE55" s="11">
        <v>3.7767666666666599</v>
      </c>
      <c r="AF55" s="11">
        <v>3.7766666666666566</v>
      </c>
      <c r="AG55" s="11">
        <f t="shared" si="15"/>
        <v>3.7769111111111044</v>
      </c>
      <c r="AH55" s="13">
        <f t="shared" si="11"/>
        <v>1.7471316882148127E-4</v>
      </c>
    </row>
    <row r="56" spans="1:34" x14ac:dyDescent="0.25">
      <c r="A56" s="7"/>
      <c r="B56" s="11"/>
      <c r="C56" s="11"/>
      <c r="D56" s="11"/>
      <c r="E56" s="11"/>
      <c r="F56" s="12"/>
      <c r="I56" s="11"/>
      <c r="J56" s="11"/>
      <c r="K56" s="11"/>
      <c r="L56" s="11"/>
      <c r="M56" s="11"/>
      <c r="N56" s="11"/>
      <c r="O56" s="11"/>
      <c r="P56" s="12"/>
      <c r="S56" s="11"/>
      <c r="T56" s="11"/>
      <c r="U56" s="11"/>
      <c r="V56" s="11"/>
      <c r="W56" s="11"/>
      <c r="X56" s="12"/>
      <c r="AA56" s="11"/>
      <c r="AB56" s="11"/>
      <c r="AC56" s="11"/>
      <c r="AD56" s="11"/>
      <c r="AE56" s="11"/>
      <c r="AF56" s="11"/>
      <c r="AG56" s="11"/>
      <c r="AH56" s="13"/>
    </row>
    <row r="57" spans="1:34" x14ac:dyDescent="0.25">
      <c r="A57" s="37" t="s">
        <v>118</v>
      </c>
      <c r="B57" s="47" t="s">
        <v>65</v>
      </c>
      <c r="C57" s="47"/>
      <c r="D57" s="47"/>
      <c r="E57" s="47"/>
      <c r="F57" s="10"/>
      <c r="G57" s="10"/>
      <c r="H57" s="10"/>
      <c r="I57" s="47" t="s">
        <v>65</v>
      </c>
      <c r="J57" s="47"/>
      <c r="K57" s="47"/>
      <c r="L57" s="47"/>
      <c r="M57" s="47"/>
      <c r="N57" s="47"/>
      <c r="O57" s="10"/>
      <c r="P57" s="10"/>
      <c r="Q57" s="10"/>
      <c r="R57" s="10"/>
      <c r="S57" s="47" t="s">
        <v>65</v>
      </c>
      <c r="T57" s="47"/>
      <c r="U57" s="47"/>
      <c r="V57" s="47"/>
      <c r="W57" s="10"/>
      <c r="X57" s="10"/>
      <c r="Y57" s="10"/>
      <c r="Z57" s="10"/>
      <c r="AA57" s="47" t="s">
        <v>65</v>
      </c>
      <c r="AB57" s="47"/>
      <c r="AC57" s="47"/>
      <c r="AD57" s="47"/>
      <c r="AE57" s="47"/>
      <c r="AF57" s="47"/>
      <c r="AG57" s="10"/>
      <c r="AH57" s="31"/>
    </row>
    <row r="58" spans="1:34" x14ac:dyDescent="0.25">
      <c r="A58" s="4" t="s">
        <v>97</v>
      </c>
      <c r="B58" s="10">
        <v>1</v>
      </c>
      <c r="C58" s="10">
        <v>2</v>
      </c>
      <c r="D58" s="10">
        <v>3</v>
      </c>
      <c r="E58" s="10" t="s">
        <v>20</v>
      </c>
      <c r="F58" s="10" t="s">
        <v>21</v>
      </c>
      <c r="G58" s="10"/>
      <c r="H58" s="10" t="s">
        <v>98</v>
      </c>
      <c r="I58" s="10">
        <v>1</v>
      </c>
      <c r="J58" s="10">
        <v>2</v>
      </c>
      <c r="K58" s="10">
        <v>3</v>
      </c>
      <c r="L58" s="10">
        <v>4</v>
      </c>
      <c r="M58" s="10">
        <v>5</v>
      </c>
      <c r="N58" s="10">
        <v>6</v>
      </c>
      <c r="O58" s="10" t="s">
        <v>20</v>
      </c>
      <c r="P58" s="10" t="s">
        <v>21</v>
      </c>
      <c r="Q58" s="10"/>
      <c r="R58" s="10" t="s">
        <v>99</v>
      </c>
      <c r="S58" s="10">
        <v>1</v>
      </c>
      <c r="T58" s="10">
        <v>2</v>
      </c>
      <c r="U58" s="10">
        <v>3</v>
      </c>
      <c r="V58" s="10">
        <v>4</v>
      </c>
      <c r="W58" s="10" t="s">
        <v>20</v>
      </c>
      <c r="X58" s="10" t="s">
        <v>21</v>
      </c>
      <c r="Y58" s="10"/>
      <c r="Z58" s="10" t="s">
        <v>100</v>
      </c>
      <c r="AA58" s="10">
        <v>1</v>
      </c>
      <c r="AB58" s="10">
        <v>2</v>
      </c>
      <c r="AC58" s="10">
        <v>3</v>
      </c>
      <c r="AD58" s="10">
        <v>4</v>
      </c>
      <c r="AE58" s="10">
        <v>5</v>
      </c>
      <c r="AF58" s="10">
        <v>6</v>
      </c>
      <c r="AG58" s="10" t="s">
        <v>20</v>
      </c>
      <c r="AH58" s="31" t="s">
        <v>21</v>
      </c>
    </row>
    <row r="59" spans="1:34" ht="18" x14ac:dyDescent="0.35">
      <c r="A59" s="7" t="s">
        <v>103</v>
      </c>
      <c r="B59" s="11">
        <v>5.371844598362931</v>
      </c>
      <c r="C59" s="11">
        <v>4.7008986536979442</v>
      </c>
      <c r="D59" s="11">
        <v>4.7251416357044116</v>
      </c>
      <c r="E59" s="11">
        <f>AVERAGE(B59:D59)</f>
        <v>4.932628295921762</v>
      </c>
      <c r="F59" s="12">
        <f t="shared" ref="F59:F64" si="16">_xlfn.STDEV.P(B59:D59)</f>
        <v>0.31073048428041367</v>
      </c>
      <c r="H59" t="s">
        <v>103</v>
      </c>
      <c r="I59" s="11">
        <v>2.5692425784675859</v>
      </c>
      <c r="J59" s="11">
        <v>3.6099371502027298</v>
      </c>
      <c r="K59" s="11">
        <v>1.6045966380393086</v>
      </c>
      <c r="L59" s="11">
        <v>2.2436581053869733</v>
      </c>
      <c r="M59" s="11">
        <v>2.2891166554433391</v>
      </c>
      <c r="N59" s="11">
        <v>1.9541114531560302</v>
      </c>
      <c r="O59" s="11">
        <f>AVERAGE(K59:N59)</f>
        <v>2.0228707130064132</v>
      </c>
      <c r="P59" s="12">
        <f>_xlfn.STDEV.P(K59:N59)</f>
        <v>0.2735484473101093</v>
      </c>
      <c r="R59" t="s">
        <v>103</v>
      </c>
      <c r="S59" s="11">
        <v>22.434059913048188</v>
      </c>
      <c r="T59" s="11">
        <v>23.519843707392944</v>
      </c>
      <c r="U59" s="11">
        <v>24.103490440844606</v>
      </c>
      <c r="V59" s="11">
        <v>23.959464550303156</v>
      </c>
      <c r="W59" s="11">
        <f>AVERAGE(S59:V59)</f>
        <v>23.504214652897222</v>
      </c>
      <c r="X59" s="12">
        <f t="shared" ref="X59:X64" si="17">_xlfn.STDEV.P(S59:V59)</f>
        <v>0.65419021959859969</v>
      </c>
      <c r="Z59" t="s">
        <v>103</v>
      </c>
      <c r="AA59" s="11">
        <v>19.843446193669642</v>
      </c>
      <c r="AB59" s="11">
        <v>20.366219621205431</v>
      </c>
      <c r="AC59" s="11">
        <v>19.520256650513211</v>
      </c>
      <c r="AD59" s="11">
        <v>19.296452298477011</v>
      </c>
      <c r="AE59" s="11">
        <v>19.150516238292003</v>
      </c>
      <c r="AF59" s="11">
        <v>19.905875491409386</v>
      </c>
      <c r="AG59" s="11">
        <f>AVERAGE(AA59:AF59)</f>
        <v>19.680461082261115</v>
      </c>
      <c r="AH59" s="13">
        <f t="shared" ref="AH59:AH64" si="18">_xlfn.STDEV.P(AA59:AF59)</f>
        <v>0.40857686338313787</v>
      </c>
    </row>
    <row r="60" spans="1:34" ht="18" x14ac:dyDescent="0.35">
      <c r="A60" s="7" t="s">
        <v>110</v>
      </c>
      <c r="B60" s="11">
        <v>6.686532332968059</v>
      </c>
      <c r="C60" s="11">
        <v>7.3125757790100581</v>
      </c>
      <c r="D60" s="11">
        <v>7.7482746451335167</v>
      </c>
      <c r="E60" s="11">
        <f t="shared" ref="E60:E64" si="19">AVERAGE(B60:D60)</f>
        <v>7.2491275857038779</v>
      </c>
      <c r="F60" s="12">
        <f t="shared" si="16"/>
        <v>0.4357701529369023</v>
      </c>
      <c r="H60" t="s">
        <v>110</v>
      </c>
      <c r="I60" s="11">
        <v>9.7238635671950089</v>
      </c>
      <c r="J60" s="11">
        <v>11.017291584772632</v>
      </c>
      <c r="K60" s="11">
        <v>12.323521439226644</v>
      </c>
      <c r="L60" s="11">
        <v>11.987020829853885</v>
      </c>
      <c r="M60" s="11">
        <v>12.262385629573883</v>
      </c>
      <c r="N60" s="11">
        <v>12.607059739248816</v>
      </c>
      <c r="O60" s="11">
        <f t="shared" ref="O60:O64" si="20">AVERAGE(K60:N60)</f>
        <v>12.294996909475808</v>
      </c>
      <c r="P60" s="12">
        <f t="shared" ref="P60:P64" si="21">_xlfn.STDEV.P(K60:N60)</f>
        <v>0.22028936635683022</v>
      </c>
      <c r="R60" t="s">
        <v>110</v>
      </c>
      <c r="S60" s="11">
        <v>37.773715613043343</v>
      </c>
      <c r="T60" s="11">
        <v>39.465388829158023</v>
      </c>
      <c r="U60" s="11">
        <v>40.230760192393731</v>
      </c>
      <c r="V60" s="11">
        <v>40.666101381923767</v>
      </c>
      <c r="W60" s="11">
        <f t="shared" ref="W60:W64" si="22">AVERAGE(S60:V60)</f>
        <v>39.533991504129716</v>
      </c>
      <c r="X60" s="12">
        <f t="shared" si="17"/>
        <v>1.1034533202742665</v>
      </c>
      <c r="Z60" t="s">
        <v>110</v>
      </c>
      <c r="AA60" s="11">
        <v>41.39239207098607</v>
      </c>
      <c r="AB60" s="11">
        <v>41.653495541675802</v>
      </c>
      <c r="AC60" s="11">
        <v>42.335249749408483</v>
      </c>
      <c r="AD60" s="11">
        <v>42.610125179239219</v>
      </c>
      <c r="AE60" s="11">
        <v>42.340466741958636</v>
      </c>
      <c r="AF60" s="11">
        <v>42.032045244717075</v>
      </c>
      <c r="AG60" s="11">
        <f t="shared" ref="AG60:AG64" si="23">AVERAGE(AA60:AF60)</f>
        <v>42.060629087997548</v>
      </c>
      <c r="AH60" s="13">
        <f t="shared" si="18"/>
        <v>0.4220558900745458</v>
      </c>
    </row>
    <row r="61" spans="1:34" ht="18" x14ac:dyDescent="0.35">
      <c r="A61" s="7" t="s">
        <v>111</v>
      </c>
      <c r="B61" s="11">
        <v>5.0148992497260441</v>
      </c>
      <c r="C61" s="11">
        <v>5.4844318342575429</v>
      </c>
      <c r="D61" s="11">
        <v>5.8112059838501384</v>
      </c>
      <c r="E61" s="11">
        <f t="shared" si="19"/>
        <v>5.4368456892779093</v>
      </c>
      <c r="F61" s="12">
        <f t="shared" si="16"/>
        <v>0.32682761470267713</v>
      </c>
      <c r="H61" t="s">
        <v>111</v>
      </c>
      <c r="I61" s="11">
        <v>7.2928976753962562</v>
      </c>
      <c r="J61" s="11">
        <v>8.2629686885794733</v>
      </c>
      <c r="K61" s="11">
        <v>9.2426410794199825</v>
      </c>
      <c r="L61" s="11">
        <v>8.9902656223904138</v>
      </c>
      <c r="M61" s="11">
        <v>9.1967892221804135</v>
      </c>
      <c r="N61" s="11">
        <v>9.4552948044366119</v>
      </c>
      <c r="O61" s="11">
        <f t="shared" si="20"/>
        <v>9.2212476821068563</v>
      </c>
      <c r="P61" s="12">
        <f t="shared" si="21"/>
        <v>0.16521702476762226</v>
      </c>
      <c r="R61" t="s">
        <v>111</v>
      </c>
      <c r="S61" s="11">
        <v>28.330286709782509</v>
      </c>
      <c r="T61" s="11">
        <v>29.599041621868516</v>
      </c>
      <c r="U61" s="11">
        <v>30.173070144295298</v>
      </c>
      <c r="V61" s="11">
        <v>30.499576036442821</v>
      </c>
      <c r="W61" s="11">
        <f t="shared" si="22"/>
        <v>29.650493628097284</v>
      </c>
      <c r="X61" s="12">
        <f t="shared" si="17"/>
        <v>0.82758999020569823</v>
      </c>
      <c r="Z61" t="s">
        <v>111</v>
      </c>
      <c r="AA61" s="11">
        <v>31.04429405323955</v>
      </c>
      <c r="AB61" s="11">
        <v>31.240121656256857</v>
      </c>
      <c r="AC61" s="11">
        <v>31.751437312056364</v>
      </c>
      <c r="AD61" s="11">
        <v>31.957593884429414</v>
      </c>
      <c r="AE61" s="11">
        <v>31.755350056468977</v>
      </c>
      <c r="AF61" s="11">
        <v>31.524033933537805</v>
      </c>
      <c r="AG61" s="11">
        <f t="shared" si="23"/>
        <v>31.545471815998159</v>
      </c>
      <c r="AH61" s="13">
        <f t="shared" si="18"/>
        <v>0.31654191755590916</v>
      </c>
    </row>
    <row r="62" spans="1:34" ht="18" x14ac:dyDescent="0.35">
      <c r="A62" s="7" t="s">
        <v>105</v>
      </c>
      <c r="B62" s="11">
        <v>1.2447367399655938</v>
      </c>
      <c r="C62" s="11">
        <v>1.5555697575521323</v>
      </c>
      <c r="D62" s="11">
        <v>1.6397973314885461</v>
      </c>
      <c r="E62" s="11">
        <f t="shared" si="19"/>
        <v>1.4800346096687573</v>
      </c>
      <c r="F62" s="12">
        <f t="shared" si="16"/>
        <v>0.16989680528277426</v>
      </c>
      <c r="H62" t="s">
        <v>105</v>
      </c>
      <c r="I62" s="11">
        <v>3.7847199204501609</v>
      </c>
      <c r="J62" s="11">
        <v>3.0519344593447877</v>
      </c>
      <c r="K62" s="11">
        <v>7.6801366443625483</v>
      </c>
      <c r="L62" s="11">
        <v>5.3426236381885968</v>
      </c>
      <c r="M62" s="11">
        <v>5.356819889635112</v>
      </c>
      <c r="N62" s="11">
        <v>6.4515561376437924</v>
      </c>
      <c r="O62" s="11">
        <f t="shared" si="20"/>
        <v>6.2077840774575126</v>
      </c>
      <c r="P62" s="12">
        <f t="shared" si="21"/>
        <v>0.96175484574182513</v>
      </c>
      <c r="R62" t="s">
        <v>105</v>
      </c>
      <c r="S62" s="11">
        <v>1.6837663695046676</v>
      </c>
      <c r="T62" s="11">
        <v>1.6779613555320076</v>
      </c>
      <c r="U62" s="11">
        <v>1.6690844129454643</v>
      </c>
      <c r="V62" s="11">
        <v>1.6972875707027943</v>
      </c>
      <c r="W62" s="11">
        <f t="shared" si="22"/>
        <v>1.6820249271712335</v>
      </c>
      <c r="X62" s="12">
        <f t="shared" si="17"/>
        <v>1.0246346078805714E-2</v>
      </c>
      <c r="Z62" t="s">
        <v>105</v>
      </c>
      <c r="AA62" s="11">
        <v>2.0859477566044382</v>
      </c>
      <c r="AB62" s="11">
        <v>2.0452247062241211</v>
      </c>
      <c r="AC62" s="11">
        <v>2.1687855086831265</v>
      </c>
      <c r="AD62" s="11">
        <v>2.2081844123545067</v>
      </c>
      <c r="AE62" s="11">
        <v>2.2109308289714753</v>
      </c>
      <c r="AF62" s="11">
        <v>2.1115396438029816</v>
      </c>
      <c r="AG62" s="11">
        <f t="shared" si="23"/>
        <v>2.1384354761067748</v>
      </c>
      <c r="AH62" s="13">
        <f t="shared" si="18"/>
        <v>6.219352711233965E-2</v>
      </c>
    </row>
    <row r="63" spans="1:34" ht="18" x14ac:dyDescent="0.35">
      <c r="A63" s="7" t="s">
        <v>106</v>
      </c>
      <c r="B63" s="11">
        <v>0.93355255497419543</v>
      </c>
      <c r="C63" s="11">
        <v>1.1666773181640993</v>
      </c>
      <c r="D63" s="11">
        <v>1.2298479986164095</v>
      </c>
      <c r="E63" s="11">
        <f t="shared" si="19"/>
        <v>1.1100259572515681</v>
      </c>
      <c r="F63" s="12">
        <f t="shared" si="16"/>
        <v>0.12742260396208002</v>
      </c>
      <c r="H63" t="s">
        <v>106</v>
      </c>
      <c r="I63" s="11">
        <v>2.8385399403376206</v>
      </c>
      <c r="J63" s="11">
        <v>2.2889508445085909</v>
      </c>
      <c r="K63" s="11">
        <v>5.7601024832719112</v>
      </c>
      <c r="L63" s="11">
        <v>4.0069677286414471</v>
      </c>
      <c r="M63" s="11">
        <v>4.017614917226334</v>
      </c>
      <c r="N63" s="11">
        <v>4.8386671032328445</v>
      </c>
      <c r="O63" s="11">
        <f t="shared" si="20"/>
        <v>4.655838058093134</v>
      </c>
      <c r="P63" s="12">
        <f t="shared" si="21"/>
        <v>0.72131613430637342</v>
      </c>
      <c r="R63" t="s">
        <v>106</v>
      </c>
      <c r="S63" s="11">
        <v>1.2628247771285006</v>
      </c>
      <c r="T63" s="11">
        <v>1.2584710166490058</v>
      </c>
      <c r="U63" s="11">
        <v>1.2518133097090982</v>
      </c>
      <c r="V63" s="11">
        <v>1.2729656780270957</v>
      </c>
      <c r="W63" s="11">
        <f t="shared" si="22"/>
        <v>1.261518695378425</v>
      </c>
      <c r="X63" s="12">
        <f t="shared" si="17"/>
        <v>7.6847595591042483E-3</v>
      </c>
      <c r="Z63" t="s">
        <v>106</v>
      </c>
      <c r="AA63" s="11">
        <v>1.5644608174533288</v>
      </c>
      <c r="AB63" s="11">
        <v>1.5339185296680908</v>
      </c>
      <c r="AC63" s="11">
        <v>1.6265891315123449</v>
      </c>
      <c r="AD63" s="11">
        <v>1.6561383092658799</v>
      </c>
      <c r="AE63" s="11">
        <v>1.6581981217286064</v>
      </c>
      <c r="AF63" s="11">
        <v>1.5836547328522361</v>
      </c>
      <c r="AG63" s="11">
        <f t="shared" si="23"/>
        <v>1.6038266070800811</v>
      </c>
      <c r="AH63" s="13">
        <f t="shared" si="18"/>
        <v>4.6645145334254685E-2</v>
      </c>
    </row>
    <row r="64" spans="1:34" x14ac:dyDescent="0.25">
      <c r="A64" s="19" t="s">
        <v>112</v>
      </c>
      <c r="B64" s="20">
        <v>3.5777357994831616</v>
      </c>
      <c r="C64" s="20">
        <v>3.649467954242406</v>
      </c>
      <c r="D64" s="20">
        <v>3.6295314161748458</v>
      </c>
      <c r="E64" s="20">
        <f t="shared" si="19"/>
        <v>3.6189117233001382</v>
      </c>
      <c r="F64" s="38">
        <f t="shared" si="16"/>
        <v>3.0231979912733593E-2</v>
      </c>
      <c r="G64" s="23"/>
      <c r="H64" s="23" t="s">
        <v>112</v>
      </c>
      <c r="I64" s="20">
        <v>3.2137629327227724</v>
      </c>
      <c r="J64" s="20">
        <v>3.4440468657653494</v>
      </c>
      <c r="K64" s="20">
        <v>3.4486435708792693</v>
      </c>
      <c r="L64" s="20">
        <v>3.5991793335375304</v>
      </c>
      <c r="M64" s="20">
        <v>3.5982708051556589</v>
      </c>
      <c r="N64" s="20">
        <v>3.6358909944761049</v>
      </c>
      <c r="O64" s="11">
        <f t="shared" si="20"/>
        <v>3.5704961760121408</v>
      </c>
      <c r="P64" s="12">
        <f t="shared" si="21"/>
        <v>7.1969947216335706E-2</v>
      </c>
      <c r="Q64" s="23"/>
      <c r="R64" s="23" t="s">
        <v>112</v>
      </c>
      <c r="S64" s="20">
        <v>4.0056449378840719</v>
      </c>
      <c r="T64" s="20">
        <v>3.9857974831707303</v>
      </c>
      <c r="U64" s="20">
        <v>3.9404271491717933</v>
      </c>
      <c r="V64" s="20">
        <v>3.9521352675341874</v>
      </c>
      <c r="W64" s="20">
        <f t="shared" si="22"/>
        <v>3.9710012094401956</v>
      </c>
      <c r="X64" s="38">
        <f t="shared" si="17"/>
        <v>2.6027939613513081E-2</v>
      </c>
      <c r="Y64" s="23"/>
      <c r="Z64" s="23" t="s">
        <v>112</v>
      </c>
      <c r="AA64" s="20">
        <v>3.9759173164846655</v>
      </c>
      <c r="AB64" s="20">
        <v>3.9423586257572718</v>
      </c>
      <c r="AC64" s="20">
        <v>3.9814360354414902</v>
      </c>
      <c r="AD64" s="20">
        <v>4.0094241659611187</v>
      </c>
      <c r="AE64" s="20">
        <v>3.9809238052755997</v>
      </c>
      <c r="AF64" s="20">
        <v>3.9685004952417779</v>
      </c>
      <c r="AG64" s="20">
        <f t="shared" si="23"/>
        <v>3.976426740693654</v>
      </c>
      <c r="AH64" s="21">
        <f t="shared" si="18"/>
        <v>1.9823672857274481E-2</v>
      </c>
    </row>
    <row r="65" spans="1:34" x14ac:dyDescent="0.25">
      <c r="B65" s="11"/>
      <c r="C65" s="11"/>
      <c r="D65" s="11"/>
      <c r="E65" s="11"/>
      <c r="F65" s="12"/>
      <c r="I65" s="11"/>
      <c r="J65" s="11"/>
      <c r="K65" s="11"/>
      <c r="L65" s="11"/>
      <c r="M65" s="11"/>
      <c r="N65" s="11"/>
      <c r="O65" s="11"/>
      <c r="P65" s="12"/>
      <c r="S65" s="11"/>
      <c r="T65" s="11"/>
      <c r="U65" s="11"/>
      <c r="V65" s="11"/>
      <c r="W65" s="11"/>
      <c r="X65" s="12"/>
      <c r="AA65" s="11"/>
      <c r="AB65" s="11"/>
      <c r="AC65" s="11"/>
      <c r="AD65" s="11"/>
      <c r="AE65" s="11"/>
      <c r="AF65" s="11"/>
      <c r="AG65" s="11"/>
      <c r="AH65" s="12"/>
    </row>
    <row r="66" spans="1:34" x14ac:dyDescent="0.25">
      <c r="B66" s="11"/>
      <c r="C66" s="11"/>
      <c r="D66" s="11"/>
      <c r="E66" s="11"/>
      <c r="F66" s="12"/>
      <c r="I66" s="11"/>
      <c r="J66" s="11"/>
      <c r="K66" s="11"/>
      <c r="L66" s="11"/>
      <c r="M66" s="11"/>
      <c r="N66" s="11"/>
      <c r="O66" s="11"/>
      <c r="P66" s="12"/>
      <c r="S66" s="11"/>
      <c r="T66" s="11"/>
      <c r="U66" s="11"/>
      <c r="V66" s="11"/>
      <c r="W66" s="11"/>
      <c r="X66" s="12"/>
      <c r="AA66" s="11"/>
      <c r="AB66" s="11"/>
      <c r="AC66" s="11"/>
      <c r="AD66" s="11"/>
      <c r="AE66" s="11"/>
      <c r="AF66" s="11"/>
      <c r="AG66" s="11"/>
      <c r="AH66" s="12"/>
    </row>
    <row r="67" spans="1:34" ht="18" x14ac:dyDescent="0.35">
      <c r="A67" s="15" t="s">
        <v>109</v>
      </c>
    </row>
    <row r="68" spans="1:34" x14ac:dyDescent="0.25">
      <c r="A68" s="22" t="s">
        <v>51</v>
      </c>
      <c r="B68" s="16" t="s">
        <v>2</v>
      </c>
      <c r="C68" s="16" t="s">
        <v>1</v>
      </c>
      <c r="D68" s="16" t="s">
        <v>86</v>
      </c>
      <c r="E68" s="17" t="s">
        <v>3</v>
      </c>
    </row>
    <row r="69" spans="1:34" ht="18" x14ac:dyDescent="0.35">
      <c r="A69" s="7">
        <v>750</v>
      </c>
      <c r="B69">
        <v>1</v>
      </c>
      <c r="C69">
        <v>10</v>
      </c>
      <c r="D69">
        <v>5</v>
      </c>
      <c r="E69" s="6" t="s">
        <v>114</v>
      </c>
    </row>
    <row r="70" spans="1:34" ht="18" x14ac:dyDescent="0.35">
      <c r="A70" s="7">
        <v>850</v>
      </c>
      <c r="B70">
        <v>5</v>
      </c>
      <c r="C70">
        <v>10</v>
      </c>
      <c r="D70">
        <v>5</v>
      </c>
      <c r="E70" s="6" t="s">
        <v>114</v>
      </c>
    </row>
    <row r="71" spans="1:34" ht="18" x14ac:dyDescent="0.35">
      <c r="A71" s="7">
        <v>750</v>
      </c>
      <c r="B71">
        <v>1</v>
      </c>
      <c r="C71">
        <v>10</v>
      </c>
      <c r="D71">
        <v>5</v>
      </c>
      <c r="E71" s="6" t="s">
        <v>114</v>
      </c>
    </row>
    <row r="72" spans="1:34" ht="18" x14ac:dyDescent="0.35">
      <c r="A72" s="19">
        <v>850</v>
      </c>
      <c r="B72" s="23">
        <v>5</v>
      </c>
      <c r="C72" s="23">
        <v>10</v>
      </c>
      <c r="D72" s="23">
        <v>5</v>
      </c>
      <c r="E72" s="9" t="s">
        <v>114</v>
      </c>
    </row>
    <row r="73" spans="1:34" x14ac:dyDescent="0.25">
      <c r="A73" s="26" t="s">
        <v>119</v>
      </c>
    </row>
    <row r="74" spans="1:34" ht="18" x14ac:dyDescent="0.35">
      <c r="A74" s="15" t="s">
        <v>109</v>
      </c>
      <c r="B74" s="46" t="s">
        <v>65</v>
      </c>
      <c r="C74" s="46"/>
      <c r="D74" s="46"/>
      <c r="E74" s="46"/>
      <c r="F74" s="32"/>
      <c r="G74" s="32"/>
      <c r="H74" s="32"/>
      <c r="I74" s="46" t="s">
        <v>65</v>
      </c>
      <c r="J74" s="46"/>
      <c r="K74" s="46"/>
      <c r="L74" s="46"/>
      <c r="M74" s="46"/>
      <c r="N74" s="46"/>
      <c r="O74" s="32"/>
      <c r="P74" s="32"/>
      <c r="Q74" s="32"/>
      <c r="R74" s="32"/>
      <c r="S74" s="46" t="s">
        <v>65</v>
      </c>
      <c r="T74" s="46"/>
      <c r="U74" s="46"/>
      <c r="V74" s="46"/>
      <c r="W74" s="32"/>
      <c r="X74" s="32"/>
      <c r="Y74" s="32"/>
      <c r="Z74" s="32"/>
      <c r="AA74" s="46" t="s">
        <v>65</v>
      </c>
      <c r="AB74" s="46"/>
      <c r="AC74" s="46"/>
      <c r="AD74" s="46"/>
      <c r="AE74" s="46"/>
      <c r="AF74" s="46"/>
      <c r="AG74" s="32"/>
      <c r="AH74" s="3"/>
    </row>
    <row r="75" spans="1:34" x14ac:dyDescent="0.25">
      <c r="A75" s="4" t="s">
        <v>97</v>
      </c>
      <c r="B75" s="10">
        <v>1</v>
      </c>
      <c r="C75" s="10">
        <v>2</v>
      </c>
      <c r="D75" s="10">
        <v>3</v>
      </c>
      <c r="E75" s="10" t="s">
        <v>20</v>
      </c>
      <c r="F75" s="10" t="s">
        <v>21</v>
      </c>
      <c r="G75" s="10"/>
      <c r="H75" s="10" t="s">
        <v>98</v>
      </c>
      <c r="I75" s="10">
        <v>1</v>
      </c>
      <c r="J75" s="10">
        <v>2</v>
      </c>
      <c r="K75" s="10">
        <v>3</v>
      </c>
      <c r="L75" s="10">
        <v>4</v>
      </c>
      <c r="M75" s="10">
        <v>5</v>
      </c>
      <c r="N75" s="10">
        <v>6</v>
      </c>
      <c r="O75" s="10" t="s">
        <v>20</v>
      </c>
      <c r="P75" s="10" t="s">
        <v>21</v>
      </c>
      <c r="Q75" s="10"/>
      <c r="R75" s="10" t="s">
        <v>99</v>
      </c>
      <c r="S75" s="10">
        <v>1</v>
      </c>
      <c r="T75" s="10">
        <v>2</v>
      </c>
      <c r="U75" s="10">
        <v>3</v>
      </c>
      <c r="V75" s="10">
        <v>4</v>
      </c>
      <c r="W75" s="10" t="s">
        <v>20</v>
      </c>
      <c r="X75" s="10" t="s">
        <v>21</v>
      </c>
      <c r="Y75" s="10"/>
      <c r="Z75" s="10" t="s">
        <v>100</v>
      </c>
      <c r="AA75" s="10">
        <v>1</v>
      </c>
      <c r="AB75" s="10">
        <v>2</v>
      </c>
      <c r="AC75" s="10">
        <v>3</v>
      </c>
      <c r="AD75" s="10">
        <v>4</v>
      </c>
      <c r="AE75" s="10">
        <v>5</v>
      </c>
      <c r="AF75" s="10">
        <v>6</v>
      </c>
      <c r="AG75" s="10" t="s">
        <v>20</v>
      </c>
      <c r="AH75" s="31" t="s">
        <v>21</v>
      </c>
    </row>
    <row r="76" spans="1:34" ht="18" x14ac:dyDescent="0.35">
      <c r="A76" s="7" t="s">
        <v>35</v>
      </c>
      <c r="B76" s="11">
        <v>0.98028528743822041</v>
      </c>
      <c r="C76" s="11">
        <v>1.1036992217297794</v>
      </c>
      <c r="D76" s="11">
        <v>0.91614732525274689</v>
      </c>
      <c r="E76" s="11">
        <f>AVERAGE(B76:D76)</f>
        <v>1.0000439448069156</v>
      </c>
      <c r="F76" s="12">
        <f t="shared" ref="F76:F79" si="24">_xlfn.STDEV.P(B76:D76)</f>
        <v>7.7832006585949798E-2</v>
      </c>
      <c r="H76" t="s">
        <v>35</v>
      </c>
      <c r="I76" s="11">
        <v>2.0692625747198403</v>
      </c>
      <c r="J76" s="11">
        <v>2.1369591963618224</v>
      </c>
      <c r="K76" s="11">
        <v>2.4947687110911296</v>
      </c>
      <c r="L76" s="11">
        <v>2.313912331043694</v>
      </c>
      <c r="M76" s="11">
        <v>2.1537915362531947</v>
      </c>
      <c r="N76" s="11">
        <v>2.0282585968738909</v>
      </c>
      <c r="O76" s="11">
        <f>AVERAGE(K76:N76)</f>
        <v>2.2476827938154775</v>
      </c>
      <c r="P76" s="12">
        <f>_xlfn.STDEV.P(K76:N76)</f>
        <v>0.17492880592365373</v>
      </c>
      <c r="R76" t="s">
        <v>35</v>
      </c>
      <c r="S76" s="11">
        <v>4.1210387920780063</v>
      </c>
      <c r="T76" s="11">
        <v>4.65491195177436</v>
      </c>
      <c r="U76" s="11">
        <v>4.8695213211069612</v>
      </c>
      <c r="V76" s="11">
        <v>4.6000206066571652</v>
      </c>
      <c r="W76" s="11">
        <f t="shared" ref="W76:W79" si="25">AVERAGE(S76:V76)</f>
        <v>4.5613731679041232</v>
      </c>
      <c r="X76" s="12">
        <f t="shared" ref="X76:X79" si="26">_xlfn.STDEV.P(S76:V76)</f>
        <v>0.27344687576684285</v>
      </c>
      <c r="Z76" t="s">
        <v>35</v>
      </c>
      <c r="AA76" s="11">
        <v>5.3047145200249712</v>
      </c>
      <c r="AB76" s="11">
        <v>6.0008931059267381</v>
      </c>
      <c r="AC76" s="11">
        <v>5.2895939288256262</v>
      </c>
      <c r="AD76" s="11">
        <v>5.5254609079622972</v>
      </c>
      <c r="AE76" s="11">
        <v>5.1628892515111904</v>
      </c>
      <c r="AF76" s="11">
        <v>4.717347734500418</v>
      </c>
      <c r="AG76" s="11">
        <f t="shared" ref="AG76:AG77" si="27">AVERAGE(AA76:AF76)</f>
        <v>5.3334832414585405</v>
      </c>
      <c r="AH76" s="13">
        <f t="shared" ref="AH76:AH77" si="28">_xlfn.STDEV.P(AA76:AF76)</f>
        <v>0.38595563973568614</v>
      </c>
    </row>
    <row r="77" spans="1:34" x14ac:dyDescent="0.25">
      <c r="A77" s="7" t="s">
        <v>24</v>
      </c>
      <c r="B77" s="11">
        <v>1.0014139444173571</v>
      </c>
      <c r="C77" s="11">
        <v>1.0000030905556621</v>
      </c>
      <c r="D77" s="11">
        <v>1.0014195281028186</v>
      </c>
      <c r="E77" s="11">
        <f t="shared" ref="E77:E79" si="29">AVERAGE(B77:D77)</f>
        <v>1.0009455210252793</v>
      </c>
      <c r="F77" s="12">
        <f t="shared" si="24"/>
        <v>6.6640287461015597E-4</v>
      </c>
      <c r="H77" t="s">
        <v>24</v>
      </c>
      <c r="I77" s="11">
        <v>1.0014342488739714</v>
      </c>
      <c r="J77" s="11">
        <v>1.0014593869855772</v>
      </c>
      <c r="K77" s="11">
        <v>1.0013823131839383</v>
      </c>
      <c r="L77" s="11">
        <v>1.0013510320753656</v>
      </c>
      <c r="M77" s="11">
        <v>1.0014201266221281</v>
      </c>
      <c r="N77" s="11">
        <v>1.0014489443405552</v>
      </c>
      <c r="O77" s="11">
        <f t="shared" ref="O77:O79" si="30">AVERAGE(K77:N77)</f>
        <v>1.0014006040554968</v>
      </c>
      <c r="P77" s="12">
        <f t="shared" ref="P77:P79" si="31">_xlfn.STDEV.P(K77:N77)</f>
        <v>3.7114185171911086E-5</v>
      </c>
      <c r="R77" t="s">
        <v>24</v>
      </c>
      <c r="S77" s="11">
        <v>1.0013822286824337</v>
      </c>
      <c r="T77" s="11">
        <v>1.0013487807949524</v>
      </c>
      <c r="U77" s="11">
        <v>1.0013788840548714</v>
      </c>
      <c r="V77" s="11">
        <v>1.0013755672091933</v>
      </c>
      <c r="W77" s="11">
        <f t="shared" si="25"/>
        <v>1.0013713651853626</v>
      </c>
      <c r="X77" s="12">
        <f t="shared" si="26"/>
        <v>1.325010058243338E-5</v>
      </c>
      <c r="Z77" t="s">
        <v>24</v>
      </c>
      <c r="AA77" s="11">
        <v>1.0014529630067031</v>
      </c>
      <c r="AB77" s="11">
        <v>1.0014551032549888</v>
      </c>
      <c r="AC77" s="11">
        <v>1.0014503082350426</v>
      </c>
      <c r="AD77" s="11">
        <v>1.0014364054484335</v>
      </c>
      <c r="AE77" s="11">
        <v>1.0014181077692041</v>
      </c>
      <c r="AF77" s="11">
        <v>1.0014760227895008</v>
      </c>
      <c r="AG77" s="11">
        <f t="shared" si="27"/>
        <v>1.0014481517506455</v>
      </c>
      <c r="AH77" s="13">
        <f t="shared" si="28"/>
        <v>1.7764821351088347E-5</v>
      </c>
    </row>
    <row r="78" spans="1:34" x14ac:dyDescent="0.25">
      <c r="A78" s="7" t="s">
        <v>115</v>
      </c>
      <c r="B78" s="11">
        <v>1.857292205849348E-2</v>
      </c>
      <c r="C78" s="11">
        <v>2.7957075876495097E-2</v>
      </c>
      <c r="D78" s="11">
        <v>1.2785995259853022E-2</v>
      </c>
      <c r="E78" s="11">
        <f t="shared" si="29"/>
        <v>1.9771997731613866E-2</v>
      </c>
      <c r="F78" s="12">
        <f t="shared" si="24"/>
        <v>6.2513336508601691E-3</v>
      </c>
      <c r="H78" t="s">
        <v>115</v>
      </c>
      <c r="I78" s="11">
        <v>5.8846313290179864E-2</v>
      </c>
      <c r="J78" s="11">
        <v>5.2651558984107449E-2</v>
      </c>
      <c r="K78" s="11">
        <v>6.9852155159521589E-2</v>
      </c>
      <c r="L78" s="11">
        <v>6.4942081622706871E-2</v>
      </c>
      <c r="M78" s="11">
        <v>5.0704446767961708E-2</v>
      </c>
      <c r="N78" s="11">
        <v>4.2909940009096315E-2</v>
      </c>
      <c r="O78" s="11">
        <f t="shared" si="30"/>
        <v>5.7102155889821621E-2</v>
      </c>
      <c r="P78" s="12">
        <f t="shared" si="31"/>
        <v>1.0797876996052823E-2</v>
      </c>
      <c r="R78" t="s">
        <v>115</v>
      </c>
      <c r="S78" s="11">
        <v>4.0126109538352495E-2</v>
      </c>
      <c r="T78" s="11">
        <v>4.9306292443780375E-2</v>
      </c>
      <c r="U78" s="11">
        <v>5.0779870207345534E-2</v>
      </c>
      <c r="V78" s="11">
        <v>4.7441498886292566E-2</v>
      </c>
      <c r="W78" s="11">
        <f t="shared" si="25"/>
        <v>4.6913442768942742E-2</v>
      </c>
      <c r="X78" s="12">
        <f t="shared" si="26"/>
        <v>4.0933399061447908E-3</v>
      </c>
      <c r="Z78" t="s">
        <v>115</v>
      </c>
      <c r="AA78" s="11">
        <v>4.7732240698922457E-2</v>
      </c>
      <c r="AB78" s="11">
        <v>5.5213549954634455E-2</v>
      </c>
      <c r="AC78" s="11">
        <v>4.5871228881510517E-2</v>
      </c>
      <c r="AD78" s="11">
        <v>4.940255759607548E-2</v>
      </c>
      <c r="AE78" s="11">
        <v>4.6760559330268125E-2</v>
      </c>
      <c r="AF78" s="11">
        <v>3.9159820280498026E-2</v>
      </c>
      <c r="AG78" s="11">
        <f t="shared" ref="AG78:AG79" si="32">AVERAGE(AA78:AF78)</f>
        <v>4.7356659456984841E-2</v>
      </c>
      <c r="AH78" s="13">
        <f t="shared" ref="AH78:AH79" si="33">_xlfn.STDEV.P(AA78:AF78)</f>
        <v>4.7575816790624038E-3</v>
      </c>
    </row>
    <row r="79" spans="1:34" x14ac:dyDescent="0.25">
      <c r="A79" s="19" t="s">
        <v>93</v>
      </c>
      <c r="B79" s="20">
        <v>1.0307971742463881E-2</v>
      </c>
      <c r="C79" s="20">
        <v>1.5516177111454778E-2</v>
      </c>
      <c r="D79" s="20">
        <v>7.0962273692184276E-3</v>
      </c>
      <c r="E79" s="20">
        <f t="shared" si="29"/>
        <v>1.0973458741045695E-2</v>
      </c>
      <c r="F79" s="38">
        <f t="shared" si="24"/>
        <v>3.4694901762273916E-3</v>
      </c>
      <c r="G79" s="23"/>
      <c r="H79" s="23" t="s">
        <v>93</v>
      </c>
      <c r="I79" s="20">
        <v>3.2659703876049821E-2</v>
      </c>
      <c r="J79" s="20">
        <v>2.9221615236179634E-2</v>
      </c>
      <c r="K79" s="20">
        <v>3.8767946113534485E-2</v>
      </c>
      <c r="L79" s="20">
        <v>3.6042855300602313E-2</v>
      </c>
      <c r="M79" s="20">
        <v>2.8140967956218749E-2</v>
      </c>
      <c r="N79" s="20">
        <v>2.3815016705048455E-2</v>
      </c>
      <c r="O79" s="20">
        <f t="shared" si="30"/>
        <v>3.1691696518850995E-2</v>
      </c>
      <c r="P79" s="38">
        <f t="shared" si="31"/>
        <v>5.9928217328093503E-3</v>
      </c>
      <c r="Q79" s="23"/>
      <c r="R79" s="23" t="s">
        <v>93</v>
      </c>
      <c r="S79" s="20">
        <v>2.2269990793785634E-2</v>
      </c>
      <c r="T79" s="20">
        <v>2.7364992306298106E-2</v>
      </c>
      <c r="U79" s="20">
        <v>2.8182827965076773E-2</v>
      </c>
      <c r="V79" s="20">
        <v>2.6330031881892372E-2</v>
      </c>
      <c r="W79" s="20">
        <f t="shared" si="25"/>
        <v>2.6036960736763221E-2</v>
      </c>
      <c r="X79" s="38">
        <f t="shared" si="26"/>
        <v>2.2718036479103584E-3</v>
      </c>
      <c r="Y79" s="23"/>
      <c r="Z79" s="23" t="s">
        <v>93</v>
      </c>
      <c r="AA79" s="20">
        <v>2.6491393587901962E-2</v>
      </c>
      <c r="AB79" s="20">
        <v>3.0643520224822123E-2</v>
      </c>
      <c r="AC79" s="20">
        <v>2.5458532029238336E-2</v>
      </c>
      <c r="AD79" s="20">
        <v>2.7418419465821891E-2</v>
      </c>
      <c r="AE79" s="20">
        <v>2.595211042829881E-2</v>
      </c>
      <c r="AF79" s="20">
        <v>2.1733700255676405E-2</v>
      </c>
      <c r="AG79" s="20">
        <f t="shared" si="32"/>
        <v>2.628294599862659E-2</v>
      </c>
      <c r="AH79" s="21">
        <f t="shared" si="33"/>
        <v>2.6404578318796343E-3</v>
      </c>
    </row>
  </sheetData>
  <mergeCells count="16">
    <mergeCell ref="B25:E25"/>
    <mergeCell ref="I25:N25"/>
    <mergeCell ref="S25:V25"/>
    <mergeCell ref="AA25:AF25"/>
    <mergeCell ref="B43:E43"/>
    <mergeCell ref="I43:N43"/>
    <mergeCell ref="S43:V43"/>
    <mergeCell ref="AA43:AF43"/>
    <mergeCell ref="B57:E57"/>
    <mergeCell ref="I57:N57"/>
    <mergeCell ref="S57:V57"/>
    <mergeCell ref="AA57:AF57"/>
    <mergeCell ref="B74:E74"/>
    <mergeCell ref="I74:N74"/>
    <mergeCell ref="S74:V74"/>
    <mergeCell ref="AA74:AF7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13A37000DF4418B043D6970DA6D9F" ma:contentTypeVersion="14" ma:contentTypeDescription="Create a new document." ma:contentTypeScope="" ma:versionID="8aa6f85621f4727757960df055fb2306">
  <xsd:schema xmlns:xsd="http://www.w3.org/2001/XMLSchema" xmlns:xs="http://www.w3.org/2001/XMLSchema" xmlns:p="http://schemas.microsoft.com/office/2006/metadata/properties" xmlns:ns2="85bb99e4-7577-4611-881d-13c17bd0da7d" xmlns:ns3="80d73a88-c27d-4e51-9cd2-f0ff463f35c6" targetNamespace="http://schemas.microsoft.com/office/2006/metadata/properties" ma:root="true" ma:fieldsID="ae84678a7477651a25b125dbfd6bfc9e" ns2:_="" ns3:_="">
    <xsd:import namespace="85bb99e4-7577-4611-881d-13c17bd0da7d"/>
    <xsd:import namespace="80d73a88-c27d-4e51-9cd2-f0ff463f35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99e4-7577-4611-881d-13c17bd0d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a7a97d3-a1e8-4e72-aadf-490c0711c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73a88-c27d-4e51-9cd2-f0ff463f3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bb99e4-7577-4611-881d-13c17bd0da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6C2397-5F23-4CDB-AF8B-80BF3A5DAD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4BBF11-259D-4E0A-81FF-2A3E787E5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99e4-7577-4611-881d-13c17bd0da7d"/>
    <ds:schemaRef ds:uri="80d73a88-c27d-4e51-9cd2-f0ff463f3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6E496-510E-425A-9B64-84192B2D0428}">
  <ds:schemaRefs>
    <ds:schemaRef ds:uri="http://purl.org/dc/elements/1.1/"/>
    <ds:schemaRef ds:uri="85bb99e4-7577-4611-881d-13c17bd0da7d"/>
    <ds:schemaRef ds:uri="80d73a88-c27d-4e51-9cd2-f0ff463f35c6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CL-WGS repeated cycles</vt:lpstr>
      <vt:lpstr>CL-WGS averages</vt:lpstr>
      <vt:lpstr>CL-RWGS repeated cycles</vt:lpstr>
      <vt:lpstr>CL-RWGS average values</vt:lpstr>
      <vt:lpstr>CLR repeated cycles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Fella</dc:creator>
  <cp:lastModifiedBy>Wenting Hu</cp:lastModifiedBy>
  <dcterms:created xsi:type="dcterms:W3CDTF">2023-10-10T09:37:30Z</dcterms:created>
  <dcterms:modified xsi:type="dcterms:W3CDTF">2024-10-30T19:37:15Z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0x010100BCF13A37000DF4418B043D6970DA6D9F</vt:lpwstr>
  </property>
</Properties>
</file>