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FFCDB7E2-CFB5-48A5-8541-B735E8B73354}" xr6:coauthVersionLast="47" xr6:coauthVersionMax="47" xr10:uidLastSave="{00000000-0000-0000-0000-000000000000}"/>
  <bookViews>
    <workbookView xWindow="-120" yWindow="-120" windowWidth="29040" windowHeight="15720" xr2:uid="{6E4A07C3-3810-43C3-8318-A16277B8B0A2}"/>
  </bookViews>
  <sheets>
    <sheet name="README" sheetId="6" r:id="rId1"/>
    <sheet name="Fig. 2a" sheetId="2" r:id="rId2"/>
    <sheet name="Fig. 2b" sheetId="7" r:id="rId3"/>
    <sheet name="Fig. 2c" sheetId="8" r:id="rId4"/>
    <sheet name="Fig. 2d" sheetId="9" r:id="rId5"/>
  </sheets>
  <definedNames>
    <definedName name="_xlnm._FilterDatabase" localSheetId="1" hidden="1">'Fig. 2a'!$A$4:$F$4</definedName>
    <definedName name="_xlnm._FilterDatabase" localSheetId="2" hidden="1">'Fig. 2b'!$A$4:$C$4</definedName>
    <definedName name="_xlnm._FilterDatabase" localSheetId="3" hidden="1">'Fig. 2c'!$A$4:$C$4</definedName>
    <definedName name="_xlnm._FilterDatabase" localSheetId="4" hidden="1">'Fig. 2d'!$A$4:$C$4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9" l="1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5" i="9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6" i="7"/>
  <c r="C7" i="7"/>
  <c r="C8" i="7"/>
  <c r="C9" i="7"/>
  <c r="C10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43" i="7"/>
  <c r="C44" i="7"/>
  <c r="C45" i="7"/>
  <c r="C46" i="7"/>
  <c r="C47" i="7"/>
  <c r="C48" i="7"/>
  <c r="C49" i="7"/>
  <c r="C50" i="7"/>
  <c r="C51" i="7"/>
  <c r="C52" i="7"/>
  <c r="C53" i="7"/>
  <c r="C54" i="7"/>
  <c r="C55" i="7"/>
  <c r="C56" i="7"/>
  <c r="C57" i="7"/>
  <c r="C58" i="7"/>
  <c r="C59" i="7"/>
  <c r="C60" i="7"/>
  <c r="C61" i="7"/>
  <c r="C62" i="7"/>
  <c r="C63" i="7"/>
  <c r="C64" i="7"/>
  <c r="C65" i="7"/>
  <c r="C66" i="7"/>
  <c r="C67" i="7"/>
  <c r="C68" i="7"/>
  <c r="C69" i="7"/>
  <c r="C70" i="7"/>
  <c r="C71" i="7"/>
  <c r="C72" i="7"/>
  <c r="C73" i="7"/>
  <c r="C74" i="7"/>
  <c r="C75" i="7"/>
  <c r="C76" i="7"/>
  <c r="C77" i="7"/>
  <c r="C78" i="7"/>
  <c r="C79" i="7"/>
  <c r="C80" i="7"/>
  <c r="C5" i="7"/>
  <c r="F37" i="2"/>
  <c r="F61" i="2"/>
  <c r="F13" i="2"/>
  <c r="F30" i="2"/>
  <c r="F51" i="2"/>
  <c r="F54" i="2"/>
  <c r="F66" i="2"/>
  <c r="F67" i="2"/>
  <c r="F22" i="2"/>
  <c r="F48" i="2"/>
  <c r="F39" i="2"/>
  <c r="F59" i="2"/>
  <c r="F26" i="2"/>
  <c r="F29" i="2"/>
  <c r="F25" i="2"/>
  <c r="F73" i="2"/>
  <c r="F50" i="2"/>
  <c r="F32" i="2"/>
  <c r="F56" i="2"/>
  <c r="F33" i="2"/>
  <c r="F58" i="2"/>
  <c r="F78" i="2"/>
  <c r="F77" i="2"/>
  <c r="F15" i="2"/>
  <c r="F43" i="2"/>
  <c r="F10" i="2"/>
  <c r="F64" i="2"/>
  <c r="F6" i="2"/>
  <c r="F7" i="2"/>
  <c r="F8" i="2"/>
  <c r="F57" i="2"/>
  <c r="F79" i="2"/>
  <c r="F42" i="2"/>
  <c r="F5" i="2"/>
  <c r="F46" i="2"/>
  <c r="F35" i="2"/>
  <c r="F20" i="2"/>
  <c r="F9" i="2"/>
  <c r="F36" i="2"/>
  <c r="F18" i="2"/>
  <c r="F44" i="2"/>
  <c r="F41" i="2"/>
  <c r="F71" i="2"/>
  <c r="F74" i="2"/>
  <c r="F14" i="2"/>
  <c r="F75" i="2"/>
  <c r="F24" i="2"/>
  <c r="F69" i="2"/>
  <c r="F11" i="2"/>
  <c r="F76" i="2"/>
  <c r="F21" i="2"/>
  <c r="F63" i="2"/>
  <c r="F52" i="2"/>
  <c r="F72" i="2"/>
  <c r="F16" i="2"/>
  <c r="F80" i="2"/>
  <c r="F17" i="2"/>
  <c r="F60" i="2"/>
  <c r="F55" i="2"/>
  <c r="F34" i="2"/>
  <c r="F62" i="2"/>
  <c r="F68" i="2"/>
  <c r="F27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5" i="2"/>
  <c r="F47" i="2" l="1"/>
  <c r="F28" i="2" l="1"/>
  <c r="F40" i="2" l="1"/>
  <c r="F31" i="2" l="1"/>
  <c r="F53" i="2" l="1"/>
  <c r="F23" i="2" l="1"/>
  <c r="F38" i="2" l="1"/>
  <c r="F12" i="2" l="1"/>
  <c r="F70" i="2" l="1"/>
  <c r="F49" i="2" l="1"/>
  <c r="F65" i="2" l="1"/>
  <c r="F45" i="2" l="1"/>
  <c r="F19" i="2"/>
</calcChain>
</file>

<file path=xl/sharedStrings.xml><?xml version="1.0" encoding="utf-8"?>
<sst xmlns="http://schemas.openxmlformats.org/spreadsheetml/2006/main" count="46" uniqueCount="37">
  <si>
    <t>This dataset should be cited as:</t>
  </si>
  <si>
    <t>Caption:</t>
  </si>
  <si>
    <t>https://creativecommons.org/licenses/by/4.0/.</t>
  </si>
  <si>
    <t>This data is made available under the CC BY 4.0 license:</t>
  </si>
  <si>
    <t>The original publication is available from the Elsevier Journal: Transportation Geotechnics</t>
  </si>
  <si>
    <t>Figure 2. Latin hypercube design dimension vectors showing the samples for a) the model geometry number (see Figure 8); b) the peak frictional strength; c) the apparent cohesion at peak strength and d) the reference hydraulic conductivity value. The values are obtained on a unit interval [0,1] and are then scaled to the required range</t>
  </si>
  <si>
    <t>Parameter: Geometry array number</t>
  </si>
  <si>
    <t>Latin hypercube sample number</t>
  </si>
  <si>
    <t>Latin hypercube sample</t>
  </si>
  <si>
    <t>Scaled parameter value</t>
  </si>
  <si>
    <t>Figure 8c: The finalized geometry array from the experimental design showing the model numbers [after 64]. Slopes less than 3 m tall were excluded from the analyses</t>
  </si>
  <si>
    <t>Parameter: Friction Angle at Peak Strength</t>
  </si>
  <si>
    <t>Parameter: Apparent Cohesion at Peak Strength</t>
  </si>
  <si>
    <t>deg.</t>
  </si>
  <si>
    <t>Max. Peak Friction Angle</t>
  </si>
  <si>
    <t>Min. Peak Friction Angle</t>
  </si>
  <si>
    <t>Latin Hypercube Dimension Number: 2</t>
  </si>
  <si>
    <t>Latin Hypercube Dimension Number: 1</t>
  </si>
  <si>
    <t>Latin Hypercube Dimension Number: 3</t>
  </si>
  <si>
    <t>Max. Apparent Cohesion</t>
  </si>
  <si>
    <t>Min. Apparent Cohesion</t>
  </si>
  <si>
    <t>kPa</t>
  </si>
  <si>
    <t>Latin Hypercube Dimension Number: 4</t>
  </si>
  <si>
    <t>Parameter: Reference Hydraulic Conductivity</t>
  </si>
  <si>
    <t>m/s</t>
  </si>
  <si>
    <t>Max. Ref. Hyd. Conductivity</t>
  </si>
  <si>
    <t>Min. Ref. Hyd. Conductivity</t>
  </si>
  <si>
    <t>Helm, P.R., Svalova, A., Morsy, A.M., Rouainia, M., Smith, A., El-Hamalawi, A., Wilkinson, D.J., Postill, H. &amp; Glendinning, S. (2023). Data: Emulating long-term weather-driven transportation earthworks deterioration models to support asset management. Dataset. Newcastle University. https://doi.org/10.25405/data.ncl.22714831.</t>
  </si>
  <si>
    <r>
      <t xml:space="preserve">Helm, P.R., Svalova, A., Morsy, A.M., Rouainia, M., Smith, A., El-Hamalawi, A., Wilkinson, D.J., Postill, H. &amp; Glendinning, S. (2024). Emulating long-term weather-driven transportation earthworks deterioration models to support asset management. </t>
    </r>
    <r>
      <rPr>
        <i/>
        <sz val="14"/>
        <rFont val="Calibri"/>
        <family val="2"/>
        <scheme val="minor"/>
      </rPr>
      <t>Transportation Geotechnics</t>
    </r>
    <r>
      <rPr>
        <sz val="14"/>
        <rFont val="Calibri"/>
        <family val="2"/>
        <scheme val="minor"/>
      </rPr>
      <t xml:space="preserve"> 44: 101155. DOI: https://doi.org/10.1016/j.trgeo.2023.101155.</t>
    </r>
  </si>
  <si>
    <t>[64] Svalova A, Helm P, Prangle D, Rouainia M, Glendinning S, Wilkinson DJ.. Emulating computer experiments of transport infrastructure slope stability using Gaussian processes and Bayesian inference. Data-Centric Eng 2021;2:e12</t>
  </si>
  <si>
    <t>Slope Height [m]</t>
  </si>
  <si>
    <t>Slope Angle [cot theta]</t>
  </si>
  <si>
    <t>Slope Angle [deg.]</t>
  </si>
  <si>
    <t>Scaled parameter value [deg.]</t>
  </si>
  <si>
    <t>Scaled parameter value [kPa]</t>
  </si>
  <si>
    <t>Scaled parameter value [m/s]</t>
  </si>
  <si>
    <t>References Cited in Tab. Fig. 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</si>
</sst>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9"/>
      <color rgb="FF000000"/>
      <name val="CIDFont+F8"/>
    </font>
    <font>
      <sz val="11"/>
      <color rgb="FF000000"/>
      <name val="CIDFont+F3"/>
    </font>
    <font>
      <sz val="14"/>
      <name val="Calibri"/>
      <family val="2"/>
      <scheme val="minor"/>
    </font>
    <font>
      <i/>
      <sz val="14"/>
      <name val="Calibri"/>
      <family val="2"/>
      <scheme val="minor"/>
    </font>
    <font>
      <sz val="7"/>
      <color rgb="FF2196D1"/>
      <name val="CharisSI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1" fontId="0" fillId="0" borderId="0" xfId="0" applyNumberFormat="1"/>
    <xf numFmtId="1" fontId="2" fillId="0" borderId="0" xfId="0" applyNumberFormat="1" applyFont="1"/>
    <xf numFmtId="1" fontId="2" fillId="0" borderId="0" xfId="0" applyNumberFormat="1" applyFont="1" applyAlignment="1">
      <alignment wrapText="1"/>
    </xf>
    <xf numFmtId="0" fontId="6" fillId="0" borderId="0" xfId="0" applyFont="1"/>
    <xf numFmtId="0" fontId="7" fillId="0" borderId="0" xfId="0" applyFont="1"/>
    <xf numFmtId="11" fontId="2" fillId="0" borderId="0" xfId="0" applyNumberFormat="1" applyFont="1"/>
    <xf numFmtId="11" fontId="2" fillId="0" borderId="0" xfId="0" applyNumberFormat="1" applyFont="1" applyAlignment="1">
      <alignment wrapText="1"/>
    </xf>
    <xf numFmtId="11" fontId="0" fillId="0" borderId="0" xfId="0" applyNumberFormat="1"/>
    <xf numFmtId="0" fontId="8" fillId="0" borderId="0" xfId="1" applyFon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wrapText="1"/>
    </xf>
    <xf numFmtId="0" fontId="10" fillId="0" borderId="0" xfId="0" applyFont="1"/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1" fontId="0" fillId="0" borderId="0" xfId="0" applyNumberFormat="1" applyAlignment="1">
      <alignment horizontal="center" vertical="center"/>
    </xf>
  </cellXfs>
  <cellStyles count="2">
    <cellStyle name="Normal" xfId="0" builtinId="0"/>
    <cellStyle name="Normal 3" xfId="1" xr:uid="{6114148B-E5E4-48BE-8252-7902988259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10</xdr:row>
      <xdr:rowOff>0</xdr:rowOff>
    </xdr:from>
    <xdr:to>
      <xdr:col>0</xdr:col>
      <xdr:colOff>2542857</xdr:colOff>
      <xdr:row>11</xdr:row>
      <xdr:rowOff>238065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51F7C1-E983-5E1C-A8C8-38AA12641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443654"/>
          <a:ext cx="2542857" cy="476190"/>
        </a:xfrm>
        <a:prstGeom prst="rect">
          <a:avLst/>
        </a:prstGeom>
      </xdr:spPr>
    </xdr:pic>
    <xdr:clientData/>
  </xdr:twoCellAnchor>
  <xdr:twoCellAnchor editAs="oneCell">
    <xdr:from>
      <xdr:col>1</xdr:col>
      <xdr:colOff>233191</xdr:colOff>
      <xdr:row>0</xdr:row>
      <xdr:rowOff>1</xdr:rowOff>
    </xdr:from>
    <xdr:to>
      <xdr:col>12</xdr:col>
      <xdr:colOff>227455</xdr:colOff>
      <xdr:row>20</xdr:row>
      <xdr:rowOff>190501</xdr:rowOff>
    </xdr:to>
    <xdr:pic>
      <xdr:nvPicPr>
        <xdr:cNvPr id="3" name="Picture 2" descr="A group of black dots&#10;&#10;Description automatically generated">
          <a:extLst>
            <a:ext uri="{FF2B5EF4-FFF2-40B4-BE49-F238E27FC236}">
              <a16:creationId xmlns:a16="http://schemas.microsoft.com/office/drawing/2014/main" id="{07EECF8C-2336-2EC9-DCD5-4A269F26A7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948566" y="1"/>
          <a:ext cx="6699864" cy="6477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33131</xdr:colOff>
      <xdr:row>2</xdr:row>
      <xdr:rowOff>57978</xdr:rowOff>
    </xdr:from>
    <xdr:to>
      <xdr:col>7</xdr:col>
      <xdr:colOff>8375775</xdr:colOff>
      <xdr:row>20</xdr:row>
      <xdr:rowOff>23653</xdr:rowOff>
    </xdr:to>
    <xdr:pic>
      <xdr:nvPicPr>
        <xdr:cNvPr id="2" name="Picture 1" descr="A graph of a slope angle&#10;&#10;Description automatically generated with medium confidence">
          <a:extLst>
            <a:ext uri="{FF2B5EF4-FFF2-40B4-BE49-F238E27FC236}">
              <a16:creationId xmlns:a16="http://schemas.microsoft.com/office/drawing/2014/main" id="{3E12211B-1750-3535-6DD0-8AE4A3BC3B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68348" y="438978"/>
          <a:ext cx="8342644" cy="3966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07AE9-E531-4631-8A0C-E6FD16A46341}">
  <dimension ref="A1:A20"/>
  <sheetViews>
    <sheetView tabSelected="1" zoomScaleNormal="100" workbookViewId="0"/>
  </sheetViews>
  <sheetFormatPr defaultRowHeight="18.75"/>
  <cols>
    <col min="1" max="1" width="145.7109375" style="8" customWidth="1"/>
  </cols>
  <sheetData>
    <row r="1" spans="1:1">
      <c r="A1" s="3" t="s">
        <v>0</v>
      </c>
    </row>
    <row r="2" spans="1:1" ht="56.25">
      <c r="A2" s="4" t="s">
        <v>27</v>
      </c>
    </row>
    <row r="3" spans="1:1">
      <c r="A3" s="5"/>
    </row>
    <row r="4" spans="1:1">
      <c r="A4" s="3" t="s">
        <v>4</v>
      </c>
    </row>
    <row r="5" spans="1:1" ht="56.25">
      <c r="A5" s="19" t="s">
        <v>28</v>
      </c>
    </row>
    <row r="6" spans="1:1" ht="15">
      <c r="A6"/>
    </row>
    <row r="7" spans="1:1">
      <c r="A7" s="6" t="s">
        <v>1</v>
      </c>
    </row>
    <row r="8" spans="1:1" ht="56.25">
      <c r="A8" s="7" t="s">
        <v>5</v>
      </c>
    </row>
    <row r="14" spans="1:1">
      <c r="A14" s="8" t="s">
        <v>3</v>
      </c>
    </row>
    <row r="15" spans="1:1">
      <c r="A15" s="8" t="s">
        <v>2</v>
      </c>
    </row>
    <row r="17" spans="1:1">
      <c r="A17" s="20" t="s">
        <v>36</v>
      </c>
    </row>
    <row r="18" spans="1:1" ht="37.5">
      <c r="A18" s="21" t="s">
        <v>29</v>
      </c>
    </row>
    <row r="19" spans="1:1" ht="15">
      <c r="A19"/>
    </row>
    <row r="20" spans="1:1" ht="15">
      <c r="A20" s="22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D1B46-01E3-4706-8C97-E5EB13DEC4DA}">
  <dimension ref="A1:S80"/>
  <sheetViews>
    <sheetView zoomScaleNormal="100" workbookViewId="0"/>
  </sheetViews>
  <sheetFormatPr defaultColWidth="8.7109375" defaultRowHeight="15"/>
  <cols>
    <col min="1" max="3" width="10.7109375" customWidth="1"/>
    <col min="4" max="4" width="12.7109375" style="11" customWidth="1"/>
    <col min="5" max="6" width="12.7109375" customWidth="1"/>
    <col min="7" max="7" width="4.28515625" customWidth="1"/>
    <col min="8" max="8" width="135.140625" bestFit="1" customWidth="1"/>
    <col min="9" max="9" width="3.42578125" customWidth="1"/>
    <col min="10" max="17" width="12.85546875" customWidth="1"/>
    <col min="18" max="18" width="5.42578125" customWidth="1"/>
    <col min="19" max="20" width="13.28515625" customWidth="1"/>
  </cols>
  <sheetData>
    <row r="1" spans="1:19">
      <c r="A1" s="9" t="s">
        <v>17</v>
      </c>
      <c r="B1" s="9"/>
      <c r="C1" s="9"/>
      <c r="D1" s="12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9">
      <c r="A2" s="9" t="s">
        <v>6</v>
      </c>
      <c r="B2" s="10"/>
      <c r="C2" s="10"/>
      <c r="D2" s="13"/>
      <c r="E2" s="10"/>
      <c r="F2" s="10"/>
      <c r="G2" s="10"/>
      <c r="H2" s="10"/>
      <c r="I2" s="9"/>
      <c r="J2" s="10"/>
      <c r="K2" s="10"/>
      <c r="L2" s="10"/>
      <c r="M2" s="10"/>
      <c r="N2" s="10"/>
      <c r="O2" s="10"/>
      <c r="P2" s="10"/>
      <c r="Q2" s="10"/>
      <c r="S2" s="1"/>
    </row>
    <row r="3" spans="1:19">
      <c r="A3" s="9"/>
      <c r="B3" s="9"/>
      <c r="C3" s="9"/>
      <c r="D3" s="12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9" s="1" customFormat="1" ht="60">
      <c r="A4" s="10" t="s">
        <v>7</v>
      </c>
      <c r="B4" s="10" t="s">
        <v>8</v>
      </c>
      <c r="C4" s="10" t="s">
        <v>9</v>
      </c>
      <c r="D4" s="13" t="s">
        <v>30</v>
      </c>
      <c r="E4" s="10" t="s">
        <v>31</v>
      </c>
      <c r="F4" s="10" t="s">
        <v>32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9">
      <c r="A5" s="23">
        <v>1</v>
      </c>
      <c r="B5" s="24">
        <v>0.63230799999999998</v>
      </c>
      <c r="C5" s="23">
        <f t="shared" ref="C5:C36" si="0">_xlfn.CEILING.MATH(76*B5)</f>
        <v>49</v>
      </c>
      <c r="D5" s="23">
        <v>10</v>
      </c>
      <c r="E5" s="25">
        <v>1</v>
      </c>
      <c r="F5" s="25">
        <f t="shared" ref="F5:F36" si="1">DEGREES(ATAN(1/E5))</f>
        <v>45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9">
      <c r="A6" s="23">
        <v>2</v>
      </c>
      <c r="B6" s="24">
        <v>0.55436300000000005</v>
      </c>
      <c r="C6" s="23">
        <f t="shared" si="0"/>
        <v>43</v>
      </c>
      <c r="D6" s="23">
        <v>10</v>
      </c>
      <c r="E6" s="25">
        <v>4</v>
      </c>
      <c r="F6" s="25">
        <f t="shared" si="1"/>
        <v>14.036243467926479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9">
      <c r="A7" s="23">
        <v>3</v>
      </c>
      <c r="B7" s="24">
        <v>0.57047499999999995</v>
      </c>
      <c r="C7" s="23">
        <f t="shared" si="0"/>
        <v>44</v>
      </c>
      <c r="D7" s="23">
        <v>10</v>
      </c>
      <c r="E7" s="25">
        <v>3.5</v>
      </c>
      <c r="F7" s="25">
        <f t="shared" si="1"/>
        <v>15.945395900922854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9">
      <c r="A8" s="23">
        <v>4</v>
      </c>
      <c r="B8" s="24">
        <v>0.58686099999999997</v>
      </c>
      <c r="C8" s="23">
        <f t="shared" si="0"/>
        <v>45</v>
      </c>
      <c r="D8" s="23">
        <v>10</v>
      </c>
      <c r="E8" s="25">
        <v>3</v>
      </c>
      <c r="F8" s="25">
        <f t="shared" si="1"/>
        <v>18.43494882292201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9">
      <c r="A9" s="23">
        <v>5</v>
      </c>
      <c r="B9" s="24">
        <v>0.69603700000000002</v>
      </c>
      <c r="C9" s="23">
        <f t="shared" si="0"/>
        <v>53</v>
      </c>
      <c r="D9" s="23">
        <v>12</v>
      </c>
      <c r="E9" s="25">
        <v>2.5</v>
      </c>
      <c r="F9" s="25">
        <f t="shared" si="1"/>
        <v>21.801409486351812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9">
      <c r="A10" s="23">
        <v>6</v>
      </c>
      <c r="B10" s="24">
        <v>0.53748499999999999</v>
      </c>
      <c r="C10" s="23">
        <f t="shared" si="0"/>
        <v>41</v>
      </c>
      <c r="D10" s="23">
        <v>10</v>
      </c>
      <c r="E10" s="25">
        <v>5</v>
      </c>
      <c r="F10" s="25">
        <f t="shared" si="1"/>
        <v>11.309932474020215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9">
      <c r="A11" s="23">
        <v>7</v>
      </c>
      <c r="B11" s="24">
        <v>0.84086000000000005</v>
      </c>
      <c r="C11" s="23">
        <f t="shared" si="0"/>
        <v>64</v>
      </c>
      <c r="D11" s="23">
        <v>16</v>
      </c>
      <c r="E11" s="25">
        <v>2.5</v>
      </c>
      <c r="F11" s="25">
        <f t="shared" si="1"/>
        <v>21.801409486351812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9">
      <c r="A12" s="23">
        <v>8</v>
      </c>
      <c r="B12" s="24">
        <v>0.12609200000000001</v>
      </c>
      <c r="C12" s="23">
        <f t="shared" si="0"/>
        <v>10</v>
      </c>
      <c r="D12" s="23">
        <v>4</v>
      </c>
      <c r="E12" s="25">
        <v>3</v>
      </c>
      <c r="F12" s="25">
        <f t="shared" si="1"/>
        <v>18.43494882292201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9">
      <c r="A13" s="23">
        <v>9</v>
      </c>
      <c r="B13" s="24">
        <v>0.23593800000000001</v>
      </c>
      <c r="C13" s="23">
        <f t="shared" si="0"/>
        <v>18</v>
      </c>
      <c r="D13" s="23">
        <v>6</v>
      </c>
      <c r="E13" s="25">
        <v>6</v>
      </c>
      <c r="F13" s="25">
        <f t="shared" si="1"/>
        <v>9.4623222080256166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9">
      <c r="A14" s="23">
        <v>10</v>
      </c>
      <c r="B14" s="24">
        <v>0.78052200000000005</v>
      </c>
      <c r="C14" s="23">
        <f t="shared" si="0"/>
        <v>60</v>
      </c>
      <c r="D14" s="23">
        <v>14</v>
      </c>
      <c r="E14" s="25">
        <v>2</v>
      </c>
      <c r="F14" s="25">
        <f t="shared" si="1"/>
        <v>26.56505117707799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9">
      <c r="A15" s="23">
        <v>11</v>
      </c>
      <c r="B15" s="24">
        <v>0.50043199999999999</v>
      </c>
      <c r="C15" s="23">
        <f t="shared" si="0"/>
        <v>39</v>
      </c>
      <c r="D15" s="23">
        <v>8</v>
      </c>
      <c r="E15" s="25">
        <v>1.5</v>
      </c>
      <c r="F15" s="25">
        <f t="shared" si="1"/>
        <v>33.690067525979785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9">
      <c r="A16" s="23">
        <v>12</v>
      </c>
      <c r="B16" s="24">
        <v>0.913215</v>
      </c>
      <c r="C16" s="23">
        <f t="shared" si="0"/>
        <v>70</v>
      </c>
      <c r="D16" s="23">
        <v>18</v>
      </c>
      <c r="E16" s="25">
        <v>2</v>
      </c>
      <c r="F16" s="25">
        <f t="shared" si="1"/>
        <v>26.56505117707799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3">
        <v>13</v>
      </c>
      <c r="B17" s="24">
        <v>0.93865600000000005</v>
      </c>
      <c r="C17" s="23">
        <f t="shared" si="0"/>
        <v>72</v>
      </c>
      <c r="D17" s="23">
        <v>18</v>
      </c>
      <c r="E17" s="25">
        <v>1</v>
      </c>
      <c r="F17" s="25">
        <f t="shared" si="1"/>
        <v>45</v>
      </c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3">
        <v>14</v>
      </c>
      <c r="B18" s="24">
        <v>0.71402200000000005</v>
      </c>
      <c r="C18" s="23">
        <f t="shared" si="0"/>
        <v>55</v>
      </c>
      <c r="D18" s="23">
        <v>12</v>
      </c>
      <c r="E18" s="25">
        <v>1.5</v>
      </c>
      <c r="F18" s="25">
        <f t="shared" si="1"/>
        <v>33.690067525979785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3">
        <v>15</v>
      </c>
      <c r="B19" s="24">
        <v>0.183862</v>
      </c>
      <c r="C19" s="23">
        <f t="shared" si="0"/>
        <v>14</v>
      </c>
      <c r="D19" s="23">
        <v>4</v>
      </c>
      <c r="E19" s="25">
        <v>1</v>
      </c>
      <c r="F19" s="25">
        <f t="shared" si="1"/>
        <v>45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3">
        <v>16</v>
      </c>
      <c r="B20" s="24">
        <v>0.67876099999999995</v>
      </c>
      <c r="C20" s="23">
        <f t="shared" si="0"/>
        <v>52</v>
      </c>
      <c r="D20" s="23">
        <v>12</v>
      </c>
      <c r="E20" s="25">
        <v>3</v>
      </c>
      <c r="F20" s="25">
        <f t="shared" si="1"/>
        <v>18.43494882292201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3">
        <v>17</v>
      </c>
      <c r="B21" s="24">
        <v>0.85887999999999998</v>
      </c>
      <c r="C21" s="23">
        <f t="shared" si="0"/>
        <v>66</v>
      </c>
      <c r="D21" s="23">
        <v>16</v>
      </c>
      <c r="E21" s="25">
        <v>1.5</v>
      </c>
      <c r="F21" s="25">
        <f t="shared" si="1"/>
        <v>33.690067525979785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3">
        <v>18</v>
      </c>
      <c r="B22" s="24">
        <v>0.307093</v>
      </c>
      <c r="C22" s="23">
        <f t="shared" si="0"/>
        <v>24</v>
      </c>
      <c r="D22" s="23">
        <v>6</v>
      </c>
      <c r="E22" s="25">
        <v>3</v>
      </c>
      <c r="F22" s="25">
        <f t="shared" si="1"/>
        <v>18.43494882292201</v>
      </c>
      <c r="G22" s="2"/>
      <c r="H22" s="14" t="s">
        <v>10</v>
      </c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3">
        <v>19</v>
      </c>
      <c r="B23" s="24">
        <v>9.2391699999999993E-2</v>
      </c>
      <c r="C23" s="23">
        <f t="shared" si="0"/>
        <v>8</v>
      </c>
      <c r="D23" s="23">
        <v>4</v>
      </c>
      <c r="E23" s="25">
        <v>4</v>
      </c>
      <c r="F23" s="25">
        <f t="shared" si="1"/>
        <v>14.036243467926479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3">
        <v>20</v>
      </c>
      <c r="B24" s="24">
        <v>0.81086599999999998</v>
      </c>
      <c r="C24" s="23">
        <f t="shared" si="0"/>
        <v>62</v>
      </c>
      <c r="D24" s="23">
        <v>14</v>
      </c>
      <c r="E24" s="25">
        <v>1</v>
      </c>
      <c r="F24" s="25">
        <f t="shared" si="1"/>
        <v>45</v>
      </c>
      <c r="G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3">
        <v>21</v>
      </c>
      <c r="B25" s="24">
        <v>0.384496</v>
      </c>
      <c r="C25" s="23">
        <f t="shared" si="0"/>
        <v>30</v>
      </c>
      <c r="D25" s="23">
        <v>8</v>
      </c>
      <c r="E25" s="25">
        <v>6</v>
      </c>
      <c r="F25" s="25">
        <f t="shared" si="1"/>
        <v>9.4623222080256166</v>
      </c>
      <c r="G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3">
        <v>22</v>
      </c>
      <c r="B26" s="24">
        <v>0.36097400000000002</v>
      </c>
      <c r="C26" s="23">
        <f t="shared" si="0"/>
        <v>28</v>
      </c>
      <c r="D26" s="23">
        <v>6</v>
      </c>
      <c r="E26" s="25">
        <v>1</v>
      </c>
      <c r="F26" s="25">
        <f t="shared" si="1"/>
        <v>45</v>
      </c>
      <c r="G26" s="2"/>
      <c r="H26" s="15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3">
        <v>23</v>
      </c>
      <c r="B27" s="24">
        <v>2.4336300000000002E-2</v>
      </c>
      <c r="C27" s="23">
        <f t="shared" si="0"/>
        <v>2</v>
      </c>
      <c r="D27" s="23">
        <v>4</v>
      </c>
      <c r="E27" s="25">
        <v>7</v>
      </c>
      <c r="F27" s="25">
        <f t="shared" si="1"/>
        <v>8.1301023541559783</v>
      </c>
      <c r="G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3">
        <v>24</v>
      </c>
      <c r="B28" s="24">
        <v>4.3480400000000002E-2</v>
      </c>
      <c r="C28" s="23">
        <f t="shared" si="0"/>
        <v>4</v>
      </c>
      <c r="D28" s="23">
        <v>4</v>
      </c>
      <c r="E28" s="25">
        <v>6</v>
      </c>
      <c r="F28" s="25">
        <f t="shared" si="1"/>
        <v>9.4623222080256166</v>
      </c>
      <c r="H28" s="15"/>
    </row>
    <row r="29" spans="1:18">
      <c r="A29" s="23">
        <v>25</v>
      </c>
      <c r="B29" s="24">
        <v>0.37123400000000001</v>
      </c>
      <c r="C29" s="23">
        <f t="shared" si="0"/>
        <v>29</v>
      </c>
      <c r="D29" s="23">
        <v>6</v>
      </c>
      <c r="E29" s="25">
        <v>0.5</v>
      </c>
      <c r="F29" s="25">
        <f t="shared" si="1"/>
        <v>63.43494882292201</v>
      </c>
    </row>
    <row r="30" spans="1:18">
      <c r="A30" s="23">
        <v>26</v>
      </c>
      <c r="B30" s="24">
        <v>0.24953800000000001</v>
      </c>
      <c r="C30" s="23">
        <f t="shared" si="0"/>
        <v>19</v>
      </c>
      <c r="D30" s="23">
        <v>6</v>
      </c>
      <c r="E30" s="25">
        <v>5.5</v>
      </c>
      <c r="F30" s="25">
        <f t="shared" si="1"/>
        <v>10.304846468766033</v>
      </c>
    </row>
    <row r="31" spans="1:18">
      <c r="A31" s="23">
        <v>27</v>
      </c>
      <c r="B31" s="24">
        <v>7.3806899999999995E-2</v>
      </c>
      <c r="C31" s="23">
        <f t="shared" si="0"/>
        <v>6</v>
      </c>
      <c r="D31" s="23">
        <v>4</v>
      </c>
      <c r="E31" s="25">
        <v>5</v>
      </c>
      <c r="F31" s="25">
        <f t="shared" si="1"/>
        <v>11.309932474020215</v>
      </c>
    </row>
    <row r="32" spans="1:18">
      <c r="A32" s="23">
        <v>28</v>
      </c>
      <c r="B32" s="24">
        <v>0.423122</v>
      </c>
      <c r="C32" s="23">
        <f t="shared" si="0"/>
        <v>33</v>
      </c>
      <c r="D32" s="23">
        <v>8</v>
      </c>
      <c r="E32" s="25">
        <v>4.5</v>
      </c>
      <c r="F32" s="25">
        <f t="shared" si="1"/>
        <v>12.528807709151511</v>
      </c>
    </row>
    <row r="33" spans="1:6">
      <c r="A33" s="23">
        <v>29</v>
      </c>
      <c r="B33" s="24">
        <v>0.456646</v>
      </c>
      <c r="C33" s="23">
        <f t="shared" si="0"/>
        <v>35</v>
      </c>
      <c r="D33" s="23">
        <v>8</v>
      </c>
      <c r="E33" s="25">
        <v>3.5</v>
      </c>
      <c r="F33" s="25">
        <f t="shared" si="1"/>
        <v>15.945395900922854</v>
      </c>
    </row>
    <row r="34" spans="1:6">
      <c r="A34" s="23">
        <v>30</v>
      </c>
      <c r="B34" s="24">
        <v>0.97919</v>
      </c>
      <c r="C34" s="23">
        <f t="shared" si="0"/>
        <v>75</v>
      </c>
      <c r="D34" s="23">
        <v>20</v>
      </c>
      <c r="E34" s="25">
        <v>1.5</v>
      </c>
      <c r="F34" s="25">
        <f t="shared" si="1"/>
        <v>33.690067525979785</v>
      </c>
    </row>
    <row r="35" spans="1:6">
      <c r="A35" s="23">
        <v>31</v>
      </c>
      <c r="B35" s="24">
        <v>0.65989100000000001</v>
      </c>
      <c r="C35" s="23">
        <f t="shared" si="0"/>
        <v>51</v>
      </c>
      <c r="D35" s="23">
        <v>12</v>
      </c>
      <c r="E35" s="25">
        <v>3.5</v>
      </c>
      <c r="F35" s="25">
        <f t="shared" si="1"/>
        <v>15.945395900922854</v>
      </c>
    </row>
    <row r="36" spans="1:6">
      <c r="A36" s="23">
        <v>32</v>
      </c>
      <c r="B36" s="24">
        <v>0.69804200000000005</v>
      </c>
      <c r="C36" s="23">
        <f t="shared" si="0"/>
        <v>54</v>
      </c>
      <c r="D36" s="23">
        <v>12</v>
      </c>
      <c r="E36" s="25">
        <v>2</v>
      </c>
      <c r="F36" s="25">
        <f t="shared" si="1"/>
        <v>26.56505117707799</v>
      </c>
    </row>
    <row r="37" spans="1:6">
      <c r="A37" s="23">
        <v>33</v>
      </c>
      <c r="B37" s="24">
        <v>0.205318</v>
      </c>
      <c r="C37" s="23">
        <f t="shared" ref="C37:C68" si="2">_xlfn.CEILING.MATH(76*B37)</f>
        <v>16</v>
      </c>
      <c r="D37" s="23">
        <v>6</v>
      </c>
      <c r="E37" s="25">
        <v>7</v>
      </c>
      <c r="F37" s="25">
        <f t="shared" ref="F37:F68" si="3">DEGREES(ATAN(1/E37))</f>
        <v>8.1301023541559783</v>
      </c>
    </row>
    <row r="38" spans="1:6">
      <c r="A38" s="23">
        <v>34</v>
      </c>
      <c r="B38" s="24">
        <v>0.105292</v>
      </c>
      <c r="C38" s="23">
        <f t="shared" si="2"/>
        <v>9</v>
      </c>
      <c r="D38" s="23">
        <v>4</v>
      </c>
      <c r="E38" s="25">
        <v>3.5</v>
      </c>
      <c r="F38" s="25">
        <f t="shared" si="3"/>
        <v>15.945395900922854</v>
      </c>
    </row>
    <row r="39" spans="1:6">
      <c r="A39" s="23">
        <v>35</v>
      </c>
      <c r="B39" s="24">
        <v>0.33137800000000001</v>
      </c>
      <c r="C39" s="23">
        <f t="shared" si="2"/>
        <v>26</v>
      </c>
      <c r="D39" s="23">
        <v>6</v>
      </c>
      <c r="E39" s="25">
        <v>2</v>
      </c>
      <c r="F39" s="25">
        <f t="shared" si="3"/>
        <v>26.56505117707799</v>
      </c>
    </row>
    <row r="40" spans="1:6">
      <c r="A40" s="23">
        <v>36</v>
      </c>
      <c r="B40" s="24">
        <v>6.0909900000000003E-2</v>
      </c>
      <c r="C40" s="23">
        <f t="shared" si="2"/>
        <v>5</v>
      </c>
      <c r="D40" s="23">
        <v>4</v>
      </c>
      <c r="E40" s="25">
        <v>5.5</v>
      </c>
      <c r="F40" s="25">
        <f t="shared" si="3"/>
        <v>10.304846468766033</v>
      </c>
    </row>
    <row r="41" spans="1:6">
      <c r="A41" s="23">
        <v>37</v>
      </c>
      <c r="B41" s="24">
        <v>0.74950700000000003</v>
      </c>
      <c r="C41" s="23">
        <f t="shared" si="2"/>
        <v>57</v>
      </c>
      <c r="D41" s="23">
        <v>14</v>
      </c>
      <c r="E41" s="25">
        <v>3.5</v>
      </c>
      <c r="F41" s="25">
        <f t="shared" si="3"/>
        <v>15.945395900922854</v>
      </c>
    </row>
    <row r="42" spans="1:6">
      <c r="A42" s="23">
        <v>38</v>
      </c>
      <c r="B42" s="24">
        <v>0.62378900000000004</v>
      </c>
      <c r="C42" s="23">
        <f t="shared" si="2"/>
        <v>48</v>
      </c>
      <c r="D42" s="23">
        <v>10</v>
      </c>
      <c r="E42" s="25">
        <v>1.5</v>
      </c>
      <c r="F42" s="25">
        <f t="shared" si="3"/>
        <v>33.690067525979785</v>
      </c>
    </row>
    <row r="43" spans="1:6">
      <c r="A43" s="23">
        <v>39</v>
      </c>
      <c r="B43" s="24">
        <v>0.52493599999999996</v>
      </c>
      <c r="C43" s="23">
        <f t="shared" si="2"/>
        <v>40</v>
      </c>
      <c r="D43" s="23">
        <v>8</v>
      </c>
      <c r="E43" s="25">
        <v>1</v>
      </c>
      <c r="F43" s="25">
        <f t="shared" si="3"/>
        <v>45</v>
      </c>
    </row>
    <row r="44" spans="1:6">
      <c r="A44" s="23">
        <v>40</v>
      </c>
      <c r="B44" s="24">
        <v>0.72553000000000001</v>
      </c>
      <c r="C44" s="23">
        <f t="shared" si="2"/>
        <v>56</v>
      </c>
      <c r="D44" s="23">
        <v>12</v>
      </c>
      <c r="E44" s="25">
        <v>1</v>
      </c>
      <c r="F44" s="25">
        <f t="shared" si="3"/>
        <v>45</v>
      </c>
    </row>
    <row r="45" spans="1:6">
      <c r="A45" s="23">
        <v>41</v>
      </c>
      <c r="B45" s="24">
        <v>0.19658900000000001</v>
      </c>
      <c r="C45" s="23">
        <f t="shared" si="2"/>
        <v>15</v>
      </c>
      <c r="D45" s="23">
        <v>4</v>
      </c>
      <c r="E45" s="25">
        <v>0.5</v>
      </c>
      <c r="F45" s="25">
        <f t="shared" si="3"/>
        <v>63.43494882292201</v>
      </c>
    </row>
    <row r="46" spans="1:6">
      <c r="A46" s="23">
        <v>42</v>
      </c>
      <c r="B46" s="24">
        <v>0.64913399999999999</v>
      </c>
      <c r="C46" s="23">
        <f t="shared" si="2"/>
        <v>50</v>
      </c>
      <c r="D46" s="23">
        <v>12</v>
      </c>
      <c r="E46" s="25">
        <v>4</v>
      </c>
      <c r="F46" s="25">
        <f t="shared" si="3"/>
        <v>14.036243467926479</v>
      </c>
    </row>
    <row r="47" spans="1:6">
      <c r="A47" s="23">
        <v>43</v>
      </c>
      <c r="B47" s="24">
        <v>3.4019399999999998E-2</v>
      </c>
      <c r="C47" s="23">
        <f t="shared" si="2"/>
        <v>3</v>
      </c>
      <c r="D47" s="23">
        <v>4</v>
      </c>
      <c r="E47" s="25">
        <v>6.5</v>
      </c>
      <c r="F47" s="25">
        <f t="shared" si="3"/>
        <v>8.7461622625552096</v>
      </c>
    </row>
    <row r="48" spans="1:6">
      <c r="A48" s="23">
        <v>44</v>
      </c>
      <c r="B48" s="24">
        <v>0.32271100000000003</v>
      </c>
      <c r="C48" s="23">
        <f t="shared" si="2"/>
        <v>25</v>
      </c>
      <c r="D48" s="23">
        <v>6</v>
      </c>
      <c r="E48" s="25">
        <v>2.5</v>
      </c>
      <c r="F48" s="25">
        <f t="shared" si="3"/>
        <v>21.801409486351812</v>
      </c>
    </row>
    <row r="49" spans="1:6">
      <c r="A49" s="23">
        <v>45</v>
      </c>
      <c r="B49" s="24">
        <v>0.15681</v>
      </c>
      <c r="C49" s="23">
        <f t="shared" si="2"/>
        <v>12</v>
      </c>
      <c r="D49" s="23">
        <v>4</v>
      </c>
      <c r="E49" s="25">
        <v>2</v>
      </c>
      <c r="F49" s="25">
        <f t="shared" si="3"/>
        <v>26.56505117707799</v>
      </c>
    </row>
    <row r="50" spans="1:6">
      <c r="A50" s="23">
        <v>46</v>
      </c>
      <c r="B50" s="24">
        <v>0.41058699999999998</v>
      </c>
      <c r="C50" s="23">
        <f t="shared" si="2"/>
        <v>32</v>
      </c>
      <c r="D50" s="23">
        <v>8</v>
      </c>
      <c r="E50" s="25">
        <v>5</v>
      </c>
      <c r="F50" s="25">
        <f t="shared" si="3"/>
        <v>11.309932474020215</v>
      </c>
    </row>
    <row r="51" spans="1:6">
      <c r="A51" s="23">
        <v>47</v>
      </c>
      <c r="B51" s="24">
        <v>0.26063700000000001</v>
      </c>
      <c r="C51" s="23">
        <f t="shared" si="2"/>
        <v>20</v>
      </c>
      <c r="D51" s="23">
        <v>6</v>
      </c>
      <c r="E51" s="25">
        <v>5</v>
      </c>
      <c r="F51" s="25">
        <f t="shared" si="3"/>
        <v>11.309932474020215</v>
      </c>
    </row>
    <row r="52" spans="1:6">
      <c r="A52" s="23">
        <v>48</v>
      </c>
      <c r="B52" s="24">
        <v>0.88591200000000003</v>
      </c>
      <c r="C52" s="23">
        <f t="shared" si="2"/>
        <v>68</v>
      </c>
      <c r="D52" s="23">
        <v>18</v>
      </c>
      <c r="E52" s="25">
        <v>3</v>
      </c>
      <c r="F52" s="25">
        <f t="shared" si="3"/>
        <v>18.43494882292201</v>
      </c>
    </row>
    <row r="53" spans="1:6">
      <c r="A53" s="23">
        <v>49</v>
      </c>
      <c r="B53" s="24">
        <v>8.5664000000000004E-2</v>
      </c>
      <c r="C53" s="23">
        <f t="shared" si="2"/>
        <v>7</v>
      </c>
      <c r="D53" s="23">
        <v>4</v>
      </c>
      <c r="E53" s="25">
        <v>4.5</v>
      </c>
      <c r="F53" s="25">
        <f t="shared" si="3"/>
        <v>12.528807709151511</v>
      </c>
    </row>
    <row r="54" spans="1:6">
      <c r="A54" s="23">
        <v>50</v>
      </c>
      <c r="B54" s="24">
        <v>0.271926</v>
      </c>
      <c r="C54" s="23">
        <f t="shared" si="2"/>
        <v>21</v>
      </c>
      <c r="D54" s="23">
        <v>6</v>
      </c>
      <c r="E54" s="25">
        <v>4.5</v>
      </c>
      <c r="F54" s="25">
        <f t="shared" si="3"/>
        <v>12.528807709151511</v>
      </c>
    </row>
    <row r="55" spans="1:6">
      <c r="A55" s="23">
        <v>51</v>
      </c>
      <c r="B55" s="24">
        <v>0.97181099999999998</v>
      </c>
      <c r="C55" s="23">
        <f t="shared" si="2"/>
        <v>74</v>
      </c>
      <c r="D55" s="23">
        <v>20</v>
      </c>
      <c r="E55" s="25">
        <v>2</v>
      </c>
      <c r="F55" s="25">
        <f t="shared" si="3"/>
        <v>26.56505117707799</v>
      </c>
    </row>
    <row r="56" spans="1:6">
      <c r="A56" s="23">
        <v>52</v>
      </c>
      <c r="B56" s="24">
        <v>0.445048</v>
      </c>
      <c r="C56" s="23">
        <f t="shared" si="2"/>
        <v>34</v>
      </c>
      <c r="D56" s="23">
        <v>8</v>
      </c>
      <c r="E56" s="25">
        <v>4</v>
      </c>
      <c r="F56" s="25">
        <f t="shared" si="3"/>
        <v>14.036243467926479</v>
      </c>
    </row>
    <row r="57" spans="1:6">
      <c r="A57" s="23">
        <v>53</v>
      </c>
      <c r="B57" s="24">
        <v>0.59779800000000005</v>
      </c>
      <c r="C57" s="23">
        <f t="shared" si="2"/>
        <v>46</v>
      </c>
      <c r="D57" s="23">
        <v>10</v>
      </c>
      <c r="E57" s="25">
        <v>2.5</v>
      </c>
      <c r="F57" s="25">
        <f t="shared" si="3"/>
        <v>21.801409486351812</v>
      </c>
    </row>
    <row r="58" spans="1:6">
      <c r="A58" s="23">
        <v>54</v>
      </c>
      <c r="B58" s="24">
        <v>0.473022</v>
      </c>
      <c r="C58" s="23">
        <f t="shared" si="2"/>
        <v>36</v>
      </c>
      <c r="D58" s="23">
        <v>8</v>
      </c>
      <c r="E58" s="25">
        <v>3</v>
      </c>
      <c r="F58" s="25">
        <f t="shared" si="3"/>
        <v>18.43494882292201</v>
      </c>
    </row>
    <row r="59" spans="1:6">
      <c r="A59" s="23">
        <v>55</v>
      </c>
      <c r="B59" s="24">
        <v>0.343503</v>
      </c>
      <c r="C59" s="23">
        <f t="shared" si="2"/>
        <v>27</v>
      </c>
      <c r="D59" s="23">
        <v>6</v>
      </c>
      <c r="E59" s="25">
        <v>1.5</v>
      </c>
      <c r="F59" s="25">
        <f t="shared" si="3"/>
        <v>33.690067525979785</v>
      </c>
    </row>
    <row r="60" spans="1:6">
      <c r="A60" s="23">
        <v>56</v>
      </c>
      <c r="B60" s="24">
        <v>0.94887900000000003</v>
      </c>
      <c r="C60" s="23">
        <f t="shared" si="2"/>
        <v>73</v>
      </c>
      <c r="D60" s="23">
        <v>20</v>
      </c>
      <c r="E60" s="25">
        <v>2.5</v>
      </c>
      <c r="F60" s="25">
        <f t="shared" si="3"/>
        <v>21.801409486351812</v>
      </c>
    </row>
    <row r="61" spans="1:6">
      <c r="A61" s="23">
        <v>57</v>
      </c>
      <c r="B61" s="24">
        <v>0.21388299999999999</v>
      </c>
      <c r="C61" s="23">
        <f t="shared" si="2"/>
        <v>17</v>
      </c>
      <c r="D61" s="23">
        <v>6</v>
      </c>
      <c r="E61" s="25">
        <v>6.5</v>
      </c>
      <c r="F61" s="25">
        <f t="shared" si="3"/>
        <v>8.7461622625552096</v>
      </c>
    </row>
    <row r="62" spans="1:6">
      <c r="A62" s="23">
        <v>58</v>
      </c>
      <c r="B62" s="24">
        <v>0.99078299999999997</v>
      </c>
      <c r="C62" s="23">
        <f t="shared" si="2"/>
        <v>76</v>
      </c>
      <c r="D62" s="23">
        <v>20</v>
      </c>
      <c r="E62" s="25">
        <v>1</v>
      </c>
      <c r="F62" s="25">
        <f t="shared" si="3"/>
        <v>45</v>
      </c>
    </row>
    <row r="63" spans="1:6">
      <c r="A63" s="23">
        <v>59</v>
      </c>
      <c r="B63" s="24">
        <v>0.87441599999999997</v>
      </c>
      <c r="C63" s="23">
        <f t="shared" si="2"/>
        <v>67</v>
      </c>
      <c r="D63" s="23">
        <v>16</v>
      </c>
      <c r="E63" s="25">
        <v>1</v>
      </c>
      <c r="F63" s="25">
        <f t="shared" si="3"/>
        <v>45</v>
      </c>
    </row>
    <row r="64" spans="1:6">
      <c r="A64" s="23">
        <v>60</v>
      </c>
      <c r="B64" s="24">
        <v>0.54673000000000005</v>
      </c>
      <c r="C64" s="23">
        <f t="shared" si="2"/>
        <v>42</v>
      </c>
      <c r="D64" s="23">
        <v>10</v>
      </c>
      <c r="E64" s="25">
        <v>4.5</v>
      </c>
      <c r="F64" s="25">
        <f t="shared" si="3"/>
        <v>12.528807709151511</v>
      </c>
    </row>
    <row r="65" spans="1:6">
      <c r="A65" s="23">
        <v>61</v>
      </c>
      <c r="B65" s="24">
        <v>0.16284599999999999</v>
      </c>
      <c r="C65" s="23">
        <f t="shared" si="2"/>
        <v>13</v>
      </c>
      <c r="D65" s="23">
        <v>4</v>
      </c>
      <c r="E65" s="25">
        <v>1.5</v>
      </c>
      <c r="F65" s="25">
        <f t="shared" si="3"/>
        <v>33.690067525979785</v>
      </c>
    </row>
    <row r="66" spans="1:6">
      <c r="A66" s="23">
        <v>62</v>
      </c>
      <c r="B66" s="24">
        <v>0.28321000000000002</v>
      </c>
      <c r="C66" s="23">
        <f t="shared" si="2"/>
        <v>22</v>
      </c>
      <c r="D66" s="23">
        <v>6</v>
      </c>
      <c r="E66" s="25">
        <v>4</v>
      </c>
      <c r="F66" s="25">
        <f t="shared" si="3"/>
        <v>14.036243467926479</v>
      </c>
    </row>
    <row r="67" spans="1:6">
      <c r="A67" s="23">
        <v>63</v>
      </c>
      <c r="B67" s="24">
        <v>0.30236200000000002</v>
      </c>
      <c r="C67" s="23">
        <f t="shared" si="2"/>
        <v>23</v>
      </c>
      <c r="D67" s="23">
        <v>6</v>
      </c>
      <c r="E67" s="25">
        <v>3.5</v>
      </c>
      <c r="F67" s="25">
        <f t="shared" si="3"/>
        <v>15.945395900922854</v>
      </c>
    </row>
    <row r="68" spans="1:6">
      <c r="A68" s="23">
        <v>64</v>
      </c>
      <c r="B68" s="24">
        <v>1.54079E-3</v>
      </c>
      <c r="C68" s="23">
        <f t="shared" si="2"/>
        <v>1</v>
      </c>
      <c r="D68" s="23">
        <v>4</v>
      </c>
      <c r="E68" s="25">
        <v>7.5</v>
      </c>
      <c r="F68" s="25">
        <f t="shared" si="3"/>
        <v>7.594643368591445</v>
      </c>
    </row>
    <row r="69" spans="1:6">
      <c r="A69" s="23">
        <v>65</v>
      </c>
      <c r="B69" s="24">
        <v>0.82197900000000002</v>
      </c>
      <c r="C69" s="23">
        <f t="shared" ref="C69:C80" si="4">_xlfn.CEILING.MATH(76*B69)</f>
        <v>63</v>
      </c>
      <c r="D69" s="23">
        <v>16</v>
      </c>
      <c r="E69" s="25">
        <v>3</v>
      </c>
      <c r="F69" s="25">
        <f t="shared" ref="F69:F80" si="5">DEGREES(ATAN(1/E69))</f>
        <v>18.43494882292201</v>
      </c>
    </row>
    <row r="70" spans="1:6">
      <c r="A70" s="23">
        <v>66</v>
      </c>
      <c r="B70" s="24">
        <v>0.137961</v>
      </c>
      <c r="C70" s="23">
        <f t="shared" si="4"/>
        <v>11</v>
      </c>
      <c r="D70" s="23">
        <v>4</v>
      </c>
      <c r="E70" s="25">
        <v>2.5</v>
      </c>
      <c r="F70" s="25">
        <f t="shared" si="5"/>
        <v>21.801409486351812</v>
      </c>
    </row>
    <row r="71" spans="1:6">
      <c r="A71" s="23">
        <v>67</v>
      </c>
      <c r="B71" s="24">
        <v>0.75583599999999995</v>
      </c>
      <c r="C71" s="23">
        <f t="shared" si="4"/>
        <v>58</v>
      </c>
      <c r="D71" s="23">
        <v>14</v>
      </c>
      <c r="E71" s="25">
        <v>3</v>
      </c>
      <c r="F71" s="25">
        <f t="shared" si="5"/>
        <v>18.43494882292201</v>
      </c>
    </row>
    <row r="72" spans="1:6">
      <c r="A72" s="23">
        <v>68</v>
      </c>
      <c r="B72" s="24">
        <v>0.89633700000000005</v>
      </c>
      <c r="C72" s="23">
        <f t="shared" si="4"/>
        <v>69</v>
      </c>
      <c r="D72" s="23">
        <v>18</v>
      </c>
      <c r="E72" s="25">
        <v>2.5</v>
      </c>
      <c r="F72" s="25">
        <f t="shared" si="5"/>
        <v>21.801409486351812</v>
      </c>
    </row>
    <row r="73" spans="1:6">
      <c r="A73" s="23">
        <v>69</v>
      </c>
      <c r="B73" s="24">
        <v>0.398733</v>
      </c>
      <c r="C73" s="23">
        <f t="shared" si="4"/>
        <v>31</v>
      </c>
      <c r="D73" s="23">
        <v>8</v>
      </c>
      <c r="E73" s="25">
        <v>5.5</v>
      </c>
      <c r="F73" s="25">
        <f t="shared" si="5"/>
        <v>10.304846468766033</v>
      </c>
    </row>
    <row r="74" spans="1:6">
      <c r="A74" s="23">
        <v>70</v>
      </c>
      <c r="B74" s="24">
        <v>0.77028700000000005</v>
      </c>
      <c r="C74" s="23">
        <f t="shared" si="4"/>
        <v>59</v>
      </c>
      <c r="D74" s="23">
        <v>14</v>
      </c>
      <c r="E74" s="25">
        <v>2.5</v>
      </c>
      <c r="F74" s="25">
        <f t="shared" si="5"/>
        <v>21.801409486351812</v>
      </c>
    </row>
    <row r="75" spans="1:6">
      <c r="A75" s="23">
        <v>71</v>
      </c>
      <c r="B75" s="24">
        <v>0.79039000000000004</v>
      </c>
      <c r="C75" s="23">
        <f t="shared" si="4"/>
        <v>61</v>
      </c>
      <c r="D75" s="23">
        <v>14</v>
      </c>
      <c r="E75" s="25">
        <v>1.5</v>
      </c>
      <c r="F75" s="25">
        <f t="shared" si="5"/>
        <v>33.690067525979785</v>
      </c>
    </row>
    <row r="76" spans="1:6">
      <c r="A76" s="23">
        <v>72</v>
      </c>
      <c r="B76" s="24">
        <v>0.84256399999999998</v>
      </c>
      <c r="C76" s="23">
        <f t="shared" si="4"/>
        <v>65</v>
      </c>
      <c r="D76" s="23">
        <v>16</v>
      </c>
      <c r="E76" s="25">
        <v>2</v>
      </c>
      <c r="F76" s="25">
        <f t="shared" si="5"/>
        <v>26.56505117707799</v>
      </c>
    </row>
    <row r="77" spans="1:6">
      <c r="A77" s="23">
        <v>73</v>
      </c>
      <c r="B77" s="24">
        <v>0.48966500000000002</v>
      </c>
      <c r="C77" s="23">
        <f t="shared" si="4"/>
        <v>38</v>
      </c>
      <c r="D77" s="23">
        <v>8</v>
      </c>
      <c r="E77" s="25">
        <v>2</v>
      </c>
      <c r="F77" s="25">
        <f t="shared" si="5"/>
        <v>26.56505117707799</v>
      </c>
    </row>
    <row r="78" spans="1:6">
      <c r="A78" s="23">
        <v>74</v>
      </c>
      <c r="B78" s="24">
        <v>0.48092600000000002</v>
      </c>
      <c r="C78" s="23">
        <f t="shared" si="4"/>
        <v>37</v>
      </c>
      <c r="D78" s="23">
        <v>8</v>
      </c>
      <c r="E78" s="25">
        <v>2.5</v>
      </c>
      <c r="F78" s="25">
        <f t="shared" si="5"/>
        <v>21.801409486351812</v>
      </c>
    </row>
    <row r="79" spans="1:6">
      <c r="A79" s="23">
        <v>75</v>
      </c>
      <c r="B79" s="24">
        <v>0.614062</v>
      </c>
      <c r="C79" s="23">
        <f t="shared" si="4"/>
        <v>47</v>
      </c>
      <c r="D79" s="23">
        <v>10</v>
      </c>
      <c r="E79" s="25">
        <v>2</v>
      </c>
      <c r="F79" s="25">
        <f t="shared" si="5"/>
        <v>26.56505117707799</v>
      </c>
    </row>
    <row r="80" spans="1:6">
      <c r="A80" s="23">
        <v>76</v>
      </c>
      <c r="B80" s="24">
        <v>0.93321699999999996</v>
      </c>
      <c r="C80" s="23">
        <f t="shared" si="4"/>
        <v>71</v>
      </c>
      <c r="D80" s="23">
        <v>18</v>
      </c>
      <c r="E80" s="25">
        <v>1.5</v>
      </c>
      <c r="F80" s="25">
        <f t="shared" si="5"/>
        <v>33.690067525979785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50781-1D7D-4422-B01B-D9692EF2DDE4}">
  <dimension ref="A1:S80"/>
  <sheetViews>
    <sheetView zoomScaleNormal="100" workbookViewId="0"/>
  </sheetViews>
  <sheetFormatPr defaultColWidth="8.7109375" defaultRowHeight="15"/>
  <cols>
    <col min="1" max="2" width="10.7109375" customWidth="1"/>
    <col min="3" max="3" width="12.5703125" bestFit="1" customWidth="1"/>
    <col min="4" max="4" width="10.7109375" style="11" customWidth="1"/>
    <col min="5" max="5" width="22.7109375" bestFit="1" customWidth="1"/>
    <col min="6" max="6" width="10.7109375" customWidth="1"/>
    <col min="7" max="7" width="5" bestFit="1" customWidth="1"/>
    <col min="8" max="8" width="135.140625" bestFit="1" customWidth="1"/>
    <col min="9" max="9" width="3.42578125" customWidth="1"/>
    <col min="10" max="17" width="12.85546875" customWidth="1"/>
    <col min="18" max="18" width="5.42578125" customWidth="1"/>
    <col min="19" max="20" width="13.28515625" customWidth="1"/>
  </cols>
  <sheetData>
    <row r="1" spans="1:19" ht="15" customHeight="1">
      <c r="A1" s="9" t="s">
        <v>16</v>
      </c>
      <c r="B1" s="9"/>
      <c r="C1" s="9"/>
      <c r="D1" s="12"/>
      <c r="E1" s="9" t="s">
        <v>14</v>
      </c>
      <c r="F1" s="9">
        <v>25</v>
      </c>
      <c r="G1" s="9" t="s">
        <v>13</v>
      </c>
      <c r="H1" s="9"/>
      <c r="I1" s="9"/>
      <c r="J1" s="9"/>
      <c r="K1" s="9"/>
      <c r="L1" s="9"/>
      <c r="M1" s="9"/>
      <c r="N1" s="9"/>
      <c r="O1" s="9"/>
      <c r="P1" s="9"/>
      <c r="Q1" s="9"/>
    </row>
    <row r="2" spans="1:19" ht="15" customHeight="1">
      <c r="A2" s="9" t="s">
        <v>11</v>
      </c>
      <c r="B2" s="10"/>
      <c r="C2" s="10"/>
      <c r="D2" s="13"/>
      <c r="E2" s="10" t="s">
        <v>15</v>
      </c>
      <c r="F2" s="10">
        <v>18.5</v>
      </c>
      <c r="G2" s="9" t="s">
        <v>13</v>
      </c>
      <c r="H2" s="10"/>
      <c r="I2" s="9"/>
      <c r="J2" s="10"/>
      <c r="K2" s="10"/>
      <c r="L2" s="10"/>
      <c r="M2" s="10"/>
      <c r="N2" s="10"/>
      <c r="O2" s="10"/>
      <c r="P2" s="10"/>
      <c r="Q2" s="10"/>
      <c r="S2" s="1"/>
    </row>
    <row r="3" spans="1:19">
      <c r="A3" s="9"/>
      <c r="B3" s="9"/>
      <c r="C3" s="9"/>
      <c r="D3" s="12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9" s="1" customFormat="1" ht="60">
      <c r="A4" s="10" t="s">
        <v>7</v>
      </c>
      <c r="B4" s="10" t="s">
        <v>8</v>
      </c>
      <c r="C4" s="10" t="s">
        <v>33</v>
      </c>
      <c r="D4" s="13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9">
      <c r="A5" s="23">
        <v>1</v>
      </c>
      <c r="B5" s="24">
        <v>0.45578600000000002</v>
      </c>
      <c r="C5" s="25">
        <f>((($F$1-$F$2)*B5)+$F$2)</f>
        <v>21.462609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9">
      <c r="A6" s="23">
        <v>2</v>
      </c>
      <c r="B6" s="24">
        <v>0.70484400000000003</v>
      </c>
      <c r="C6" s="25">
        <f t="shared" ref="C6:C69" si="0">((($F$1-$F$2)*B6)+$F$2)</f>
        <v>23.081485999999998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9">
      <c r="A7" s="23">
        <v>3</v>
      </c>
      <c r="B7" s="24">
        <v>0.87047600000000003</v>
      </c>
      <c r="C7" s="25">
        <f t="shared" si="0"/>
        <v>24.158093999999998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9">
      <c r="A8" s="23">
        <v>4</v>
      </c>
      <c r="B8" s="24">
        <v>0.14280999999999999</v>
      </c>
      <c r="C8" s="25">
        <f t="shared" si="0"/>
        <v>19.428265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9">
      <c r="A9" s="23">
        <v>5</v>
      </c>
      <c r="B9" s="24">
        <v>0.50299400000000005</v>
      </c>
      <c r="C9" s="25">
        <f t="shared" si="0"/>
        <v>21.769461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9">
      <c r="A10" s="23">
        <v>6</v>
      </c>
      <c r="B10" s="24">
        <v>0.360207</v>
      </c>
      <c r="C10" s="25">
        <f t="shared" si="0"/>
        <v>20.841345499999999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9">
      <c r="A11" s="23">
        <v>7</v>
      </c>
      <c r="B11" s="24">
        <v>0.32120700000000002</v>
      </c>
      <c r="C11" s="25">
        <f t="shared" si="0"/>
        <v>20.5878455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9">
      <c r="A12" s="23">
        <v>8</v>
      </c>
      <c r="B12" s="24">
        <v>0.29697499999999999</v>
      </c>
      <c r="C12" s="25">
        <f t="shared" si="0"/>
        <v>20.4303375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9">
      <c r="A13" s="23">
        <v>9</v>
      </c>
      <c r="B13" s="24">
        <v>0.43615799999999999</v>
      </c>
      <c r="C13" s="25">
        <f t="shared" si="0"/>
        <v>21.335027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9">
      <c r="A14" s="23">
        <v>10</v>
      </c>
      <c r="B14" s="24">
        <v>0.19433</v>
      </c>
      <c r="C14" s="25">
        <f t="shared" si="0"/>
        <v>19.763145000000002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9">
      <c r="A15" s="23">
        <v>11</v>
      </c>
      <c r="B15" s="24">
        <v>0.24770200000000001</v>
      </c>
      <c r="C15" s="25">
        <f t="shared" si="0"/>
        <v>20.110063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9">
      <c r="A16" s="23">
        <v>12</v>
      </c>
      <c r="B16" s="24">
        <v>0.27149200000000001</v>
      </c>
      <c r="C16" s="25">
        <f t="shared" si="0"/>
        <v>20.264697999999999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3">
        <v>13</v>
      </c>
      <c r="B17" s="24">
        <v>0.92330199999999996</v>
      </c>
      <c r="C17" s="25">
        <f t="shared" si="0"/>
        <v>24.501463000000001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3">
        <v>14</v>
      </c>
      <c r="B18" s="24">
        <v>0.131184</v>
      </c>
      <c r="C18" s="25">
        <f t="shared" si="0"/>
        <v>19.352696000000002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3">
        <v>15</v>
      </c>
      <c r="B19" s="24">
        <v>0.79531499999999999</v>
      </c>
      <c r="C19" s="25">
        <f t="shared" si="0"/>
        <v>23.6695475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3">
        <v>16</v>
      </c>
      <c r="B20" s="24">
        <v>0.76985499999999996</v>
      </c>
      <c r="C20" s="25">
        <f t="shared" si="0"/>
        <v>23.504057500000002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3">
        <v>17</v>
      </c>
      <c r="B21" s="24">
        <v>0.98354600000000003</v>
      </c>
      <c r="C21" s="25">
        <f t="shared" si="0"/>
        <v>24.893049000000001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3">
        <v>18</v>
      </c>
      <c r="B22" s="24">
        <v>0.72573200000000004</v>
      </c>
      <c r="C22" s="25">
        <f t="shared" si="0"/>
        <v>23.217258000000001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3">
        <v>19</v>
      </c>
      <c r="B23" s="24">
        <v>0.82913800000000004</v>
      </c>
      <c r="C23" s="25">
        <f t="shared" si="0"/>
        <v>23.889397000000002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3">
        <v>20</v>
      </c>
      <c r="B24" s="24">
        <v>0.54666000000000003</v>
      </c>
      <c r="C24" s="25">
        <f t="shared" si="0"/>
        <v>22.053290000000001</v>
      </c>
      <c r="D24" s="2"/>
      <c r="E24" s="2"/>
      <c r="F24" s="2"/>
      <c r="G24" s="2"/>
      <c r="H24" s="14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3">
        <v>21</v>
      </c>
      <c r="B25" s="24">
        <v>0.98756500000000003</v>
      </c>
      <c r="C25" s="25">
        <f t="shared" si="0"/>
        <v>24.919172500000002</v>
      </c>
      <c r="D25" s="2"/>
      <c r="E25" s="2"/>
      <c r="F25" s="2"/>
      <c r="G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3">
        <v>22</v>
      </c>
      <c r="B26" s="24">
        <v>0.66741300000000003</v>
      </c>
      <c r="C26" s="25">
        <f t="shared" si="0"/>
        <v>22.838184500000001</v>
      </c>
      <c r="D26" s="2"/>
      <c r="E26" s="2"/>
      <c r="F26" s="2"/>
      <c r="G26" s="2"/>
      <c r="H26" s="15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3">
        <v>23</v>
      </c>
      <c r="B27" s="24">
        <v>8.02485E-2</v>
      </c>
      <c r="C27" s="25">
        <f t="shared" si="0"/>
        <v>19.02161525</v>
      </c>
      <c r="D27" s="2"/>
      <c r="E27" s="2"/>
      <c r="F27" s="2"/>
      <c r="G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3">
        <v>24</v>
      </c>
      <c r="B28" s="24">
        <v>0.68931500000000001</v>
      </c>
      <c r="C28" s="25">
        <f t="shared" si="0"/>
        <v>22.9805475</v>
      </c>
      <c r="D28" s="2"/>
      <c r="E28" s="2"/>
      <c r="F28" s="2"/>
      <c r="H28" s="15"/>
    </row>
    <row r="29" spans="1:18">
      <c r="A29" s="23">
        <v>25</v>
      </c>
      <c r="B29" s="24">
        <v>0.208731</v>
      </c>
      <c r="C29" s="25">
        <f t="shared" si="0"/>
        <v>19.856751500000001</v>
      </c>
      <c r="D29" s="2"/>
      <c r="E29" s="2"/>
      <c r="F29" s="2"/>
    </row>
    <row r="30" spans="1:18">
      <c r="A30" s="23">
        <v>26</v>
      </c>
      <c r="B30" s="24">
        <v>0.16156799999999999</v>
      </c>
      <c r="C30" s="25">
        <f t="shared" si="0"/>
        <v>19.550191999999999</v>
      </c>
      <c r="D30" s="2"/>
      <c r="E30" s="2"/>
      <c r="F30" s="2"/>
    </row>
    <row r="31" spans="1:18">
      <c r="A31" s="23">
        <v>27</v>
      </c>
      <c r="B31" s="24">
        <v>0.31331999999999999</v>
      </c>
      <c r="C31" s="25">
        <f t="shared" si="0"/>
        <v>20.536580000000001</v>
      </c>
      <c r="D31" s="2"/>
      <c r="E31" s="2"/>
      <c r="F31" s="2"/>
    </row>
    <row r="32" spans="1:18">
      <c r="A32" s="23">
        <v>28</v>
      </c>
      <c r="B32" s="24">
        <v>0.52356899999999995</v>
      </c>
      <c r="C32" s="25">
        <f t="shared" si="0"/>
        <v>21.903198499999998</v>
      </c>
      <c r="D32" s="2"/>
      <c r="E32" s="2"/>
      <c r="F32" s="2"/>
    </row>
    <row r="33" spans="1:6">
      <c r="A33" s="23">
        <v>29</v>
      </c>
      <c r="B33" s="24">
        <v>0.81408400000000003</v>
      </c>
      <c r="C33" s="25">
        <f t="shared" si="0"/>
        <v>23.791546</v>
      </c>
      <c r="D33" s="2"/>
      <c r="E33" s="2"/>
      <c r="F33" s="2"/>
    </row>
    <row r="34" spans="1:6">
      <c r="A34" s="23">
        <v>30</v>
      </c>
      <c r="B34" s="24">
        <v>0.78065899999999999</v>
      </c>
      <c r="C34" s="25">
        <f t="shared" si="0"/>
        <v>23.5742835</v>
      </c>
      <c r="D34" s="2"/>
      <c r="E34" s="2"/>
      <c r="F34" s="2"/>
    </row>
    <row r="35" spans="1:6">
      <c r="A35" s="23">
        <v>31</v>
      </c>
      <c r="B35" s="24">
        <v>7.6780399999999999E-2</v>
      </c>
      <c r="C35" s="25">
        <f t="shared" si="0"/>
        <v>18.999072600000002</v>
      </c>
      <c r="D35" s="2"/>
      <c r="E35" s="2"/>
      <c r="F35" s="2"/>
    </row>
    <row r="36" spans="1:6">
      <c r="A36" s="23">
        <v>32</v>
      </c>
      <c r="B36" s="24">
        <v>0.17161799999999999</v>
      </c>
      <c r="C36" s="25">
        <f t="shared" si="0"/>
        <v>19.615517000000001</v>
      </c>
      <c r="D36" s="2"/>
      <c r="E36" s="2"/>
      <c r="F36" s="2"/>
    </row>
    <row r="37" spans="1:6">
      <c r="A37" s="23">
        <v>33</v>
      </c>
      <c r="B37" s="24">
        <v>0.56213100000000005</v>
      </c>
      <c r="C37" s="25">
        <f t="shared" si="0"/>
        <v>22.153851500000002</v>
      </c>
      <c r="D37" s="2"/>
      <c r="E37" s="2"/>
      <c r="F37" s="2"/>
    </row>
    <row r="38" spans="1:6">
      <c r="A38" s="23">
        <v>34</v>
      </c>
      <c r="B38" s="24">
        <v>0.90411699999999995</v>
      </c>
      <c r="C38" s="25">
        <f t="shared" si="0"/>
        <v>24.3767605</v>
      </c>
      <c r="D38" s="2"/>
      <c r="E38" s="2"/>
      <c r="F38" s="2"/>
    </row>
    <row r="39" spans="1:6">
      <c r="A39" s="23">
        <v>35</v>
      </c>
      <c r="B39" s="24">
        <v>0.88945799999999997</v>
      </c>
      <c r="C39" s="25">
        <f t="shared" si="0"/>
        <v>24.281476999999999</v>
      </c>
      <c r="D39" s="2"/>
      <c r="E39" s="2"/>
      <c r="F39" s="2"/>
    </row>
    <row r="40" spans="1:6">
      <c r="A40" s="23">
        <v>36</v>
      </c>
      <c r="B40" s="24">
        <v>0.91215999999999997</v>
      </c>
      <c r="C40" s="25">
        <f t="shared" si="0"/>
        <v>24.429040000000001</v>
      </c>
      <c r="D40" s="2"/>
      <c r="E40" s="2"/>
      <c r="F40" s="2"/>
    </row>
    <row r="41" spans="1:6">
      <c r="A41" s="23">
        <v>37</v>
      </c>
      <c r="B41" s="24">
        <v>4.8049399999999999E-2</v>
      </c>
      <c r="C41" s="25">
        <f t="shared" si="0"/>
        <v>18.812321099999998</v>
      </c>
      <c r="D41" s="2"/>
      <c r="E41" s="2"/>
      <c r="F41" s="2"/>
    </row>
    <row r="42" spans="1:6">
      <c r="A42" s="23">
        <v>38</v>
      </c>
      <c r="B42" s="24">
        <v>0.53378499999999995</v>
      </c>
      <c r="C42" s="25">
        <f t="shared" si="0"/>
        <v>21.969602500000001</v>
      </c>
      <c r="D42" s="2"/>
      <c r="E42" s="2"/>
      <c r="F42" s="2"/>
    </row>
    <row r="43" spans="1:6">
      <c r="A43" s="23">
        <v>39</v>
      </c>
      <c r="B43" s="24">
        <v>3.61193E-2</v>
      </c>
      <c r="C43" s="25">
        <f t="shared" si="0"/>
        <v>18.734775450000001</v>
      </c>
      <c r="D43" s="2"/>
      <c r="E43" s="2"/>
      <c r="F43" s="2"/>
    </row>
    <row r="44" spans="1:6">
      <c r="A44" s="23">
        <v>40</v>
      </c>
      <c r="B44" s="24">
        <v>0.57712300000000005</v>
      </c>
      <c r="C44" s="25">
        <f t="shared" si="0"/>
        <v>22.251299500000002</v>
      </c>
      <c r="D44" s="2"/>
      <c r="E44" s="2"/>
      <c r="F44" s="2"/>
    </row>
    <row r="45" spans="1:6">
      <c r="A45" s="23">
        <v>41</v>
      </c>
      <c r="B45" s="24">
        <v>0.49759999999999999</v>
      </c>
      <c r="C45" s="25">
        <f t="shared" si="0"/>
        <v>21.734400000000001</v>
      </c>
      <c r="D45" s="2"/>
      <c r="E45" s="2"/>
      <c r="F45" s="2"/>
    </row>
    <row r="46" spans="1:6">
      <c r="A46" s="23">
        <v>42</v>
      </c>
      <c r="B46" s="24">
        <v>0.71592500000000003</v>
      </c>
      <c r="C46" s="25">
        <f t="shared" si="0"/>
        <v>23.153512500000001</v>
      </c>
      <c r="D46" s="2"/>
      <c r="E46" s="2"/>
      <c r="F46" s="2"/>
    </row>
    <row r="47" spans="1:6">
      <c r="A47" s="23">
        <v>43</v>
      </c>
      <c r="B47" s="24">
        <v>0.96162499999999995</v>
      </c>
      <c r="C47" s="25">
        <f t="shared" si="0"/>
        <v>24.750562500000001</v>
      </c>
      <c r="D47" s="2"/>
      <c r="E47" s="2"/>
      <c r="F47" s="2"/>
    </row>
    <row r="48" spans="1:6">
      <c r="A48" s="23">
        <v>44</v>
      </c>
      <c r="B48" s="24">
        <v>0.25464999999999999</v>
      </c>
      <c r="C48" s="25">
        <f t="shared" si="0"/>
        <v>20.155225000000002</v>
      </c>
      <c r="D48" s="2"/>
      <c r="E48" s="2"/>
      <c r="F48" s="2"/>
    </row>
    <row r="49" spans="1:6">
      <c r="A49" s="23">
        <v>45</v>
      </c>
      <c r="B49" s="24">
        <v>6.0397699999999999E-2</v>
      </c>
      <c r="C49" s="25">
        <f t="shared" si="0"/>
        <v>18.892585050000001</v>
      </c>
      <c r="D49" s="2"/>
      <c r="E49" s="2"/>
      <c r="F49" s="2"/>
    </row>
    <row r="50" spans="1:6">
      <c r="A50" s="23">
        <v>46</v>
      </c>
      <c r="B50" s="24">
        <v>0.34572399999999998</v>
      </c>
      <c r="C50" s="25">
        <f t="shared" si="0"/>
        <v>20.747205999999998</v>
      </c>
      <c r="D50" s="2"/>
      <c r="E50" s="2"/>
      <c r="F50" s="2"/>
    </row>
    <row r="51" spans="1:6">
      <c r="A51" s="23">
        <v>47</v>
      </c>
      <c r="B51" s="24">
        <v>0.279364</v>
      </c>
      <c r="C51" s="25">
        <f t="shared" si="0"/>
        <v>20.315866</v>
      </c>
      <c r="D51" s="2"/>
      <c r="E51" s="2"/>
      <c r="F51" s="2"/>
    </row>
    <row r="52" spans="1:6">
      <c r="A52" s="23">
        <v>48</v>
      </c>
      <c r="B52" s="24">
        <v>0.64971699999999999</v>
      </c>
      <c r="C52" s="25">
        <f t="shared" si="0"/>
        <v>22.723160499999999</v>
      </c>
      <c r="D52" s="2"/>
      <c r="E52" s="2"/>
      <c r="F52" s="2"/>
    </row>
    <row r="53" spans="1:6">
      <c r="A53" s="23">
        <v>49</v>
      </c>
      <c r="B53" s="24">
        <v>0.94088300000000002</v>
      </c>
      <c r="C53" s="25">
        <f t="shared" si="0"/>
        <v>24.6157395</v>
      </c>
      <c r="D53" s="2"/>
      <c r="E53" s="2"/>
      <c r="F53" s="2"/>
    </row>
    <row r="54" spans="1:6">
      <c r="A54" s="23">
        <v>50</v>
      </c>
      <c r="B54" s="24">
        <v>0.61982899999999996</v>
      </c>
      <c r="C54" s="25">
        <f t="shared" si="0"/>
        <v>22.528888500000001</v>
      </c>
      <c r="D54" s="2"/>
      <c r="E54" s="2"/>
      <c r="F54" s="2"/>
    </row>
    <row r="55" spans="1:6">
      <c r="A55" s="23">
        <v>51</v>
      </c>
      <c r="B55" s="24">
        <v>0.82577800000000001</v>
      </c>
      <c r="C55" s="25">
        <f t="shared" si="0"/>
        <v>23.867556999999998</v>
      </c>
      <c r="D55" s="2"/>
      <c r="E55" s="2"/>
      <c r="F55" s="2"/>
    </row>
    <row r="56" spans="1:6">
      <c r="A56" s="23">
        <v>52</v>
      </c>
      <c r="B56" s="24">
        <v>0.22162299999999999</v>
      </c>
      <c r="C56" s="25">
        <f t="shared" si="0"/>
        <v>19.940549499999999</v>
      </c>
      <c r="D56" s="2"/>
      <c r="E56" s="2"/>
      <c r="F56" s="2"/>
    </row>
    <row r="57" spans="1:6">
      <c r="A57" s="23">
        <v>53</v>
      </c>
      <c r="B57" s="24">
        <v>0.67503400000000002</v>
      </c>
      <c r="C57" s="25">
        <f t="shared" si="0"/>
        <v>22.887720999999999</v>
      </c>
      <c r="D57" s="2"/>
      <c r="E57" s="2"/>
      <c r="F57" s="2"/>
    </row>
    <row r="58" spans="1:6">
      <c r="A58" s="23">
        <v>54</v>
      </c>
      <c r="B58" s="24">
        <v>0.15670100000000001</v>
      </c>
      <c r="C58" s="25">
        <f t="shared" si="0"/>
        <v>19.518556499999999</v>
      </c>
      <c r="D58" s="2"/>
      <c r="E58" s="2"/>
      <c r="F58" s="2"/>
    </row>
    <row r="59" spans="1:6">
      <c r="A59" s="23">
        <v>55</v>
      </c>
      <c r="B59" s="24">
        <v>0.74020900000000001</v>
      </c>
      <c r="C59" s="25">
        <f t="shared" si="0"/>
        <v>23.311358500000001</v>
      </c>
      <c r="D59" s="2"/>
      <c r="E59" s="2"/>
      <c r="F59" s="2"/>
    </row>
    <row r="60" spans="1:6">
      <c r="A60" s="23">
        <v>56</v>
      </c>
      <c r="B60" s="24">
        <v>0.39937899999999998</v>
      </c>
      <c r="C60" s="25">
        <f t="shared" si="0"/>
        <v>21.0959635</v>
      </c>
      <c r="D60" s="2"/>
      <c r="E60" s="2"/>
      <c r="F60" s="2"/>
    </row>
    <row r="61" spans="1:6">
      <c r="A61" s="23">
        <v>57</v>
      </c>
      <c r="B61" s="24">
        <v>0.110536</v>
      </c>
      <c r="C61" s="25">
        <f t="shared" si="0"/>
        <v>19.218484</v>
      </c>
      <c r="D61" s="2"/>
      <c r="E61" s="2"/>
      <c r="F61" s="2"/>
    </row>
    <row r="62" spans="1:6">
      <c r="A62" s="23">
        <v>58</v>
      </c>
      <c r="B62" s="24">
        <v>0.61335099999999998</v>
      </c>
      <c r="C62" s="25">
        <f t="shared" si="0"/>
        <v>22.486781499999999</v>
      </c>
      <c r="D62" s="2"/>
      <c r="E62" s="2"/>
      <c r="F62" s="2"/>
    </row>
    <row r="63" spans="1:6">
      <c r="A63" s="23">
        <v>59</v>
      </c>
      <c r="B63" s="24">
        <v>0.94823199999999996</v>
      </c>
      <c r="C63" s="25">
        <f t="shared" si="0"/>
        <v>24.663508</v>
      </c>
      <c r="D63" s="2"/>
      <c r="E63" s="2"/>
      <c r="F63" s="2"/>
    </row>
    <row r="64" spans="1:6">
      <c r="A64" s="23">
        <v>60</v>
      </c>
      <c r="B64" s="24">
        <v>0.33723700000000001</v>
      </c>
      <c r="C64" s="25">
        <f t="shared" si="0"/>
        <v>20.692040500000001</v>
      </c>
      <c r="D64" s="2"/>
      <c r="E64" s="2"/>
      <c r="F64" s="2"/>
    </row>
    <row r="65" spans="1:6">
      <c r="A65" s="23">
        <v>61</v>
      </c>
      <c r="B65" s="24">
        <v>0.842283</v>
      </c>
      <c r="C65" s="25">
        <f t="shared" si="0"/>
        <v>23.974839500000002</v>
      </c>
      <c r="D65" s="2"/>
      <c r="E65" s="2"/>
      <c r="F65" s="2"/>
    </row>
    <row r="66" spans="1:6">
      <c r="A66" s="23">
        <v>62</v>
      </c>
      <c r="B66" s="24">
        <v>0.85864399999999996</v>
      </c>
      <c r="C66" s="25">
        <f t="shared" si="0"/>
        <v>24.081185999999999</v>
      </c>
      <c r="D66" s="2"/>
      <c r="E66" s="2"/>
      <c r="F66" s="2"/>
    </row>
    <row r="67" spans="1:6">
      <c r="A67" s="23">
        <v>63</v>
      </c>
      <c r="B67" s="24">
        <v>0.48073300000000002</v>
      </c>
      <c r="C67" s="25">
        <f t="shared" si="0"/>
        <v>21.624764500000001</v>
      </c>
      <c r="D67" s="2"/>
      <c r="E67" s="2"/>
      <c r="F67" s="2"/>
    </row>
    <row r="68" spans="1:6">
      <c r="A68" s="23">
        <v>64</v>
      </c>
      <c r="B68" s="24">
        <v>0.38192700000000002</v>
      </c>
      <c r="C68" s="25">
        <f t="shared" si="0"/>
        <v>20.982525500000001</v>
      </c>
      <c r="D68" s="2"/>
      <c r="E68" s="2"/>
      <c r="F68" s="2"/>
    </row>
    <row r="69" spans="1:6">
      <c r="A69" s="23">
        <v>65</v>
      </c>
      <c r="B69" s="24">
        <v>0.63442200000000004</v>
      </c>
      <c r="C69" s="25">
        <f t="shared" si="0"/>
        <v>22.623743000000001</v>
      </c>
      <c r="D69" s="2"/>
      <c r="E69" s="2"/>
      <c r="F69" s="2"/>
    </row>
    <row r="70" spans="1:6">
      <c r="A70" s="23">
        <v>66</v>
      </c>
      <c r="B70" s="24">
        <v>0.10270899999999999</v>
      </c>
      <c r="C70" s="25">
        <f t="shared" ref="C70:C80" si="1">((($F$1-$F$2)*B70)+$F$2)</f>
        <v>19.1676085</v>
      </c>
      <c r="D70" s="2"/>
      <c r="E70" s="2"/>
      <c r="F70" s="2"/>
    </row>
    <row r="71" spans="1:6">
      <c r="A71" s="23">
        <v>67</v>
      </c>
      <c r="B71" s="24">
        <v>0.46482299999999999</v>
      </c>
      <c r="C71" s="25">
        <f t="shared" si="1"/>
        <v>21.521349499999999</v>
      </c>
      <c r="D71" s="2"/>
      <c r="E71" s="2"/>
      <c r="F71" s="2"/>
    </row>
    <row r="72" spans="1:6">
      <c r="A72" s="23">
        <v>68</v>
      </c>
      <c r="B72" s="24">
        <v>0.22378600000000001</v>
      </c>
      <c r="C72" s="25">
        <f t="shared" si="1"/>
        <v>19.954609000000001</v>
      </c>
      <c r="D72" s="2"/>
      <c r="E72" s="2"/>
      <c r="F72" s="2"/>
    </row>
    <row r="73" spans="1:6">
      <c r="A73" s="23">
        <v>69</v>
      </c>
      <c r="B73" s="24">
        <v>0.58500099999999999</v>
      </c>
      <c r="C73" s="25">
        <f t="shared" si="1"/>
        <v>22.3025065</v>
      </c>
      <c r="D73" s="2"/>
      <c r="E73" s="2"/>
      <c r="F73" s="2"/>
    </row>
    <row r="74" spans="1:6">
      <c r="A74" s="23">
        <v>70</v>
      </c>
      <c r="B74" s="24">
        <v>0.41768899999999998</v>
      </c>
      <c r="C74" s="25">
        <f t="shared" si="1"/>
        <v>21.214978500000001</v>
      </c>
      <c r="D74" s="2"/>
      <c r="E74" s="2"/>
      <c r="F74" s="2"/>
    </row>
    <row r="75" spans="1:6">
      <c r="A75" s="23">
        <v>71</v>
      </c>
      <c r="B75" s="24">
        <v>0.38155099999999997</v>
      </c>
      <c r="C75" s="25">
        <f t="shared" si="1"/>
        <v>20.980081500000001</v>
      </c>
      <c r="D75" s="2"/>
      <c r="E75" s="2"/>
      <c r="F75" s="2"/>
    </row>
    <row r="76" spans="1:6">
      <c r="A76" s="23">
        <v>72</v>
      </c>
      <c r="B76" s="24">
        <v>7.4388299999999996E-3</v>
      </c>
      <c r="C76" s="25">
        <f t="shared" si="1"/>
        <v>18.548352394999998</v>
      </c>
      <c r="D76" s="2"/>
      <c r="E76" s="2"/>
      <c r="F76" s="2"/>
    </row>
    <row r="77" spans="1:6">
      <c r="A77" s="23">
        <v>73</v>
      </c>
      <c r="B77" s="24">
        <v>0.75919000000000003</v>
      </c>
      <c r="C77" s="25">
        <f t="shared" si="1"/>
        <v>23.434735</v>
      </c>
      <c r="D77" s="2"/>
      <c r="E77" s="2"/>
      <c r="F77" s="2"/>
    </row>
    <row r="78" spans="1:6">
      <c r="A78" s="23">
        <v>74</v>
      </c>
      <c r="B78" s="24">
        <v>0.59521000000000002</v>
      </c>
      <c r="C78" s="25">
        <f t="shared" si="1"/>
        <v>22.368865</v>
      </c>
      <c r="D78" s="2"/>
      <c r="E78" s="2"/>
      <c r="F78" s="2"/>
    </row>
    <row r="79" spans="1:6">
      <c r="A79" s="23">
        <v>75</v>
      </c>
      <c r="B79" s="24">
        <v>0.42519699999999999</v>
      </c>
      <c r="C79" s="25">
        <f t="shared" si="1"/>
        <v>21.263780499999999</v>
      </c>
      <c r="D79" s="2"/>
      <c r="E79" s="2"/>
      <c r="F79" s="2"/>
    </row>
    <row r="80" spans="1:6">
      <c r="A80" s="23">
        <v>76</v>
      </c>
      <c r="B80" s="24">
        <v>1.9517699999999999E-2</v>
      </c>
      <c r="C80" s="25">
        <f t="shared" si="1"/>
        <v>18.626865049999999</v>
      </c>
      <c r="D80" s="2"/>
      <c r="E80" s="2"/>
      <c r="F80" s="2"/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F5B96-DCBE-49AB-A4CA-BE7209D18FE2}">
  <dimension ref="A1:S80"/>
  <sheetViews>
    <sheetView zoomScaleNormal="100" workbookViewId="0"/>
  </sheetViews>
  <sheetFormatPr defaultColWidth="8.7109375" defaultRowHeight="15"/>
  <cols>
    <col min="1" max="2" width="10.7109375" customWidth="1"/>
    <col min="3" max="3" width="12.7109375" bestFit="1" customWidth="1"/>
    <col min="4" max="4" width="11.7109375" style="11" customWidth="1"/>
    <col min="5" max="5" width="22.7109375" bestFit="1" customWidth="1"/>
    <col min="6" max="6" width="10.7109375" customWidth="1"/>
    <col min="7" max="7" width="4.28515625" customWidth="1"/>
    <col min="8" max="8" width="135.140625" bestFit="1" customWidth="1"/>
    <col min="9" max="9" width="3.42578125" customWidth="1"/>
    <col min="10" max="17" width="12.85546875" customWidth="1"/>
    <col min="18" max="18" width="5.42578125" customWidth="1"/>
    <col min="19" max="20" width="13.28515625" customWidth="1"/>
  </cols>
  <sheetData>
    <row r="1" spans="1:19" ht="15" customHeight="1">
      <c r="A1" s="9" t="s">
        <v>18</v>
      </c>
      <c r="B1" s="9"/>
      <c r="C1" s="9"/>
      <c r="D1" s="12"/>
      <c r="E1" s="9" t="s">
        <v>19</v>
      </c>
      <c r="F1" s="9">
        <v>10</v>
      </c>
      <c r="G1" s="9" t="s">
        <v>21</v>
      </c>
      <c r="H1" s="9"/>
      <c r="I1" s="9"/>
      <c r="J1" s="9"/>
      <c r="K1" s="9"/>
      <c r="L1" s="9"/>
      <c r="M1" s="9"/>
      <c r="N1" s="9"/>
      <c r="O1" s="9"/>
      <c r="P1" s="9"/>
      <c r="Q1" s="9"/>
    </row>
    <row r="2" spans="1:19" ht="15" customHeight="1">
      <c r="A2" s="9" t="s">
        <v>12</v>
      </c>
      <c r="B2" s="10"/>
      <c r="C2" s="10"/>
      <c r="D2" s="13"/>
      <c r="E2" s="10" t="s">
        <v>20</v>
      </c>
      <c r="F2" s="10">
        <v>3</v>
      </c>
      <c r="G2" s="10" t="s">
        <v>21</v>
      </c>
      <c r="H2" s="10"/>
      <c r="I2" s="9"/>
      <c r="J2" s="10"/>
      <c r="K2" s="10"/>
      <c r="L2" s="10"/>
      <c r="M2" s="10"/>
      <c r="N2" s="10"/>
      <c r="O2" s="10"/>
      <c r="P2" s="10"/>
      <c r="Q2" s="10"/>
      <c r="S2" s="1"/>
    </row>
    <row r="3" spans="1:19">
      <c r="A3" s="9"/>
      <c r="B3" s="9"/>
      <c r="C3" s="9"/>
      <c r="D3" s="12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9" s="1" customFormat="1" ht="60">
      <c r="A4" s="10" t="s">
        <v>7</v>
      </c>
      <c r="B4" s="10" t="s">
        <v>8</v>
      </c>
      <c r="C4" s="10" t="s">
        <v>34</v>
      </c>
      <c r="D4" s="13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9">
      <c r="A5" s="23">
        <v>1</v>
      </c>
      <c r="B5" s="24">
        <v>7.0261400000000002E-2</v>
      </c>
      <c r="C5" s="25">
        <f>((($F$1-$F$2)*B5)+$F$2)</f>
        <v>3.4918298000000001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9">
      <c r="A6" s="23">
        <v>2</v>
      </c>
      <c r="B6" s="24">
        <v>0.77566800000000002</v>
      </c>
      <c r="C6" s="25">
        <f t="shared" ref="C6:C69" si="0">((($F$1-$F$2)*B6)+$F$2)</f>
        <v>8.4296760000000006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9">
      <c r="A7" s="23">
        <v>3</v>
      </c>
      <c r="B7" s="24">
        <v>0.317637</v>
      </c>
      <c r="C7" s="25">
        <f t="shared" si="0"/>
        <v>5.2234590000000001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9">
      <c r="A8" s="23">
        <v>4</v>
      </c>
      <c r="B8" s="24">
        <v>0.98196099999999997</v>
      </c>
      <c r="C8" s="25">
        <f t="shared" si="0"/>
        <v>9.8737269999999988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9">
      <c r="A9" s="23">
        <v>5</v>
      </c>
      <c r="B9" s="24">
        <v>0.85650199999999999</v>
      </c>
      <c r="C9" s="25">
        <f t="shared" si="0"/>
        <v>8.995514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9">
      <c r="A10" s="23">
        <v>6</v>
      </c>
      <c r="B10" s="24">
        <v>0.854769</v>
      </c>
      <c r="C10" s="25">
        <f t="shared" si="0"/>
        <v>8.9833829999999999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9">
      <c r="A11" s="23">
        <v>7</v>
      </c>
      <c r="B11" s="24">
        <v>6.0363899999999998E-2</v>
      </c>
      <c r="C11" s="25">
        <f t="shared" si="0"/>
        <v>3.4225472999999997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9">
      <c r="A12" s="23">
        <v>8</v>
      </c>
      <c r="B12" s="24">
        <v>0.165219</v>
      </c>
      <c r="C12" s="25">
        <f t="shared" si="0"/>
        <v>4.1565329999999996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9">
      <c r="A13" s="23">
        <v>9</v>
      </c>
      <c r="B13" s="24">
        <v>0.82357800000000003</v>
      </c>
      <c r="C13" s="25">
        <f t="shared" si="0"/>
        <v>8.7650459999999999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9">
      <c r="A14" s="23">
        <v>10</v>
      </c>
      <c r="B14" s="24">
        <v>0.27943800000000002</v>
      </c>
      <c r="C14" s="25">
        <f t="shared" si="0"/>
        <v>4.9560659999999999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9">
      <c r="A15" s="23">
        <v>11</v>
      </c>
      <c r="B15" s="24">
        <v>3.7948599999999999E-2</v>
      </c>
      <c r="C15" s="25">
        <f t="shared" si="0"/>
        <v>3.2656402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9">
      <c r="A16" s="23">
        <v>12</v>
      </c>
      <c r="B16" s="24">
        <v>0.96133400000000002</v>
      </c>
      <c r="C16" s="25">
        <f t="shared" si="0"/>
        <v>9.7293380000000003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3">
        <v>13</v>
      </c>
      <c r="B17" s="24">
        <v>0.356603</v>
      </c>
      <c r="C17" s="25">
        <f t="shared" si="0"/>
        <v>5.4962210000000002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3">
        <v>14</v>
      </c>
      <c r="B18" s="24">
        <v>0.18690499999999999</v>
      </c>
      <c r="C18" s="25">
        <f t="shared" si="0"/>
        <v>4.3083349999999996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3">
        <v>15</v>
      </c>
      <c r="B19" s="24">
        <v>0.71972000000000003</v>
      </c>
      <c r="C19" s="25">
        <f t="shared" si="0"/>
        <v>8.0380400000000005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3">
        <v>16</v>
      </c>
      <c r="B20" s="24">
        <v>0.52491399999999999</v>
      </c>
      <c r="C20" s="25">
        <f t="shared" si="0"/>
        <v>6.6743980000000001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3">
        <v>17</v>
      </c>
      <c r="B21" s="24">
        <v>0.99223399999999995</v>
      </c>
      <c r="C21" s="25">
        <f t="shared" si="0"/>
        <v>9.9456379999999989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3">
        <v>18</v>
      </c>
      <c r="B22" s="24">
        <v>0.65183000000000002</v>
      </c>
      <c r="C22" s="25">
        <f t="shared" si="0"/>
        <v>7.5628099999999998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3">
        <v>19</v>
      </c>
      <c r="B23" s="24">
        <v>0.216388</v>
      </c>
      <c r="C23" s="25">
        <f t="shared" si="0"/>
        <v>4.514716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3">
        <v>20</v>
      </c>
      <c r="B24" s="24">
        <v>0.63083</v>
      </c>
      <c r="C24" s="25">
        <f t="shared" si="0"/>
        <v>7.4158100000000005</v>
      </c>
      <c r="D24" s="2"/>
      <c r="E24" s="2"/>
      <c r="F24" s="2"/>
      <c r="G24" s="2"/>
      <c r="H24" s="14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3">
        <v>21</v>
      </c>
      <c r="B25" s="24">
        <v>0.80631799999999998</v>
      </c>
      <c r="C25" s="25">
        <f t="shared" si="0"/>
        <v>8.6442259999999997</v>
      </c>
      <c r="D25" s="2"/>
      <c r="E25" s="2"/>
      <c r="F25" s="2"/>
      <c r="G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3">
        <v>22</v>
      </c>
      <c r="B26" s="24">
        <v>0.236794</v>
      </c>
      <c r="C26" s="25">
        <f t="shared" si="0"/>
        <v>4.6575579999999999</v>
      </c>
      <c r="D26" s="2"/>
      <c r="E26" s="2"/>
      <c r="F26" s="2"/>
      <c r="G26" s="2"/>
      <c r="H26" s="15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3">
        <v>23</v>
      </c>
      <c r="B27" s="24">
        <v>0.33456599999999997</v>
      </c>
      <c r="C27" s="25">
        <f t="shared" si="0"/>
        <v>5.3419619999999997</v>
      </c>
      <c r="D27" s="2"/>
      <c r="E27" s="2"/>
      <c r="F27" s="2"/>
      <c r="G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3">
        <v>24</v>
      </c>
      <c r="B28" s="24">
        <v>0.641571</v>
      </c>
      <c r="C28" s="25">
        <f t="shared" si="0"/>
        <v>7.4909970000000001</v>
      </c>
      <c r="D28" s="2"/>
      <c r="E28" s="2"/>
      <c r="F28" s="2"/>
      <c r="H28" s="15"/>
    </row>
    <row r="29" spans="1:18">
      <c r="A29" s="23">
        <v>25</v>
      </c>
      <c r="B29" s="24">
        <v>0.148947</v>
      </c>
      <c r="C29" s="25">
        <f t="shared" si="0"/>
        <v>4.0426289999999998</v>
      </c>
      <c r="D29" s="2"/>
      <c r="E29" s="2"/>
      <c r="F29" s="2"/>
    </row>
    <row r="30" spans="1:18">
      <c r="A30" s="23">
        <v>26</v>
      </c>
      <c r="B30" s="24">
        <v>0.70858299999999996</v>
      </c>
      <c r="C30" s="25">
        <f t="shared" si="0"/>
        <v>7.9600809999999997</v>
      </c>
      <c r="D30" s="2"/>
      <c r="E30" s="2"/>
      <c r="F30" s="2"/>
    </row>
    <row r="31" spans="1:18">
      <c r="A31" s="23">
        <v>27</v>
      </c>
      <c r="B31" s="24">
        <v>0.38786700000000002</v>
      </c>
      <c r="C31" s="25">
        <f t="shared" si="0"/>
        <v>5.7150689999999997</v>
      </c>
      <c r="D31" s="2"/>
      <c r="E31" s="2"/>
      <c r="F31" s="2"/>
    </row>
    <row r="32" spans="1:18">
      <c r="A32" s="23">
        <v>28</v>
      </c>
      <c r="B32" s="24">
        <v>9.1723499999999999E-2</v>
      </c>
      <c r="C32" s="25">
        <f t="shared" si="0"/>
        <v>3.6420645</v>
      </c>
      <c r="D32" s="2"/>
      <c r="E32" s="2"/>
      <c r="F32" s="2"/>
    </row>
    <row r="33" spans="1:6">
      <c r="A33" s="23">
        <v>29</v>
      </c>
      <c r="B33" s="24">
        <v>4.5681199999999998E-2</v>
      </c>
      <c r="C33" s="25">
        <f t="shared" si="0"/>
        <v>3.3197684000000001</v>
      </c>
      <c r="D33" s="2"/>
      <c r="E33" s="2"/>
      <c r="F33" s="2"/>
    </row>
    <row r="34" spans="1:6">
      <c r="A34" s="23">
        <v>30</v>
      </c>
      <c r="B34" s="24">
        <v>0.34936099999999998</v>
      </c>
      <c r="C34" s="25">
        <f t="shared" si="0"/>
        <v>5.4455270000000002</v>
      </c>
      <c r="D34" s="2"/>
      <c r="E34" s="2"/>
      <c r="F34" s="2"/>
    </row>
    <row r="35" spans="1:6">
      <c r="A35" s="23">
        <v>31</v>
      </c>
      <c r="B35" s="24">
        <v>0.68530500000000005</v>
      </c>
      <c r="C35" s="25">
        <f t="shared" si="0"/>
        <v>7.7971350000000008</v>
      </c>
      <c r="D35" s="2"/>
      <c r="E35" s="2"/>
      <c r="F35" s="2"/>
    </row>
    <row r="36" spans="1:6">
      <c r="A36" s="23">
        <v>32</v>
      </c>
      <c r="B36" s="24">
        <v>0.60419100000000003</v>
      </c>
      <c r="C36" s="25">
        <f t="shared" si="0"/>
        <v>7.2293370000000001</v>
      </c>
      <c r="D36" s="2"/>
      <c r="E36" s="2"/>
      <c r="F36" s="2"/>
    </row>
    <row r="37" spans="1:6">
      <c r="A37" s="23">
        <v>33</v>
      </c>
      <c r="B37" s="24">
        <v>0.56895399999999996</v>
      </c>
      <c r="C37" s="25">
        <f t="shared" si="0"/>
        <v>6.9826779999999999</v>
      </c>
      <c r="D37" s="2"/>
      <c r="E37" s="2"/>
      <c r="F37" s="2"/>
    </row>
    <row r="38" spans="1:6">
      <c r="A38" s="23">
        <v>34</v>
      </c>
      <c r="B38" s="24">
        <v>0.91445200000000004</v>
      </c>
      <c r="C38" s="25">
        <f t="shared" si="0"/>
        <v>9.4011640000000014</v>
      </c>
      <c r="D38" s="2"/>
      <c r="E38" s="2"/>
      <c r="F38" s="2"/>
    </row>
    <row r="39" spans="1:6">
      <c r="A39" s="23">
        <v>35</v>
      </c>
      <c r="B39" s="24">
        <v>0.130188</v>
      </c>
      <c r="C39" s="25">
        <f t="shared" si="0"/>
        <v>3.9113160000000002</v>
      </c>
      <c r="D39" s="2"/>
      <c r="E39" s="2"/>
      <c r="F39" s="2"/>
    </row>
    <row r="40" spans="1:6">
      <c r="A40" s="23">
        <v>36</v>
      </c>
      <c r="B40" s="24">
        <v>0.60887800000000003</v>
      </c>
      <c r="C40" s="25">
        <f t="shared" si="0"/>
        <v>7.2621460000000004</v>
      </c>
      <c r="D40" s="2"/>
      <c r="E40" s="2"/>
      <c r="F40" s="2"/>
    </row>
    <row r="41" spans="1:6">
      <c r="A41" s="23">
        <v>37</v>
      </c>
      <c r="B41" s="24">
        <v>0.93265299999999995</v>
      </c>
      <c r="C41" s="25">
        <f t="shared" si="0"/>
        <v>9.5285709999999995</v>
      </c>
      <c r="D41" s="2"/>
      <c r="E41" s="2"/>
      <c r="F41" s="2"/>
    </row>
    <row r="42" spans="1:6">
      <c r="A42" s="23">
        <v>38</v>
      </c>
      <c r="B42" s="24">
        <v>0.47093499999999999</v>
      </c>
      <c r="C42" s="25">
        <f t="shared" si="0"/>
        <v>6.2965450000000001</v>
      </c>
      <c r="D42" s="2"/>
      <c r="E42" s="2"/>
      <c r="F42" s="2"/>
    </row>
    <row r="43" spans="1:6">
      <c r="A43" s="23">
        <v>39</v>
      </c>
      <c r="B43" s="24">
        <v>0.72843100000000005</v>
      </c>
      <c r="C43" s="25">
        <f t="shared" si="0"/>
        <v>8.0990169999999999</v>
      </c>
      <c r="D43" s="2"/>
      <c r="E43" s="2"/>
      <c r="F43" s="2"/>
    </row>
    <row r="44" spans="1:6">
      <c r="A44" s="23">
        <v>40</v>
      </c>
      <c r="B44" s="24">
        <v>0.41575899999999999</v>
      </c>
      <c r="C44" s="25">
        <f t="shared" si="0"/>
        <v>5.9103130000000004</v>
      </c>
      <c r="D44" s="2"/>
      <c r="E44" s="2"/>
      <c r="F44" s="2"/>
    </row>
    <row r="45" spans="1:6">
      <c r="A45" s="23">
        <v>41</v>
      </c>
      <c r="B45" s="24">
        <v>0.94057900000000005</v>
      </c>
      <c r="C45" s="25">
        <f t="shared" si="0"/>
        <v>9.5840530000000008</v>
      </c>
      <c r="D45" s="2"/>
      <c r="E45" s="2"/>
      <c r="F45" s="2"/>
    </row>
    <row r="46" spans="1:6">
      <c r="A46" s="23">
        <v>42</v>
      </c>
      <c r="B46" s="24">
        <v>0.43760199999999999</v>
      </c>
      <c r="C46" s="25">
        <f t="shared" si="0"/>
        <v>6.0632140000000003</v>
      </c>
      <c r="D46" s="2"/>
      <c r="E46" s="2"/>
      <c r="F46" s="2"/>
    </row>
    <row r="47" spans="1:6">
      <c r="A47" s="23">
        <v>43</v>
      </c>
      <c r="B47" s="24">
        <v>0.79747999999999997</v>
      </c>
      <c r="C47" s="25">
        <f t="shared" si="0"/>
        <v>8.5823599999999995</v>
      </c>
      <c r="D47" s="2"/>
      <c r="E47" s="2"/>
      <c r="F47" s="2"/>
    </row>
    <row r="48" spans="1:6">
      <c r="A48" s="23">
        <v>44</v>
      </c>
      <c r="B48" s="24">
        <v>0.102768</v>
      </c>
      <c r="C48" s="25">
        <f t="shared" si="0"/>
        <v>3.719376</v>
      </c>
      <c r="D48" s="2"/>
      <c r="E48" s="2"/>
      <c r="F48" s="2"/>
    </row>
    <row r="49" spans="1:6">
      <c r="A49" s="23">
        <v>45</v>
      </c>
      <c r="B49" s="24">
        <v>0.259627</v>
      </c>
      <c r="C49" s="25">
        <f t="shared" si="0"/>
        <v>4.8173890000000004</v>
      </c>
      <c r="D49" s="2"/>
      <c r="E49" s="2"/>
      <c r="F49" s="2"/>
    </row>
    <row r="50" spans="1:6">
      <c r="A50" s="23">
        <v>46</v>
      </c>
      <c r="B50" s="24">
        <v>0.13961699999999999</v>
      </c>
      <c r="C50" s="25">
        <f t="shared" si="0"/>
        <v>3.977319</v>
      </c>
      <c r="D50" s="2"/>
      <c r="E50" s="2"/>
      <c r="F50" s="2"/>
    </row>
    <row r="51" spans="1:6">
      <c r="A51" s="23">
        <v>47</v>
      </c>
      <c r="B51" s="24">
        <v>0.27230700000000002</v>
      </c>
      <c r="C51" s="25">
        <f t="shared" si="0"/>
        <v>4.9061490000000001</v>
      </c>
      <c r="D51" s="2"/>
      <c r="E51" s="2"/>
      <c r="F51" s="2"/>
    </row>
    <row r="52" spans="1:6">
      <c r="A52" s="23">
        <v>48</v>
      </c>
      <c r="B52" s="24">
        <v>0.244586</v>
      </c>
      <c r="C52" s="25">
        <f t="shared" si="0"/>
        <v>4.7121019999999998</v>
      </c>
      <c r="D52" s="2"/>
      <c r="E52" s="2"/>
      <c r="F52" s="2"/>
    </row>
    <row r="53" spans="1:6">
      <c r="A53" s="23">
        <v>49</v>
      </c>
      <c r="B53" s="24">
        <v>0.65793100000000004</v>
      </c>
      <c r="C53" s="25">
        <f t="shared" si="0"/>
        <v>7.6055170000000007</v>
      </c>
      <c r="D53" s="2"/>
      <c r="E53" s="2"/>
      <c r="F53" s="2"/>
    </row>
    <row r="54" spans="1:6">
      <c r="A54" s="23">
        <v>50</v>
      </c>
      <c r="B54" s="24">
        <v>0.901335</v>
      </c>
      <c r="C54" s="25">
        <f t="shared" si="0"/>
        <v>9.3093450000000004</v>
      </c>
      <c r="D54" s="2"/>
      <c r="E54" s="2"/>
      <c r="F54" s="2"/>
    </row>
    <row r="55" spans="1:6">
      <c r="A55" s="23">
        <v>51</v>
      </c>
      <c r="B55" s="24">
        <v>0.49462200000000001</v>
      </c>
      <c r="C55" s="25">
        <f t="shared" si="0"/>
        <v>6.4623539999999995</v>
      </c>
      <c r="D55" s="2"/>
      <c r="E55" s="2"/>
      <c r="F55" s="2"/>
    </row>
    <row r="56" spans="1:6">
      <c r="A56" s="23">
        <v>52</v>
      </c>
      <c r="B56" s="24">
        <v>0.53421600000000002</v>
      </c>
      <c r="C56" s="25">
        <f t="shared" si="0"/>
        <v>6.7395120000000004</v>
      </c>
      <c r="D56" s="2"/>
      <c r="E56" s="2"/>
      <c r="F56" s="2"/>
    </row>
    <row r="57" spans="1:6">
      <c r="A57" s="23">
        <v>53</v>
      </c>
      <c r="B57" s="24">
        <v>0.17647099999999999</v>
      </c>
      <c r="C57" s="25">
        <f t="shared" si="0"/>
        <v>4.2352970000000001</v>
      </c>
      <c r="D57" s="2"/>
      <c r="E57" s="2"/>
      <c r="F57" s="2"/>
    </row>
    <row r="58" spans="1:6">
      <c r="A58" s="23">
        <v>54</v>
      </c>
      <c r="B58" s="24">
        <v>0.88912800000000003</v>
      </c>
      <c r="C58" s="25">
        <f t="shared" si="0"/>
        <v>9.2238959999999999</v>
      </c>
      <c r="D58" s="2"/>
      <c r="E58" s="2"/>
      <c r="F58" s="2"/>
    </row>
    <row r="59" spans="1:6">
      <c r="A59" s="23">
        <v>55</v>
      </c>
      <c r="B59" s="24">
        <v>0.87524000000000002</v>
      </c>
      <c r="C59" s="25">
        <f t="shared" si="0"/>
        <v>9.1266800000000003</v>
      </c>
      <c r="D59" s="2"/>
      <c r="E59" s="2"/>
      <c r="F59" s="2"/>
    </row>
    <row r="60" spans="1:6">
      <c r="A60" s="23">
        <v>56</v>
      </c>
      <c r="B60" s="24">
        <v>0.95453200000000005</v>
      </c>
      <c r="C60" s="25">
        <f t="shared" si="0"/>
        <v>9.6817239999999991</v>
      </c>
      <c r="D60" s="2"/>
      <c r="E60" s="2"/>
      <c r="F60" s="2"/>
    </row>
    <row r="61" spans="1:6">
      <c r="A61" s="23">
        <v>57</v>
      </c>
      <c r="B61" s="24">
        <v>0.56243600000000005</v>
      </c>
      <c r="C61" s="25">
        <f t="shared" si="0"/>
        <v>6.9370520000000004</v>
      </c>
      <c r="D61" s="2"/>
      <c r="E61" s="2"/>
      <c r="F61" s="2"/>
    </row>
    <row r="62" spans="1:6">
      <c r="A62" s="23">
        <v>58</v>
      </c>
      <c r="B62" s="24">
        <v>0.28970499999999999</v>
      </c>
      <c r="C62" s="25">
        <f t="shared" si="0"/>
        <v>5.0279349999999994</v>
      </c>
      <c r="D62" s="2"/>
      <c r="E62" s="2"/>
      <c r="F62" s="2"/>
    </row>
    <row r="63" spans="1:6">
      <c r="A63" s="23">
        <v>59</v>
      </c>
      <c r="B63" s="24">
        <v>0.40708</v>
      </c>
      <c r="C63" s="25">
        <f t="shared" si="0"/>
        <v>5.8495600000000003</v>
      </c>
      <c r="D63" s="2"/>
      <c r="E63" s="2"/>
      <c r="F63" s="2"/>
    </row>
    <row r="64" spans="1:6">
      <c r="A64" s="23">
        <v>60</v>
      </c>
      <c r="B64" s="24">
        <v>0.21027599999999999</v>
      </c>
      <c r="C64" s="25">
        <f t="shared" si="0"/>
        <v>4.4719319999999998</v>
      </c>
      <c r="D64" s="2"/>
      <c r="E64" s="2"/>
      <c r="F64" s="2"/>
    </row>
    <row r="65" spans="1:6">
      <c r="A65" s="23">
        <v>61</v>
      </c>
      <c r="B65" s="24">
        <v>1.7260500000000002E-2</v>
      </c>
      <c r="C65" s="25">
        <f t="shared" si="0"/>
        <v>3.1208235000000002</v>
      </c>
      <c r="D65" s="2"/>
      <c r="E65" s="2"/>
      <c r="F65" s="2"/>
    </row>
    <row r="66" spans="1:6">
      <c r="A66" s="23">
        <v>62</v>
      </c>
      <c r="B66" s="24">
        <v>0.57932700000000004</v>
      </c>
      <c r="C66" s="25">
        <f t="shared" si="0"/>
        <v>7.0552890000000001</v>
      </c>
      <c r="D66" s="2"/>
      <c r="E66" s="2"/>
      <c r="F66" s="2"/>
    </row>
    <row r="67" spans="1:6">
      <c r="A67" s="23">
        <v>63</v>
      </c>
      <c r="B67" s="24">
        <v>1.1930700000000001E-2</v>
      </c>
      <c r="C67" s="25">
        <f t="shared" si="0"/>
        <v>3.0835148999999999</v>
      </c>
      <c r="D67" s="2"/>
      <c r="E67" s="2"/>
      <c r="F67" s="2"/>
    </row>
    <row r="68" spans="1:6">
      <c r="A68" s="23">
        <v>64</v>
      </c>
      <c r="B68" s="24">
        <v>0.78779900000000003</v>
      </c>
      <c r="C68" s="25">
        <f t="shared" si="0"/>
        <v>8.5145930000000014</v>
      </c>
      <c r="D68" s="2"/>
      <c r="E68" s="2"/>
      <c r="F68" s="2"/>
    </row>
    <row r="69" spans="1:6">
      <c r="A69" s="23">
        <v>65</v>
      </c>
      <c r="B69" s="24">
        <v>0.75968500000000005</v>
      </c>
      <c r="C69" s="25">
        <f t="shared" si="0"/>
        <v>8.3177950000000003</v>
      </c>
      <c r="D69" s="2"/>
      <c r="E69" s="2"/>
      <c r="F69" s="2"/>
    </row>
    <row r="70" spans="1:6">
      <c r="A70" s="23">
        <v>66</v>
      </c>
      <c r="B70" s="24">
        <v>0.74841400000000002</v>
      </c>
      <c r="C70" s="25">
        <f t="shared" ref="C70:C80" si="1">((($F$1-$F$2)*B70)+$F$2)</f>
        <v>8.2388979999999989</v>
      </c>
      <c r="D70" s="2"/>
      <c r="E70" s="2"/>
      <c r="F70" s="2"/>
    </row>
    <row r="71" spans="1:6">
      <c r="A71" s="23">
        <v>67</v>
      </c>
      <c r="B71" s="24">
        <v>0.458704</v>
      </c>
      <c r="C71" s="25">
        <f t="shared" si="1"/>
        <v>6.210928</v>
      </c>
      <c r="D71" s="2"/>
      <c r="E71" s="2"/>
      <c r="F71" s="2"/>
    </row>
    <row r="72" spans="1:6">
      <c r="A72" s="23">
        <v>68</v>
      </c>
      <c r="B72" s="24">
        <v>0.544601</v>
      </c>
      <c r="C72" s="25">
        <f t="shared" si="1"/>
        <v>6.8122069999999999</v>
      </c>
      <c r="D72" s="2"/>
      <c r="E72" s="2"/>
      <c r="F72" s="2"/>
    </row>
    <row r="73" spans="1:6">
      <c r="A73" s="23">
        <v>69</v>
      </c>
      <c r="B73" s="24">
        <v>0.42351800000000001</v>
      </c>
      <c r="C73" s="25">
        <f t="shared" si="1"/>
        <v>5.964626</v>
      </c>
      <c r="D73" s="2"/>
      <c r="E73" s="2"/>
      <c r="F73" s="2"/>
    </row>
    <row r="74" spans="1:6">
      <c r="A74" s="23">
        <v>70</v>
      </c>
      <c r="B74" s="24">
        <v>0.110538</v>
      </c>
      <c r="C74" s="25">
        <f t="shared" si="1"/>
        <v>3.7737660000000002</v>
      </c>
      <c r="D74" s="2"/>
      <c r="E74" s="2"/>
      <c r="F74" s="2"/>
    </row>
    <row r="75" spans="1:6">
      <c r="A75" s="23">
        <v>71</v>
      </c>
      <c r="B75" s="24">
        <v>0.83948599999999995</v>
      </c>
      <c r="C75" s="25">
        <f t="shared" si="1"/>
        <v>8.8764019999999988</v>
      </c>
      <c r="D75" s="2"/>
      <c r="E75" s="2"/>
      <c r="F75" s="2"/>
    </row>
    <row r="76" spans="1:6">
      <c r="A76" s="23">
        <v>72</v>
      </c>
      <c r="B76" s="24">
        <v>0.311892</v>
      </c>
      <c r="C76" s="25">
        <f t="shared" si="1"/>
        <v>5.1832440000000002</v>
      </c>
      <c r="D76" s="2"/>
      <c r="E76" s="2"/>
      <c r="F76" s="2"/>
    </row>
    <row r="77" spans="1:6">
      <c r="A77" s="23">
        <v>73</v>
      </c>
      <c r="B77" s="24">
        <v>0.50165199999999999</v>
      </c>
      <c r="C77" s="25">
        <f t="shared" si="1"/>
        <v>6.5115639999999999</v>
      </c>
      <c r="D77" s="2"/>
      <c r="E77" s="2"/>
      <c r="F77" s="2"/>
    </row>
    <row r="78" spans="1:6">
      <c r="A78" s="23">
        <v>74</v>
      </c>
      <c r="B78" s="24">
        <v>0.48061900000000002</v>
      </c>
      <c r="C78" s="25">
        <f t="shared" si="1"/>
        <v>6.3643330000000002</v>
      </c>
      <c r="D78" s="2"/>
      <c r="E78" s="2"/>
      <c r="F78" s="2"/>
    </row>
    <row r="79" spans="1:6">
      <c r="A79" s="23">
        <v>75</v>
      </c>
      <c r="B79" s="24">
        <v>0.67338900000000002</v>
      </c>
      <c r="C79" s="25">
        <f t="shared" si="1"/>
        <v>7.7137229999999999</v>
      </c>
      <c r="D79" s="2"/>
      <c r="E79" s="2"/>
      <c r="F79" s="2"/>
    </row>
    <row r="80" spans="1:6">
      <c r="A80" s="23">
        <v>76</v>
      </c>
      <c r="B80" s="24">
        <v>0.37676199999999999</v>
      </c>
      <c r="C80" s="25">
        <f t="shared" si="1"/>
        <v>5.6373340000000001</v>
      </c>
      <c r="D80" s="2"/>
      <c r="E80" s="2"/>
      <c r="F80" s="2"/>
    </row>
  </sheetData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31A68-D6F7-4B51-AB95-FFC6998C63EF}">
  <dimension ref="A1:S80"/>
  <sheetViews>
    <sheetView zoomScaleNormal="100" workbookViewId="0"/>
  </sheetViews>
  <sheetFormatPr defaultColWidth="8.7109375" defaultRowHeight="15"/>
  <cols>
    <col min="1" max="2" width="10.7109375" customWidth="1"/>
    <col min="3" max="3" width="12.7109375" bestFit="1" customWidth="1"/>
    <col min="4" max="4" width="11.7109375" style="11" customWidth="1"/>
    <col min="5" max="5" width="26.140625" bestFit="1" customWidth="1"/>
    <col min="6" max="6" width="10.7109375" customWidth="1"/>
    <col min="7" max="7" width="4.28515625" customWidth="1"/>
    <col min="8" max="8" width="135.140625" bestFit="1" customWidth="1"/>
    <col min="9" max="9" width="3.42578125" customWidth="1"/>
    <col min="10" max="17" width="12.85546875" customWidth="1"/>
    <col min="18" max="18" width="5.42578125" customWidth="1"/>
    <col min="19" max="20" width="13.28515625" customWidth="1"/>
  </cols>
  <sheetData>
    <row r="1" spans="1:19" ht="15" customHeight="1">
      <c r="A1" s="9" t="s">
        <v>22</v>
      </c>
      <c r="B1" s="9"/>
      <c r="C1" s="9"/>
      <c r="D1" s="12"/>
      <c r="E1" s="9" t="s">
        <v>25</v>
      </c>
      <c r="F1" s="16">
        <v>2.4999999999999999E-8</v>
      </c>
      <c r="G1" s="9" t="s">
        <v>24</v>
      </c>
      <c r="H1" s="9"/>
      <c r="I1" s="9"/>
      <c r="J1" s="9"/>
      <c r="K1" s="9"/>
      <c r="L1" s="9"/>
      <c r="M1" s="9"/>
      <c r="N1" s="9"/>
      <c r="O1" s="9"/>
      <c r="P1" s="9"/>
      <c r="Q1" s="9"/>
    </row>
    <row r="2" spans="1:19" ht="15" customHeight="1">
      <c r="A2" s="9" t="s">
        <v>23</v>
      </c>
      <c r="B2" s="10"/>
      <c r="C2" s="10"/>
      <c r="D2" s="13"/>
      <c r="E2" s="9" t="s">
        <v>26</v>
      </c>
      <c r="F2" s="17">
        <v>1.45E-9</v>
      </c>
      <c r="G2" s="10" t="s">
        <v>24</v>
      </c>
      <c r="H2" s="10"/>
      <c r="I2" s="9"/>
      <c r="J2" s="10"/>
      <c r="K2" s="10"/>
      <c r="L2" s="10"/>
      <c r="M2" s="10"/>
      <c r="N2" s="10"/>
      <c r="O2" s="10"/>
      <c r="P2" s="10"/>
      <c r="Q2" s="10"/>
      <c r="S2" s="1"/>
    </row>
    <row r="3" spans="1:19">
      <c r="A3" s="9"/>
      <c r="B3" s="9"/>
      <c r="C3" s="9"/>
      <c r="D3" s="12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9" s="1" customFormat="1" ht="60">
      <c r="A4" s="10" t="s">
        <v>7</v>
      </c>
      <c r="B4" s="10" t="s">
        <v>8</v>
      </c>
      <c r="C4" s="10" t="s">
        <v>35</v>
      </c>
      <c r="D4" s="13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9">
      <c r="A5" s="23">
        <v>1</v>
      </c>
      <c r="B5" s="24">
        <v>0.247167</v>
      </c>
      <c r="C5" s="26">
        <f>($F$1^B5)/($F$2^(B5-1))</f>
        <v>2.9309458536639031E-9</v>
      </c>
      <c r="D5" s="18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9">
      <c r="A6" s="23">
        <v>2</v>
      </c>
      <c r="B6" s="24">
        <v>0.79320199999999996</v>
      </c>
      <c r="C6" s="26">
        <f t="shared" ref="C6:C69" si="0">($F$1^B6)/($F$2^(B6-1))</f>
        <v>1.3874565479928809E-8</v>
      </c>
      <c r="D6" s="18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9">
      <c r="A7" s="23">
        <v>3</v>
      </c>
      <c r="B7" s="24">
        <v>0.43902600000000003</v>
      </c>
      <c r="C7" s="26">
        <f t="shared" si="0"/>
        <v>5.0612205640100025E-9</v>
      </c>
      <c r="D7" s="18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9">
      <c r="A8" s="23">
        <v>4</v>
      </c>
      <c r="B8" s="24">
        <v>1.4601100000000001E-2</v>
      </c>
      <c r="C8" s="26">
        <f t="shared" si="0"/>
        <v>1.5115527709499317E-9</v>
      </c>
      <c r="D8" s="18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9">
      <c r="A9" s="23">
        <v>5</v>
      </c>
      <c r="B9" s="24">
        <v>5.0550100000000001E-2</v>
      </c>
      <c r="C9" s="26">
        <f t="shared" si="0"/>
        <v>1.6744679555357705E-9</v>
      </c>
      <c r="D9" s="18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9">
      <c r="A10" s="23">
        <v>6</v>
      </c>
      <c r="B10" s="24">
        <v>5.3258300000000001E-2</v>
      </c>
      <c r="C10" s="26">
        <f t="shared" si="0"/>
        <v>1.6874298413745415E-9</v>
      </c>
      <c r="D10" s="18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9">
      <c r="A11" s="23">
        <v>7</v>
      </c>
      <c r="B11" s="24">
        <v>0.73714900000000005</v>
      </c>
      <c r="C11" s="26">
        <f t="shared" si="0"/>
        <v>1.1827850327156598E-8</v>
      </c>
      <c r="D11" s="18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9">
      <c r="A12" s="23">
        <v>8</v>
      </c>
      <c r="B12" s="24">
        <v>0.17632200000000001</v>
      </c>
      <c r="C12" s="26">
        <f t="shared" si="0"/>
        <v>2.3955368260328227E-9</v>
      </c>
      <c r="D12" s="18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9">
      <c r="A13" s="23">
        <v>9</v>
      </c>
      <c r="B13" s="24">
        <v>0.59673399999999999</v>
      </c>
      <c r="C13" s="26">
        <f t="shared" si="0"/>
        <v>7.9299885806373018E-9</v>
      </c>
      <c r="D13" s="18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9">
      <c r="A14" s="23">
        <v>10</v>
      </c>
      <c r="B14" s="24">
        <v>0.64102999999999999</v>
      </c>
      <c r="C14" s="26">
        <f t="shared" si="0"/>
        <v>8.9959649675819733E-9</v>
      </c>
      <c r="D14" s="18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9">
      <c r="A15" s="23">
        <v>11</v>
      </c>
      <c r="B15" s="24">
        <v>0.87207999999999997</v>
      </c>
      <c r="C15" s="26">
        <f t="shared" si="0"/>
        <v>1.736831622055951E-8</v>
      </c>
      <c r="D15" s="18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9">
      <c r="A16" s="23">
        <v>12</v>
      </c>
      <c r="B16" s="24">
        <v>0.33298100000000003</v>
      </c>
      <c r="C16" s="26">
        <f t="shared" si="0"/>
        <v>3.7421654563246721E-9</v>
      </c>
      <c r="D16" s="18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>
      <c r="A17" s="23">
        <v>13</v>
      </c>
      <c r="B17" s="24">
        <v>0.51929099999999995</v>
      </c>
      <c r="C17" s="26">
        <f t="shared" si="0"/>
        <v>6.3607557036422505E-9</v>
      </c>
      <c r="D17" s="18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>
      <c r="A18" s="23">
        <v>14</v>
      </c>
      <c r="B18" s="24">
        <v>6.8890400000000004E-2</v>
      </c>
      <c r="C18" s="26">
        <f t="shared" si="0"/>
        <v>1.7642330044108245E-9</v>
      </c>
      <c r="D18" s="18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>
      <c r="A19" s="23">
        <v>15</v>
      </c>
      <c r="B19" s="24">
        <v>0.10303900000000001</v>
      </c>
      <c r="C19" s="26">
        <f t="shared" si="0"/>
        <v>1.9443889540323808E-9</v>
      </c>
      <c r="D19" s="18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>
      <c r="A20" s="23">
        <v>16</v>
      </c>
      <c r="B20" s="24">
        <v>0.81113599999999997</v>
      </c>
      <c r="C20" s="26">
        <f t="shared" si="0"/>
        <v>1.4601452945857242E-8</v>
      </c>
      <c r="D20" s="18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>
      <c r="A21" s="23">
        <v>17</v>
      </c>
      <c r="B21" s="24">
        <v>0.92669800000000002</v>
      </c>
      <c r="C21" s="26">
        <f t="shared" si="0"/>
        <v>2.0290689610578515E-8</v>
      </c>
      <c r="D21" s="18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>
      <c r="A22" s="23">
        <v>18</v>
      </c>
      <c r="B22" s="24">
        <v>0.468773</v>
      </c>
      <c r="C22" s="26">
        <f t="shared" si="0"/>
        <v>5.5085788638085566E-9</v>
      </c>
      <c r="D22" s="18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>
      <c r="A23" s="23">
        <v>19</v>
      </c>
      <c r="B23" s="24">
        <v>0.65505000000000002</v>
      </c>
      <c r="C23" s="26">
        <f t="shared" si="0"/>
        <v>9.3623418596098704E-9</v>
      </c>
      <c r="D23" s="18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>
      <c r="A24" s="23">
        <v>20</v>
      </c>
      <c r="B24" s="24">
        <v>0.89238300000000004</v>
      </c>
      <c r="C24" s="26">
        <f t="shared" si="0"/>
        <v>1.8401949691131423E-8</v>
      </c>
      <c r="D24" s="18"/>
      <c r="E24" s="2"/>
      <c r="F24" s="2"/>
      <c r="G24" s="2"/>
      <c r="H24" s="14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>
      <c r="A25" s="23">
        <v>21</v>
      </c>
      <c r="B25" s="24">
        <v>0.77292300000000003</v>
      </c>
      <c r="C25" s="26">
        <f t="shared" si="0"/>
        <v>1.3096129085548131E-8</v>
      </c>
      <c r="D25" s="18"/>
      <c r="E25" s="2"/>
      <c r="F25" s="2"/>
      <c r="G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>
      <c r="A26" s="23">
        <v>22</v>
      </c>
      <c r="B26" s="24">
        <v>0.36485899999999999</v>
      </c>
      <c r="C26" s="26">
        <f t="shared" si="0"/>
        <v>4.097721401059794E-9</v>
      </c>
      <c r="D26" s="18"/>
      <c r="E26" s="2"/>
      <c r="F26" s="2"/>
      <c r="G26" s="2"/>
      <c r="H26" s="15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>
      <c r="A27" s="23">
        <v>23</v>
      </c>
      <c r="B27" s="24">
        <v>0.116769</v>
      </c>
      <c r="C27" s="26">
        <f t="shared" si="0"/>
        <v>2.0219074796574881E-9</v>
      </c>
      <c r="D27" s="18"/>
      <c r="E27" s="2"/>
      <c r="F27" s="2"/>
      <c r="G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>
      <c r="A28" s="23">
        <v>24</v>
      </c>
      <c r="B28" s="24">
        <v>0.42207</v>
      </c>
      <c r="C28" s="26">
        <f t="shared" si="0"/>
        <v>4.8226744801135135E-9</v>
      </c>
      <c r="D28" s="18"/>
      <c r="E28" s="2"/>
      <c r="F28" s="2"/>
      <c r="H28" s="15"/>
    </row>
    <row r="29" spans="1:18">
      <c r="A29" s="23">
        <v>25</v>
      </c>
      <c r="B29" s="24">
        <v>0.37124200000000002</v>
      </c>
      <c r="C29" s="26">
        <f t="shared" si="0"/>
        <v>4.1728758800574692E-9</v>
      </c>
      <c r="D29" s="18"/>
      <c r="E29" s="2"/>
      <c r="F29" s="2"/>
    </row>
    <row r="30" spans="1:18">
      <c r="A30" s="23">
        <v>26</v>
      </c>
      <c r="B30" s="24">
        <v>0.96023000000000003</v>
      </c>
      <c r="C30" s="26">
        <f t="shared" si="0"/>
        <v>2.2323461619171769E-8</v>
      </c>
      <c r="D30" s="18"/>
      <c r="E30" s="2"/>
      <c r="F30" s="2"/>
    </row>
    <row r="31" spans="1:18">
      <c r="A31" s="23">
        <v>27</v>
      </c>
      <c r="B31" s="24">
        <v>0.22922899999999999</v>
      </c>
      <c r="C31" s="26">
        <f t="shared" si="0"/>
        <v>2.785006202297948E-9</v>
      </c>
      <c r="D31" s="18"/>
      <c r="E31" s="2"/>
      <c r="F31" s="2"/>
    </row>
    <row r="32" spans="1:18">
      <c r="A32" s="23">
        <v>28</v>
      </c>
      <c r="B32" s="24">
        <v>0.61895100000000003</v>
      </c>
      <c r="C32" s="26">
        <f t="shared" si="0"/>
        <v>8.447836155409368E-9</v>
      </c>
      <c r="D32" s="18"/>
      <c r="E32" s="2"/>
      <c r="F32" s="2"/>
    </row>
    <row r="33" spans="1:6">
      <c r="A33" s="23">
        <v>29</v>
      </c>
      <c r="B33" s="24">
        <v>5.1073899999999998E-3</v>
      </c>
      <c r="C33" s="26">
        <f t="shared" si="0"/>
        <v>1.4712404531586042E-9</v>
      </c>
      <c r="D33" s="18"/>
      <c r="E33" s="2"/>
      <c r="F33" s="2"/>
    </row>
    <row r="34" spans="1:6">
      <c r="A34" s="23">
        <v>30</v>
      </c>
      <c r="B34" s="24">
        <v>0.31562000000000001</v>
      </c>
      <c r="C34" s="26">
        <f t="shared" si="0"/>
        <v>3.5616796827769304E-9</v>
      </c>
      <c r="D34" s="18"/>
      <c r="E34" s="2"/>
      <c r="F34" s="2"/>
    </row>
    <row r="35" spans="1:6">
      <c r="A35" s="23">
        <v>31</v>
      </c>
      <c r="B35" s="24">
        <v>0.201289</v>
      </c>
      <c r="C35" s="26">
        <f t="shared" si="0"/>
        <v>2.572031865369656E-9</v>
      </c>
      <c r="D35" s="18"/>
      <c r="E35" s="2"/>
      <c r="F35" s="2"/>
    </row>
    <row r="36" spans="1:6">
      <c r="A36" s="23">
        <v>32</v>
      </c>
      <c r="B36" s="24">
        <v>0.14033100000000001</v>
      </c>
      <c r="C36" s="26">
        <f t="shared" si="0"/>
        <v>2.1622075947360813E-9</v>
      </c>
      <c r="D36" s="18"/>
      <c r="E36" s="2"/>
      <c r="F36" s="2"/>
    </row>
    <row r="37" spans="1:6">
      <c r="A37" s="23">
        <v>33</v>
      </c>
      <c r="B37" s="24">
        <v>0.28876400000000002</v>
      </c>
      <c r="C37" s="26">
        <f t="shared" si="0"/>
        <v>3.2994798548775183E-9</v>
      </c>
      <c r="D37" s="18"/>
      <c r="E37" s="2"/>
      <c r="F37" s="2"/>
    </row>
    <row r="38" spans="1:6">
      <c r="A38" s="23">
        <v>34</v>
      </c>
      <c r="B38" s="24">
        <v>0.48047299999999998</v>
      </c>
      <c r="C38" s="26">
        <f t="shared" si="0"/>
        <v>5.6951801190999447E-9</v>
      </c>
      <c r="D38" s="18"/>
      <c r="E38" s="2"/>
      <c r="F38" s="2"/>
    </row>
    <row r="39" spans="1:6">
      <c r="A39" s="23">
        <v>35</v>
      </c>
      <c r="B39" s="24">
        <v>0.86682499999999996</v>
      </c>
      <c r="C39" s="26">
        <f t="shared" si="0"/>
        <v>1.7110375151388282E-8</v>
      </c>
      <c r="D39" s="18"/>
      <c r="E39" s="2"/>
      <c r="F39" s="2"/>
    </row>
    <row r="40" spans="1:6">
      <c r="A40" s="23">
        <v>36</v>
      </c>
      <c r="B40" s="24">
        <v>0.90643200000000002</v>
      </c>
      <c r="C40" s="26">
        <f t="shared" si="0"/>
        <v>1.9152983704915745E-8</v>
      </c>
      <c r="D40" s="18"/>
      <c r="E40" s="2"/>
      <c r="F40" s="2"/>
    </row>
    <row r="41" spans="1:6">
      <c r="A41" s="23">
        <v>37</v>
      </c>
      <c r="B41" s="24">
        <v>0.73486499999999999</v>
      </c>
      <c r="C41" s="26">
        <f t="shared" si="0"/>
        <v>1.1751180299616532E-8</v>
      </c>
      <c r="D41" s="18"/>
      <c r="E41" s="2"/>
      <c r="F41" s="2"/>
    </row>
    <row r="42" spans="1:6">
      <c r="A42" s="23">
        <v>38</v>
      </c>
      <c r="B42" s="24">
        <v>0.54435900000000004</v>
      </c>
      <c r="C42" s="26">
        <f t="shared" si="0"/>
        <v>6.8313589089126671E-9</v>
      </c>
      <c r="D42" s="18"/>
      <c r="E42" s="2"/>
      <c r="F42" s="2"/>
    </row>
    <row r="43" spans="1:6">
      <c r="A43" s="23">
        <v>39</v>
      </c>
      <c r="B43" s="24">
        <v>0.29386899999999999</v>
      </c>
      <c r="C43" s="26">
        <f t="shared" si="0"/>
        <v>3.3477897951144476E-9</v>
      </c>
      <c r="D43" s="18"/>
      <c r="E43" s="2"/>
      <c r="F43" s="2"/>
    </row>
    <row r="44" spans="1:6">
      <c r="A44" s="23">
        <v>40</v>
      </c>
      <c r="B44" s="24">
        <v>0.26283499999999999</v>
      </c>
      <c r="C44" s="26">
        <f t="shared" si="0"/>
        <v>3.0646607450954281E-9</v>
      </c>
      <c r="D44" s="18"/>
      <c r="E44" s="2"/>
      <c r="F44" s="2"/>
    </row>
    <row r="45" spans="1:6">
      <c r="A45" s="23">
        <v>41</v>
      </c>
      <c r="B45" s="24">
        <v>0.83899999999999997</v>
      </c>
      <c r="C45" s="26">
        <f t="shared" si="0"/>
        <v>1.580708962206806E-8</v>
      </c>
      <c r="D45" s="18"/>
      <c r="E45" s="2"/>
      <c r="F45" s="2"/>
    </row>
    <row r="46" spans="1:6">
      <c r="A46" s="23">
        <v>42</v>
      </c>
      <c r="B46" s="24">
        <v>9.0319800000000006E-2</v>
      </c>
      <c r="C46" s="26">
        <f t="shared" si="0"/>
        <v>1.8752317111276042E-9</v>
      </c>
      <c r="D46" s="18"/>
      <c r="E46" s="2"/>
      <c r="F46" s="2"/>
    </row>
    <row r="47" spans="1:6">
      <c r="A47" s="23">
        <v>43</v>
      </c>
      <c r="B47" s="24">
        <v>0.55453300000000005</v>
      </c>
      <c r="C47" s="26">
        <f t="shared" si="0"/>
        <v>7.0321477452930351E-9</v>
      </c>
      <c r="D47" s="18"/>
      <c r="E47" s="2"/>
      <c r="F47" s="2"/>
    </row>
    <row r="48" spans="1:6">
      <c r="A48" s="23">
        <v>44</v>
      </c>
      <c r="B48" s="24">
        <v>0.49107800000000001</v>
      </c>
      <c r="C48" s="26">
        <f t="shared" si="0"/>
        <v>5.8697730511177636E-9</v>
      </c>
      <c r="D48" s="18"/>
      <c r="E48" s="2"/>
      <c r="F48" s="2"/>
    </row>
    <row r="49" spans="1:6">
      <c r="A49" s="23">
        <v>45</v>
      </c>
      <c r="B49" s="24">
        <v>0.27321099999999998</v>
      </c>
      <c r="C49" s="26">
        <f t="shared" si="0"/>
        <v>3.1565529342497709E-9</v>
      </c>
      <c r="D49" s="18"/>
      <c r="E49" s="2"/>
      <c r="F49" s="2"/>
    </row>
    <row r="50" spans="1:6">
      <c r="A50" s="23">
        <v>46</v>
      </c>
      <c r="B50" s="24">
        <v>0.154642</v>
      </c>
      <c r="C50" s="26">
        <f t="shared" si="0"/>
        <v>2.2521326691612375E-9</v>
      </c>
      <c r="D50" s="18"/>
      <c r="E50" s="2"/>
      <c r="F50" s="2"/>
    </row>
    <row r="51" spans="1:6">
      <c r="A51" s="23">
        <v>47</v>
      </c>
      <c r="B51" s="24">
        <v>0.38717400000000002</v>
      </c>
      <c r="C51" s="26">
        <f t="shared" si="0"/>
        <v>4.3665308441050168E-9</v>
      </c>
      <c r="D51" s="18"/>
      <c r="E51" s="2"/>
      <c r="F51" s="2"/>
    </row>
    <row r="52" spans="1:6">
      <c r="A52" s="23">
        <v>48</v>
      </c>
      <c r="B52" s="24">
        <v>2.9321199999999999E-2</v>
      </c>
      <c r="C52" s="26">
        <f t="shared" si="0"/>
        <v>1.5762524599303706E-9</v>
      </c>
      <c r="D52" s="18"/>
      <c r="E52" s="2"/>
      <c r="F52" s="2"/>
    </row>
    <row r="53" spans="1:6">
      <c r="A53" s="23">
        <v>49</v>
      </c>
      <c r="B53" s="24">
        <v>0.77723500000000001</v>
      </c>
      <c r="C53" s="26">
        <f t="shared" si="0"/>
        <v>1.3257909362933035E-8</v>
      </c>
      <c r="D53" s="18"/>
      <c r="E53" s="2"/>
      <c r="F53" s="2"/>
    </row>
    <row r="54" spans="1:6">
      <c r="A54" s="23">
        <v>50</v>
      </c>
      <c r="B54" s="24">
        <v>0.99673500000000004</v>
      </c>
      <c r="C54" s="26">
        <f t="shared" si="0"/>
        <v>2.4768665101667069E-8</v>
      </c>
      <c r="D54" s="18"/>
      <c r="E54" s="2"/>
      <c r="F54" s="2"/>
    </row>
    <row r="55" spans="1:6">
      <c r="A55" s="23">
        <v>51</v>
      </c>
      <c r="B55" s="24">
        <v>0.45019399999999998</v>
      </c>
      <c r="C55" s="26">
        <f t="shared" si="0"/>
        <v>5.224747418934468E-9</v>
      </c>
      <c r="D55" s="18"/>
      <c r="E55" s="2"/>
      <c r="F55" s="2"/>
    </row>
    <row r="56" spans="1:6">
      <c r="A56" s="23">
        <v>52</v>
      </c>
      <c r="B56" s="24">
        <v>0.19639000000000001</v>
      </c>
      <c r="C56" s="26">
        <f t="shared" si="0"/>
        <v>2.5364037031133072E-9</v>
      </c>
      <c r="D56" s="18"/>
      <c r="E56" s="2"/>
      <c r="F56" s="2"/>
    </row>
    <row r="57" spans="1:6">
      <c r="A57" s="23">
        <v>53</v>
      </c>
      <c r="B57" s="24">
        <v>0.66063400000000005</v>
      </c>
      <c r="C57" s="26">
        <f t="shared" si="0"/>
        <v>9.5123870529596154E-9</v>
      </c>
      <c r="D57" s="18"/>
      <c r="E57" s="2"/>
      <c r="F57" s="2"/>
    </row>
    <row r="58" spans="1:6">
      <c r="A58" s="23">
        <v>54</v>
      </c>
      <c r="B58" s="24">
        <v>0.345605</v>
      </c>
      <c r="C58" s="26">
        <f t="shared" si="0"/>
        <v>3.8791222854915983E-9</v>
      </c>
      <c r="D58" s="18"/>
      <c r="E58" s="2"/>
      <c r="F58" s="2"/>
    </row>
    <row r="59" spans="1:6">
      <c r="A59" s="23">
        <v>55</v>
      </c>
      <c r="B59" s="24">
        <v>0.41417500000000002</v>
      </c>
      <c r="C59" s="26">
        <f t="shared" si="0"/>
        <v>4.7154724625508607E-9</v>
      </c>
      <c r="D59" s="18"/>
      <c r="E59" s="2"/>
      <c r="F59" s="2"/>
    </row>
    <row r="60" spans="1:6">
      <c r="A60" s="23">
        <v>56</v>
      </c>
      <c r="B60" s="24">
        <v>0.671153</v>
      </c>
      <c r="C60" s="26">
        <f t="shared" si="0"/>
        <v>9.8016008789448016E-9</v>
      </c>
      <c r="D60" s="18"/>
      <c r="E60" s="2"/>
      <c r="F60" s="2"/>
    </row>
    <row r="61" spans="1:6">
      <c r="A61" s="23">
        <v>57</v>
      </c>
      <c r="B61" s="24">
        <v>0.21504799999999999</v>
      </c>
      <c r="C61" s="26">
        <f t="shared" si="0"/>
        <v>2.6747939922384002E-9</v>
      </c>
      <c r="D61" s="18"/>
      <c r="E61" s="2"/>
      <c r="F61" s="2"/>
    </row>
    <row r="62" spans="1:6">
      <c r="A62" s="23">
        <v>58</v>
      </c>
      <c r="B62" s="24">
        <v>0.91264800000000001</v>
      </c>
      <c r="C62" s="26">
        <f t="shared" si="0"/>
        <v>1.9494987935742168E-8</v>
      </c>
      <c r="D62" s="18"/>
      <c r="E62" s="2"/>
      <c r="F62" s="2"/>
    </row>
    <row r="63" spans="1:6">
      <c r="A63" s="23">
        <v>59</v>
      </c>
      <c r="B63" s="24">
        <v>0.76175000000000004</v>
      </c>
      <c r="C63" s="26">
        <f t="shared" si="0"/>
        <v>1.2686059036996944E-8</v>
      </c>
      <c r="D63" s="18"/>
      <c r="E63" s="2"/>
      <c r="F63" s="2"/>
    </row>
    <row r="64" spans="1:6">
      <c r="A64" s="23">
        <v>60</v>
      </c>
      <c r="B64" s="24">
        <v>0.50607400000000002</v>
      </c>
      <c r="C64" s="26">
        <f t="shared" si="0"/>
        <v>6.1258300484836499E-9</v>
      </c>
      <c r="D64" s="18"/>
      <c r="E64" s="2"/>
      <c r="F64" s="2"/>
    </row>
    <row r="65" spans="1:6">
      <c r="A65" s="23">
        <v>61</v>
      </c>
      <c r="B65" s="24">
        <v>0.59172599999999997</v>
      </c>
      <c r="C65" s="26">
        <f t="shared" si="0"/>
        <v>7.8177145576325395E-9</v>
      </c>
      <c r="D65" s="18"/>
      <c r="E65" s="2"/>
      <c r="F65" s="2"/>
    </row>
    <row r="66" spans="1:6">
      <c r="A66" s="23">
        <v>62</v>
      </c>
      <c r="B66" s="24">
        <v>0.53462799999999999</v>
      </c>
      <c r="C66" s="26">
        <f t="shared" si="0"/>
        <v>6.6446792384183138E-9</v>
      </c>
      <c r="D66" s="18"/>
      <c r="E66" s="2"/>
      <c r="F66" s="2"/>
    </row>
    <row r="67" spans="1:6">
      <c r="A67" s="23">
        <v>63</v>
      </c>
      <c r="B67" s="24">
        <v>0.97519999999999996</v>
      </c>
      <c r="C67" s="26">
        <f t="shared" si="0"/>
        <v>2.3295552921359184E-8</v>
      </c>
      <c r="D67" s="18"/>
      <c r="E67" s="2"/>
      <c r="F67" s="2"/>
    </row>
    <row r="68" spans="1:6">
      <c r="A68" s="23">
        <v>64</v>
      </c>
      <c r="B68" s="24">
        <v>0.69567400000000001</v>
      </c>
      <c r="C68" s="26">
        <f t="shared" si="0"/>
        <v>1.0510393991291791E-8</v>
      </c>
      <c r="D68" s="18"/>
      <c r="E68" s="2"/>
      <c r="F68" s="2"/>
    </row>
    <row r="69" spans="1:6">
      <c r="A69" s="23">
        <v>65</v>
      </c>
      <c r="B69" s="24">
        <v>0.61133099999999996</v>
      </c>
      <c r="C69" s="26">
        <f t="shared" si="0"/>
        <v>8.2665215739257503E-9</v>
      </c>
      <c r="D69" s="18"/>
      <c r="E69" s="2"/>
      <c r="F69" s="2"/>
    </row>
    <row r="70" spans="1:6">
      <c r="A70" s="23">
        <v>66</v>
      </c>
      <c r="B70" s="24">
        <v>0.93900899999999998</v>
      </c>
      <c r="C70" s="26">
        <f t="shared" ref="C70:C80" si="1">($F$1^B70)/($F$2^(B70-1))</f>
        <v>2.1014557299456783E-8</v>
      </c>
      <c r="D70" s="18"/>
      <c r="E70" s="2"/>
      <c r="F70" s="2"/>
    </row>
    <row r="71" spans="1:6">
      <c r="A71" s="23">
        <v>67</v>
      </c>
      <c r="B71" s="24">
        <v>0.69998000000000005</v>
      </c>
      <c r="C71" s="26">
        <f t="shared" si="1"/>
        <v>1.0640050158978711E-8</v>
      </c>
      <c r="D71" s="18"/>
      <c r="E71" s="2"/>
      <c r="F71" s="2"/>
    </row>
    <row r="72" spans="1:6">
      <c r="A72" s="23">
        <v>68</v>
      </c>
      <c r="B72" s="24">
        <v>0.96716899999999995</v>
      </c>
      <c r="C72" s="26">
        <f t="shared" si="1"/>
        <v>2.2768903325471099E-8</v>
      </c>
      <c r="D72" s="18"/>
      <c r="E72" s="2"/>
      <c r="F72" s="2"/>
    </row>
    <row r="73" spans="1:6">
      <c r="A73" s="23">
        <v>69</v>
      </c>
      <c r="B73" s="24">
        <v>0.16506799999999999</v>
      </c>
      <c r="C73" s="26">
        <f t="shared" si="1"/>
        <v>2.3199919085046651E-9</v>
      </c>
      <c r="D73" s="18"/>
      <c r="E73" s="2"/>
      <c r="F73" s="2"/>
    </row>
    <row r="74" spans="1:6">
      <c r="A74" s="23">
        <v>70</v>
      </c>
      <c r="B74" s="24">
        <v>0.39629500000000001</v>
      </c>
      <c r="C74" s="26">
        <f t="shared" si="1"/>
        <v>4.481416465784072E-9</v>
      </c>
      <c r="D74" s="18"/>
      <c r="E74" s="2"/>
      <c r="F74" s="2"/>
    </row>
    <row r="75" spans="1:6">
      <c r="A75" s="23">
        <v>71</v>
      </c>
      <c r="B75" s="24">
        <v>0.81649300000000002</v>
      </c>
      <c r="C75" s="26">
        <f t="shared" si="1"/>
        <v>1.4825876888221704E-8</v>
      </c>
      <c r="D75" s="18"/>
      <c r="E75" s="2"/>
      <c r="F75" s="2"/>
    </row>
    <row r="76" spans="1:6">
      <c r="A76" s="23">
        <v>72</v>
      </c>
      <c r="B76" s="24">
        <v>0.57357100000000005</v>
      </c>
      <c r="C76" s="26">
        <f t="shared" si="1"/>
        <v>7.4238612175425226E-9</v>
      </c>
      <c r="D76" s="18"/>
      <c r="E76" s="2"/>
      <c r="F76" s="2"/>
    </row>
    <row r="77" spans="1:6">
      <c r="A77" s="23">
        <v>73</v>
      </c>
      <c r="B77" s="24">
        <v>0.12834799999999999</v>
      </c>
      <c r="C77" s="26">
        <f t="shared" si="1"/>
        <v>2.0896788449408494E-9</v>
      </c>
      <c r="D77" s="18"/>
      <c r="E77" s="2"/>
      <c r="F77" s="2"/>
    </row>
    <row r="78" spans="1:6">
      <c r="A78" s="23">
        <v>74</v>
      </c>
      <c r="B78" s="24">
        <v>0.85145000000000004</v>
      </c>
      <c r="C78" s="26">
        <f t="shared" si="1"/>
        <v>1.6377486009824333E-8</v>
      </c>
      <c r="D78" s="18"/>
      <c r="E78" s="2"/>
      <c r="F78" s="2"/>
    </row>
    <row r="79" spans="1:6">
      <c r="A79" s="23">
        <v>75</v>
      </c>
      <c r="B79" s="24">
        <v>0.31758999999999998</v>
      </c>
      <c r="C79" s="26">
        <f t="shared" si="1"/>
        <v>3.5817140106623904E-9</v>
      </c>
      <c r="D79" s="18"/>
      <c r="E79" s="2"/>
      <c r="F79" s="2"/>
    </row>
    <row r="80" spans="1:6">
      <c r="A80" s="23">
        <v>76</v>
      </c>
      <c r="B80" s="24">
        <v>0.71956100000000001</v>
      </c>
      <c r="C80" s="26">
        <f t="shared" si="1"/>
        <v>1.1250115774007385E-8</v>
      </c>
      <c r="D80" s="18"/>
      <c r="E80" s="2"/>
      <c r="F80" s="2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Fig. 2a</vt:lpstr>
      <vt:lpstr>Fig. 2b</vt:lpstr>
      <vt:lpstr>Fig. 2c</vt:lpstr>
      <vt:lpstr>Fig. 2d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2023-11-19T10:22:43Z</dcterms:created>
  <dcterms:modified xsi:type="dcterms:W3CDTF">2024-03-07T09:46:52Z</dcterms:modified>
</cp:coreProperties>
</file>