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7069474\Documents\4 year\Thesis\Chapter#4\"/>
    </mc:Choice>
  </mc:AlternateContent>
  <bookViews>
    <workbookView xWindow="0" yWindow="0" windowWidth="28800" windowHeight="12435" activeTab="1"/>
  </bookViews>
  <sheets>
    <sheet name="Raw data" sheetId="1" r:id="rId1"/>
    <sheet name="Moisture content" sheetId="2" r:id="rId2"/>
    <sheet name="Sheet1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3" l="1"/>
  <c r="D12" i="3"/>
  <c r="E12" i="3" s="1"/>
  <c r="D13" i="3"/>
  <c r="E13" i="3"/>
  <c r="G11" i="3"/>
  <c r="D10" i="3"/>
  <c r="E10" i="3" s="1"/>
  <c r="D11" i="3"/>
  <c r="E11" i="3"/>
  <c r="C11" i="3"/>
  <c r="C10" i="3"/>
  <c r="B11" i="3"/>
  <c r="B10" i="3"/>
  <c r="E9" i="3"/>
  <c r="D9" i="3"/>
  <c r="C9" i="3"/>
  <c r="B9" i="3"/>
  <c r="A29" i="2"/>
  <c r="E8" i="3"/>
  <c r="D8" i="3"/>
  <c r="C8" i="3"/>
  <c r="B8" i="3"/>
  <c r="G7" i="3"/>
  <c r="E5" i="3"/>
  <c r="D5" i="3"/>
  <c r="E6" i="3"/>
  <c r="E7" i="3"/>
  <c r="D6" i="3"/>
  <c r="D7" i="3"/>
  <c r="C7" i="3"/>
  <c r="C6" i="3"/>
  <c r="C5" i="3"/>
  <c r="B7" i="3"/>
  <c r="B6" i="3"/>
  <c r="B5" i="3"/>
  <c r="D2" i="3"/>
  <c r="G4" i="3"/>
  <c r="E3" i="3"/>
  <c r="E4" i="3"/>
  <c r="E2" i="3"/>
  <c r="D3" i="3"/>
  <c r="D4" i="3"/>
  <c r="C4" i="3"/>
  <c r="C3" i="3"/>
  <c r="B4" i="3"/>
  <c r="B3" i="3"/>
  <c r="B2" i="3"/>
  <c r="O37" i="1" l="1"/>
  <c r="Q35" i="1"/>
  <c r="Q34" i="1"/>
  <c r="Q28" i="1"/>
  <c r="Q27" i="1"/>
  <c r="Q26" i="1"/>
  <c r="O35" i="1"/>
  <c r="O34" i="1"/>
  <c r="O33" i="1"/>
  <c r="O32" i="1"/>
  <c r="O31" i="1"/>
  <c r="O30" i="1"/>
  <c r="O29" i="1"/>
  <c r="O28" i="1"/>
  <c r="O27" i="1"/>
  <c r="O26" i="1"/>
  <c r="O24" i="1"/>
  <c r="O23" i="1"/>
  <c r="O22" i="1"/>
  <c r="O21" i="1"/>
  <c r="O20" i="1"/>
  <c r="C24" i="2" l="1"/>
  <c r="H28" i="2"/>
  <c r="G29" i="2"/>
  <c r="D23" i="2"/>
  <c r="C33" i="2"/>
  <c r="B34" i="2"/>
  <c r="E22" i="2"/>
  <c r="E31" i="2"/>
  <c r="D34" i="2"/>
  <c r="D24" i="2"/>
  <c r="Q21" i="1"/>
  <c r="Q30" i="1"/>
  <c r="C23" i="2"/>
  <c r="D22" i="2"/>
  <c r="E21" i="2"/>
  <c r="F20" i="2"/>
  <c r="B33" i="2"/>
  <c r="C32" i="2"/>
  <c r="D31" i="2"/>
  <c r="E30" i="2"/>
  <c r="Q22" i="1"/>
  <c r="Q31" i="1"/>
  <c r="I24" i="2"/>
  <c r="J23" i="2"/>
  <c r="F37" i="2"/>
  <c r="G35" i="2"/>
  <c r="H34" i="2"/>
  <c r="I33" i="2"/>
  <c r="E29" i="2"/>
  <c r="F28" i="2"/>
  <c r="G27" i="2"/>
  <c r="H26" i="2"/>
  <c r="Q23" i="1"/>
  <c r="Q32" i="1"/>
  <c r="H24" i="2"/>
  <c r="I23" i="2"/>
  <c r="J22" i="2"/>
  <c r="B22" i="2"/>
  <c r="G34" i="2"/>
  <c r="H33" i="2"/>
  <c r="I32" i="2"/>
  <c r="J31" i="2"/>
  <c r="F27" i="2"/>
  <c r="G26" i="2"/>
  <c r="E24" i="2"/>
  <c r="Q24" i="1"/>
  <c r="Q33" i="1"/>
  <c r="J21" i="2"/>
  <c r="B21" i="2"/>
  <c r="C20" i="2"/>
  <c r="D37" i="2"/>
  <c r="I31" i="2"/>
  <c r="J30" i="2"/>
  <c r="B30" i="2"/>
  <c r="C29" i="2"/>
  <c r="H20" i="2"/>
  <c r="I37" i="2"/>
  <c r="J35" i="2"/>
  <c r="B35" i="2"/>
  <c r="G30" i="2"/>
  <c r="H29" i="2"/>
  <c r="I28" i="2"/>
  <c r="J27" i="2"/>
  <c r="Q20" i="1"/>
  <c r="Q29" i="1"/>
  <c r="Q37" i="1"/>
  <c r="J34" i="2"/>
  <c r="J26" i="2"/>
  <c r="Q3" i="1"/>
  <c r="H37" i="2" s="1"/>
  <c r="O3" i="1"/>
  <c r="F31" i="2" l="1"/>
  <c r="G21" i="2"/>
  <c r="H32" i="2"/>
  <c r="I22" i="2"/>
  <c r="E28" i="2"/>
  <c r="F35" i="2"/>
  <c r="D30" i="2"/>
  <c r="E20" i="2"/>
  <c r="I26" i="2"/>
  <c r="J33" i="2"/>
  <c r="B24" i="2"/>
  <c r="I27" i="2"/>
  <c r="G20" i="2"/>
  <c r="F33" i="2"/>
  <c r="E32" i="2"/>
  <c r="F26" i="2"/>
  <c r="G33" i="2"/>
  <c r="H23" i="2"/>
  <c r="D29" i="2"/>
  <c r="E37" i="2"/>
  <c r="C31" i="2"/>
  <c r="D21" i="2"/>
  <c r="H27" i="2"/>
  <c r="I34" i="2"/>
  <c r="J24" i="2"/>
  <c r="B26" i="2"/>
  <c r="I35" i="2"/>
  <c r="C26" i="2"/>
  <c r="D33" i="2"/>
  <c r="E27" i="2"/>
  <c r="F34" i="2"/>
  <c r="G24" i="2"/>
  <c r="C30" i="2"/>
  <c r="D20" i="2"/>
  <c r="E33" i="2"/>
  <c r="B32" i="2"/>
  <c r="C22" i="2"/>
  <c r="G28" i="2"/>
  <c r="H35" i="2"/>
  <c r="F30" i="2"/>
  <c r="B3" i="2"/>
  <c r="F22" i="2"/>
  <c r="H30" i="2"/>
  <c r="B37" i="2"/>
  <c r="J20" i="2"/>
  <c r="E23" i="2"/>
  <c r="J28" i="2"/>
  <c r="D26" i="2"/>
  <c r="E26" i="2"/>
  <c r="C27" i="2"/>
  <c r="F32" i="2"/>
  <c r="I20" i="2"/>
  <c r="D27" i="2"/>
  <c r="I30" i="2"/>
  <c r="D35" i="2"/>
  <c r="I21" i="2"/>
  <c r="B28" i="2"/>
  <c r="C35" i="2"/>
  <c r="H21" i="2"/>
  <c r="C28" i="2"/>
  <c r="H31" i="2"/>
  <c r="B20" i="2"/>
  <c r="G31" i="2"/>
  <c r="G22" i="2"/>
  <c r="J29" i="2"/>
  <c r="E34" i="2"/>
  <c r="G23" i="2"/>
  <c r="I29" i="2"/>
  <c r="J37" i="2"/>
  <c r="F23" i="2"/>
  <c r="B29" i="2"/>
  <c r="G32" i="2"/>
  <c r="C37" i="2"/>
  <c r="H22" i="2"/>
  <c r="B27" i="2"/>
  <c r="C34" i="2"/>
  <c r="D28" i="2"/>
  <c r="E35" i="2"/>
  <c r="B31" i="2"/>
  <c r="C21" i="2"/>
  <c r="F24" i="2"/>
  <c r="J32" i="2"/>
  <c r="B23" i="2"/>
  <c r="F29" i="2"/>
  <c r="G37" i="2"/>
  <c r="F21" i="2"/>
  <c r="D32" i="2"/>
  <c r="C3" i="2"/>
  <c r="D3" i="2"/>
  <c r="E3" i="2"/>
  <c r="F3" i="2"/>
  <c r="G3" i="2"/>
  <c r="H3" i="2"/>
  <c r="I3" i="2"/>
  <c r="J3" i="2"/>
  <c r="B2" i="2" l="1"/>
  <c r="C2" i="2"/>
  <c r="D2" i="2"/>
  <c r="E2" i="2"/>
  <c r="F2" i="2"/>
  <c r="G2" i="2"/>
  <c r="H2" i="2"/>
  <c r="I2" i="2"/>
  <c r="J2" i="2"/>
  <c r="C1" i="2"/>
  <c r="D1" i="2"/>
  <c r="E1" i="2"/>
  <c r="F1" i="2"/>
  <c r="G1" i="2"/>
  <c r="H1" i="2"/>
  <c r="I1" i="2"/>
  <c r="J1" i="2"/>
  <c r="B1" i="2"/>
  <c r="A37" i="2"/>
  <c r="A38" i="2"/>
  <c r="A39" i="2"/>
  <c r="A40" i="2"/>
  <c r="A41" i="2"/>
  <c r="A42" i="2"/>
  <c r="A43" i="2"/>
  <c r="A44" i="2"/>
  <c r="A45" i="2"/>
  <c r="A46" i="2"/>
  <c r="A47" i="2"/>
  <c r="A48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30" i="2"/>
  <c r="A31" i="2"/>
  <c r="A32" i="2"/>
  <c r="A33" i="2"/>
  <c r="A34" i="2"/>
  <c r="A35" i="2"/>
  <c r="A36" i="2"/>
  <c r="A1" i="2"/>
  <c r="Q17" i="1"/>
  <c r="Q6" i="1"/>
  <c r="O4" i="1"/>
  <c r="O5" i="1"/>
  <c r="Q5" i="1" s="1"/>
  <c r="O6" i="1"/>
  <c r="O8" i="1"/>
  <c r="O9" i="1"/>
  <c r="Q9" i="1" s="1"/>
  <c r="O11" i="1"/>
  <c r="Q11" i="1" s="1"/>
  <c r="O12" i="1"/>
  <c r="O13" i="1"/>
  <c r="Q13" i="1" s="1"/>
  <c r="O14" i="1"/>
  <c r="O15" i="1"/>
  <c r="Q15" i="1" s="1"/>
  <c r="O16" i="1"/>
  <c r="O17" i="1"/>
  <c r="O18" i="1"/>
  <c r="O19" i="1"/>
  <c r="Q19" i="1" s="1"/>
  <c r="O25" i="1"/>
  <c r="Q25" i="1" s="1"/>
  <c r="O48" i="1"/>
  <c r="D16" i="2" l="1"/>
  <c r="H16" i="2"/>
  <c r="F16" i="2"/>
  <c r="E16" i="2"/>
  <c r="I16" i="2"/>
  <c r="B16" i="2"/>
  <c r="C16" i="2"/>
  <c r="G16" i="2"/>
  <c r="J16" i="2"/>
  <c r="C8" i="2"/>
  <c r="G8" i="2"/>
  <c r="I8" i="2"/>
  <c r="D8" i="2"/>
  <c r="H8" i="2"/>
  <c r="B8" i="2"/>
  <c r="F8" i="2"/>
  <c r="J8" i="2"/>
  <c r="E8" i="2"/>
  <c r="B14" i="2"/>
  <c r="F14" i="2"/>
  <c r="J14" i="2"/>
  <c r="C14" i="2"/>
  <c r="G14" i="2"/>
  <c r="H14" i="2"/>
  <c r="E14" i="2"/>
  <c r="I14" i="2"/>
  <c r="D14" i="2"/>
  <c r="D6" i="2"/>
  <c r="H6" i="2"/>
  <c r="J6" i="2"/>
  <c r="E6" i="2"/>
  <c r="I6" i="2"/>
  <c r="B6" i="2"/>
  <c r="C6" i="2"/>
  <c r="G6" i="2"/>
  <c r="F6" i="2"/>
  <c r="D12" i="2"/>
  <c r="H12" i="2"/>
  <c r="F12" i="2"/>
  <c r="E12" i="2"/>
  <c r="I12" i="2"/>
  <c r="B12" i="2"/>
  <c r="C12" i="2"/>
  <c r="G12" i="2"/>
  <c r="J12" i="2"/>
  <c r="B4" i="2"/>
  <c r="F4" i="2"/>
  <c r="J4" i="2"/>
  <c r="C4" i="2"/>
  <c r="G4" i="2"/>
  <c r="E4" i="2"/>
  <c r="I4" i="2"/>
  <c r="D4" i="2"/>
  <c r="H4" i="2"/>
  <c r="E19" i="2"/>
  <c r="I19" i="2"/>
  <c r="B19" i="2"/>
  <c r="F19" i="2"/>
  <c r="J19" i="2"/>
  <c r="C19" i="2"/>
  <c r="D19" i="2"/>
  <c r="H19" i="2"/>
  <c r="G19" i="2"/>
  <c r="E15" i="2"/>
  <c r="I15" i="2"/>
  <c r="C15" i="2"/>
  <c r="B15" i="2"/>
  <c r="F15" i="2"/>
  <c r="J15" i="2"/>
  <c r="D15" i="2"/>
  <c r="H15" i="2"/>
  <c r="G15" i="2"/>
  <c r="E11" i="2"/>
  <c r="I11" i="2"/>
  <c r="C11" i="2"/>
  <c r="B11" i="2"/>
  <c r="F11" i="2"/>
  <c r="J11" i="2"/>
  <c r="D11" i="2"/>
  <c r="H11" i="2"/>
  <c r="G11" i="2"/>
  <c r="Q16" i="1"/>
  <c r="Q12" i="1"/>
  <c r="Q8" i="1"/>
  <c r="B18" i="2"/>
  <c r="F18" i="2"/>
  <c r="J18" i="2"/>
  <c r="H18" i="2"/>
  <c r="C18" i="2"/>
  <c r="G18" i="2"/>
  <c r="E18" i="2"/>
  <c r="I18" i="2"/>
  <c r="D18" i="2"/>
  <c r="E25" i="2"/>
  <c r="I25" i="2"/>
  <c r="C25" i="2"/>
  <c r="F25" i="2"/>
  <c r="J25" i="2"/>
  <c r="G25" i="2"/>
  <c r="D25" i="2"/>
  <c r="H25" i="2"/>
  <c r="B25" i="2"/>
  <c r="C17" i="2"/>
  <c r="G17" i="2"/>
  <c r="I17" i="2"/>
  <c r="D17" i="2"/>
  <c r="H17" i="2"/>
  <c r="E17" i="2"/>
  <c r="B17" i="2"/>
  <c r="F17" i="2"/>
  <c r="J17" i="2"/>
  <c r="C13" i="2"/>
  <c r="G13" i="2"/>
  <c r="I13" i="2"/>
  <c r="D13" i="2"/>
  <c r="H13" i="2"/>
  <c r="E13" i="2"/>
  <c r="B13" i="2"/>
  <c r="F13" i="2"/>
  <c r="J13" i="2"/>
  <c r="B9" i="2"/>
  <c r="F9" i="2"/>
  <c r="J9" i="2"/>
  <c r="C9" i="2"/>
  <c r="G9" i="2"/>
  <c r="D9" i="2"/>
  <c r="E9" i="2"/>
  <c r="I9" i="2"/>
  <c r="H9" i="2"/>
  <c r="E5" i="2"/>
  <c r="I5" i="2"/>
  <c r="C5" i="2"/>
  <c r="B5" i="2"/>
  <c r="F5" i="2"/>
  <c r="J5" i="2"/>
  <c r="D5" i="2"/>
  <c r="H5" i="2"/>
  <c r="G5" i="2"/>
  <c r="Q4" i="1"/>
  <c r="Q18" i="1"/>
  <c r="Q14" i="1"/>
</calcChain>
</file>

<file path=xl/comments1.xml><?xml version="1.0" encoding="utf-8"?>
<comments xmlns="http://schemas.openxmlformats.org/spreadsheetml/2006/main">
  <authors>
    <author>Rebecca.Shepherd</author>
  </authors>
  <commentList>
    <comment ref="P1" authorId="0" shapeId="0">
      <text>
        <r>
          <rPr>
            <b/>
            <sz val="9"/>
            <color indexed="81"/>
            <rFont val="Tahoma"/>
            <family val="2"/>
          </rPr>
          <t xml:space="preserve">Rebecca.Shepherd
</t>
        </r>
        <r>
          <rPr>
            <sz val="9"/>
            <color indexed="81"/>
            <rFont val="Tahoma"/>
            <family val="2"/>
          </rPr>
          <t>Estimate of % of core intact - some samples lost a small amount from the tops in transit/preparation</t>
        </r>
      </text>
    </comment>
  </commentList>
</comments>
</file>

<file path=xl/sharedStrings.xml><?xml version="1.0" encoding="utf-8"?>
<sst xmlns="http://schemas.openxmlformats.org/spreadsheetml/2006/main" count="116" uniqueCount="115">
  <si>
    <t>Sample</t>
  </si>
  <si>
    <t>0cm</t>
  </si>
  <si>
    <t>10cm</t>
  </si>
  <si>
    <t>50cm</t>
  </si>
  <si>
    <t>100cm</t>
  </si>
  <si>
    <t>E201/01</t>
  </si>
  <si>
    <t>E201/02</t>
  </si>
  <si>
    <t>E201/03</t>
  </si>
  <si>
    <t>E201/04</t>
  </si>
  <si>
    <t>E201/05</t>
  </si>
  <si>
    <t>E201/06</t>
  </si>
  <si>
    <t>E201/07</t>
  </si>
  <si>
    <t>E201/08</t>
  </si>
  <si>
    <t>E201/09</t>
  </si>
  <si>
    <t>E201/10</t>
  </si>
  <si>
    <t>E201/11</t>
  </si>
  <si>
    <t>E201/12</t>
  </si>
  <si>
    <t>E201/13</t>
  </si>
  <si>
    <t>E201/14</t>
  </si>
  <si>
    <t>E201/15</t>
  </si>
  <si>
    <t>E201/16</t>
  </si>
  <si>
    <t>E201/17</t>
  </si>
  <si>
    <t>E201/18</t>
  </si>
  <si>
    <t>E201/19</t>
  </si>
  <si>
    <t>E201/20</t>
  </si>
  <si>
    <t>E201/21</t>
  </si>
  <si>
    <t>E201/22</t>
  </si>
  <si>
    <t>E201/23</t>
  </si>
  <si>
    <t>E201/24</t>
  </si>
  <si>
    <t>E201/25</t>
  </si>
  <si>
    <t>E201/26</t>
  </si>
  <si>
    <t>E201/27</t>
  </si>
  <si>
    <t>E201/28</t>
  </si>
  <si>
    <t>E201/29</t>
  </si>
  <si>
    <t>E201/30</t>
  </si>
  <si>
    <t>E201/31</t>
  </si>
  <si>
    <t>E201/32</t>
  </si>
  <si>
    <t>E201/33</t>
  </si>
  <si>
    <t>E201/34</t>
  </si>
  <si>
    <t>E201/35</t>
  </si>
  <si>
    <t>809 15-20 (1)</t>
  </si>
  <si>
    <t>809 15-20 (2)</t>
  </si>
  <si>
    <t>809 45-50 (1)</t>
  </si>
  <si>
    <t>809 45-50 (2)</t>
  </si>
  <si>
    <t>809 75-80 (1)</t>
  </si>
  <si>
    <t>809 75-80 (2)</t>
  </si>
  <si>
    <t>817 15-20 (1)</t>
  </si>
  <si>
    <t>817 15-20 (2)</t>
  </si>
  <si>
    <t>817 45-50 (1)</t>
  </si>
  <si>
    <t>817 45-50 (2)</t>
  </si>
  <si>
    <t>817 75-80 (1)</t>
  </si>
  <si>
    <t>817 75-80 (2)</t>
  </si>
  <si>
    <t>820 15-20 (1)</t>
  </si>
  <si>
    <t>820 15-20 (2)</t>
  </si>
  <si>
    <t>820 45-50 (1)</t>
  </si>
  <si>
    <t>820 45-50 (2)</t>
  </si>
  <si>
    <t>820 75-80 (1)</t>
  </si>
  <si>
    <t>820 75-80 (2)</t>
  </si>
  <si>
    <t>821 15-20 (1)</t>
  </si>
  <si>
    <t>821 15-20 (2)</t>
  </si>
  <si>
    <t>823 15-20 (1)</t>
  </si>
  <si>
    <t>823 15-20 (2)</t>
  </si>
  <si>
    <t>823 45-50 (1)</t>
  </si>
  <si>
    <t>823 45-50 (2)</t>
  </si>
  <si>
    <t>823 75-80 (1)</t>
  </si>
  <si>
    <t>823 75-80 (2)</t>
  </si>
  <si>
    <t>827 15-20 (1)</t>
  </si>
  <si>
    <t>827 15-20 (2)</t>
  </si>
  <si>
    <t>832 15-20 (1)</t>
  </si>
  <si>
    <t>832 15-20 (2)</t>
  </si>
  <si>
    <t>832 45-50 (1)</t>
  </si>
  <si>
    <t>E201/36</t>
  </si>
  <si>
    <t>E201/37</t>
  </si>
  <si>
    <t>E201/38</t>
  </si>
  <si>
    <t>E201/39</t>
  </si>
  <si>
    <t>E201/40</t>
  </si>
  <si>
    <t>E201/41</t>
  </si>
  <si>
    <t>E201/42</t>
  </si>
  <si>
    <t>E201/43</t>
  </si>
  <si>
    <t>E201/44</t>
  </si>
  <si>
    <t>E201/45</t>
  </si>
  <si>
    <t>E201/46</t>
  </si>
  <si>
    <t>832 45-50 (2)</t>
  </si>
  <si>
    <t>833 15-20 (1)</t>
  </si>
  <si>
    <t>833 15-20 (2)</t>
  </si>
  <si>
    <t>833 45-50 (1)</t>
  </si>
  <si>
    <t>833 45-50 (2)</t>
  </si>
  <si>
    <t>833 75-80 (1)</t>
  </si>
  <si>
    <t>833 75-80 (2)</t>
  </si>
  <si>
    <t>834 15-20 (1)</t>
  </si>
  <si>
    <t>834 15-20 (2)</t>
  </si>
  <si>
    <t>834 45-50 (1)</t>
  </si>
  <si>
    <t>834 45-50 (2)</t>
  </si>
  <si>
    <t>Lab Code</t>
  </si>
  <si>
    <t>0.3 bar</t>
  </si>
  <si>
    <t>1 bar</t>
  </si>
  <si>
    <t>2 bar</t>
  </si>
  <si>
    <t>15 bar</t>
  </si>
  <si>
    <t>Batch</t>
  </si>
  <si>
    <t>5cm</t>
  </si>
  <si>
    <t>829 15-20 (3)</t>
  </si>
  <si>
    <t>829 15-20 (4)</t>
  </si>
  <si>
    <t>Dry wt</t>
  </si>
  <si>
    <t>Wt ring+material</t>
  </si>
  <si>
    <t>DBD</t>
  </si>
  <si>
    <t>Vol. of ring</t>
  </si>
  <si>
    <t>Wt soil dry</t>
  </si>
  <si>
    <t>proportion full</t>
  </si>
  <si>
    <t>Comments</t>
  </si>
  <si>
    <t>ID</t>
  </si>
  <si>
    <t>AWC AT fc</t>
  </si>
  <si>
    <t>%</t>
  </si>
  <si>
    <t>mm</t>
  </si>
  <si>
    <t>829 45-50 (1)</t>
  </si>
  <si>
    <t>829 45-50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</si>
</sst>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1" applyNumberFormat="0" applyAlignment="0" applyProtection="0"/>
    <xf numFmtId="0" fontId="6" fillId="5" borderId="1" applyNumberFormat="0" applyAlignment="0" applyProtection="0"/>
  </cellStyleXfs>
  <cellXfs count="16">
    <xf numFmtId="0" fontId="0" fillId="0" borderId="0" xfId="0"/>
    <xf numFmtId="0" fontId="0" fillId="0" borderId="0" xfId="0" applyFont="1" applyBorder="1"/>
    <xf numFmtId="0" fontId="0" fillId="0" borderId="0" xfId="0" applyFont="1"/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2" fontId="0" fillId="0" borderId="0" xfId="0" applyNumberFormat="1"/>
    <xf numFmtId="164" fontId="0" fillId="0" borderId="0" xfId="0" applyNumberFormat="1" applyFont="1"/>
    <xf numFmtId="164" fontId="0" fillId="0" borderId="0" xfId="0" applyNumberFormat="1"/>
    <xf numFmtId="0" fontId="3" fillId="2" borderId="0" xfId="1"/>
    <xf numFmtId="2" fontId="3" fillId="2" borderId="0" xfId="1" applyNumberFormat="1"/>
    <xf numFmtId="0" fontId="6" fillId="5" borderId="1" xfId="4"/>
    <xf numFmtId="2" fontId="6" fillId="5" borderId="1" xfId="4" applyNumberFormat="1"/>
    <xf numFmtId="0" fontId="5" fillId="4" borderId="1" xfId="3"/>
    <xf numFmtId="2" fontId="5" fillId="4" borderId="1" xfId="3" applyNumberFormat="1"/>
    <xf numFmtId="0" fontId="4" fillId="3" borderId="0" xfId="2"/>
    <xf numFmtId="2" fontId="4" fillId="3" borderId="0" xfId="2" applyNumberFormat="1"/>
  </cellXfs>
  <cellStyles count="5">
    <cellStyle name="Bad" xfId="2" builtinId="27"/>
    <cellStyle name="Calculation" xfId="4" builtinId="22"/>
    <cellStyle name="Good" xfId="1" builtinId="26"/>
    <cellStyle name="Input" xfId="3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'Raw data'!$A$3</c:f>
              <c:strCache>
                <c:ptCount val="1"/>
                <c:pt idx="0">
                  <c:v>809 15-20 (1)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'Raw data'!$D$2:$L$2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'Raw data'!$D$3:$L$3</c:f>
              <c:numCache>
                <c:formatCode>General</c:formatCode>
                <c:ptCount val="9"/>
                <c:pt idx="0">
                  <c:v>266.64</c:v>
                </c:pt>
                <c:pt idx="1">
                  <c:v>265.74</c:v>
                </c:pt>
                <c:pt idx="2">
                  <c:v>265.01</c:v>
                </c:pt>
                <c:pt idx="3">
                  <c:v>263.82</c:v>
                </c:pt>
                <c:pt idx="4">
                  <c:v>262.91000000000003</c:v>
                </c:pt>
                <c:pt idx="5">
                  <c:v>259.42</c:v>
                </c:pt>
                <c:pt idx="6">
                  <c:v>258.52</c:v>
                </c:pt>
                <c:pt idx="7">
                  <c:v>257.73</c:v>
                </c:pt>
                <c:pt idx="8">
                  <c:v>256.08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C3-48B6-8DB4-5E990B49F3A5}"/>
            </c:ext>
          </c:extLst>
        </c:ser>
        <c:ser>
          <c:idx val="1"/>
          <c:order val="1"/>
          <c:tx>
            <c:strRef>
              <c:f>'Raw data'!$A$4</c:f>
              <c:strCache>
                <c:ptCount val="1"/>
                <c:pt idx="0">
                  <c:v>809 15-20 (2)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'Raw data'!$D$2:$L$2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'Raw data'!$D$4:$L$4</c:f>
              <c:numCache>
                <c:formatCode>General</c:formatCode>
                <c:ptCount val="9"/>
                <c:pt idx="0">
                  <c:v>269.48</c:v>
                </c:pt>
                <c:pt idx="1">
                  <c:v>268.8</c:v>
                </c:pt>
                <c:pt idx="2">
                  <c:v>268.29000000000002</c:v>
                </c:pt>
                <c:pt idx="3">
                  <c:v>264.95999999999998</c:v>
                </c:pt>
                <c:pt idx="4">
                  <c:v>263.05</c:v>
                </c:pt>
                <c:pt idx="5">
                  <c:v>258.04000000000002</c:v>
                </c:pt>
                <c:pt idx="6">
                  <c:v>257.16000000000003</c:v>
                </c:pt>
                <c:pt idx="7">
                  <c:v>256.24</c:v>
                </c:pt>
                <c:pt idx="8">
                  <c:v>253.17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C3-48B6-8DB4-5E990B49F3A5}"/>
            </c:ext>
          </c:extLst>
        </c:ser>
        <c:ser>
          <c:idx val="2"/>
          <c:order val="2"/>
          <c:tx>
            <c:strRef>
              <c:f>'Raw data'!$A$5</c:f>
              <c:strCache>
                <c:ptCount val="1"/>
                <c:pt idx="0">
                  <c:v>809 45-50 (1)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'Raw data'!$D$2:$L$2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'Raw data'!$D$5:$L$5</c:f>
              <c:numCache>
                <c:formatCode>General</c:formatCode>
                <c:ptCount val="9"/>
                <c:pt idx="0">
                  <c:v>283.23</c:v>
                </c:pt>
                <c:pt idx="1">
                  <c:v>282.55</c:v>
                </c:pt>
                <c:pt idx="2">
                  <c:v>281.79000000000002</c:v>
                </c:pt>
                <c:pt idx="3">
                  <c:v>280.45</c:v>
                </c:pt>
                <c:pt idx="4">
                  <c:v>279.05</c:v>
                </c:pt>
                <c:pt idx="5">
                  <c:v>274.51</c:v>
                </c:pt>
                <c:pt idx="6">
                  <c:v>273.77</c:v>
                </c:pt>
                <c:pt idx="7">
                  <c:v>273.16000000000003</c:v>
                </c:pt>
                <c:pt idx="8">
                  <c:v>271.02999999999997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CC3-48B6-8DB4-5E990B49F3A5}"/>
            </c:ext>
          </c:extLst>
        </c:ser>
        <c:ser>
          <c:idx val="3"/>
          <c:order val="3"/>
          <c:tx>
            <c:strRef>
              <c:f>'Raw data'!$A$6</c:f>
              <c:strCache>
                <c:ptCount val="1"/>
                <c:pt idx="0">
                  <c:v>809 45-50 (2)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'Raw data'!$D$2:$L$2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'Raw data'!$D$6:$L$6</c:f>
              <c:numCache>
                <c:formatCode>General</c:formatCode>
                <c:ptCount val="9"/>
                <c:pt idx="0">
                  <c:v>280.91000000000003</c:v>
                </c:pt>
                <c:pt idx="1">
                  <c:v>280.17</c:v>
                </c:pt>
                <c:pt idx="2">
                  <c:v>279.77</c:v>
                </c:pt>
                <c:pt idx="3">
                  <c:v>277.8</c:v>
                </c:pt>
                <c:pt idx="4">
                  <c:v>275.67</c:v>
                </c:pt>
                <c:pt idx="5">
                  <c:v>270.04000000000002</c:v>
                </c:pt>
                <c:pt idx="6">
                  <c:v>269.37</c:v>
                </c:pt>
                <c:pt idx="7">
                  <c:v>268.67</c:v>
                </c:pt>
                <c:pt idx="8">
                  <c:v>265.56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CC3-48B6-8DB4-5E990B49F3A5}"/>
            </c:ext>
          </c:extLst>
        </c:ser>
        <c:ser>
          <c:idx val="4"/>
          <c:order val="4"/>
          <c:tx>
            <c:strRef>
              <c:f>'Raw data'!$A$7</c:f>
              <c:strCache>
                <c:ptCount val="1"/>
                <c:pt idx="0">
                  <c:v>809 75-80 (1)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'Raw data'!$D$2:$L$2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'Raw data'!$D$7:$L$7</c:f>
              <c:numCache>
                <c:formatCode>General</c:formatCode>
                <c:ptCount val="9"/>
                <c:pt idx="0">
                  <c:v>303.88</c:v>
                </c:pt>
                <c:pt idx="1">
                  <c:v>303.33</c:v>
                </c:pt>
                <c:pt idx="2">
                  <c:v>302.2</c:v>
                </c:pt>
                <c:pt idx="3">
                  <c:v>300.41000000000003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CC3-48B6-8DB4-5E990B49F3A5}"/>
            </c:ext>
          </c:extLst>
        </c:ser>
        <c:ser>
          <c:idx val="5"/>
          <c:order val="5"/>
          <c:tx>
            <c:strRef>
              <c:f>'Raw data'!$A$8</c:f>
              <c:strCache>
                <c:ptCount val="1"/>
                <c:pt idx="0">
                  <c:v>809 75-80 (2)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'Raw data'!$D$2:$L$2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'Raw data'!$D$8:$L$8</c:f>
              <c:numCache>
                <c:formatCode>General</c:formatCode>
                <c:ptCount val="9"/>
                <c:pt idx="0">
                  <c:v>279.62</c:v>
                </c:pt>
                <c:pt idx="1">
                  <c:v>278.85000000000002</c:v>
                </c:pt>
                <c:pt idx="2">
                  <c:v>277.64</c:v>
                </c:pt>
                <c:pt idx="3">
                  <c:v>275.95</c:v>
                </c:pt>
                <c:pt idx="4">
                  <c:v>275.04000000000002</c:v>
                </c:pt>
                <c:pt idx="5">
                  <c:v>272.43</c:v>
                </c:pt>
                <c:pt idx="6">
                  <c:v>271.67</c:v>
                </c:pt>
                <c:pt idx="7">
                  <c:v>270.83</c:v>
                </c:pt>
                <c:pt idx="8">
                  <c:v>267.70999999999998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CC3-48B6-8DB4-5E990B49F3A5}"/>
            </c:ext>
          </c:extLst>
        </c:ser>
        <c:ser>
          <c:idx val="6"/>
          <c:order val="6"/>
          <c:tx>
            <c:strRef>
              <c:f>'Raw data'!$A$9</c:f>
              <c:strCache>
                <c:ptCount val="1"/>
                <c:pt idx="0">
                  <c:v>817 15-20 (1)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'Raw data'!$D$2:$L$2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'Raw data'!$D$9:$L$9</c:f>
              <c:numCache>
                <c:formatCode>General</c:formatCode>
                <c:ptCount val="9"/>
                <c:pt idx="0">
                  <c:v>257.18</c:v>
                </c:pt>
                <c:pt idx="1">
                  <c:v>256.14999999999998</c:v>
                </c:pt>
                <c:pt idx="2">
                  <c:v>255.39</c:v>
                </c:pt>
                <c:pt idx="3">
                  <c:v>254.11</c:v>
                </c:pt>
                <c:pt idx="4">
                  <c:v>253.03</c:v>
                </c:pt>
                <c:pt idx="5">
                  <c:v>249.23</c:v>
                </c:pt>
                <c:pt idx="6">
                  <c:v>247.84</c:v>
                </c:pt>
                <c:pt idx="7">
                  <c:v>246.88</c:v>
                </c:pt>
                <c:pt idx="8">
                  <c:v>243.64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CC3-48B6-8DB4-5E990B49F3A5}"/>
            </c:ext>
          </c:extLst>
        </c:ser>
        <c:ser>
          <c:idx val="7"/>
          <c:order val="7"/>
          <c:tx>
            <c:strRef>
              <c:f>'Raw data'!$A$10</c:f>
              <c:strCache>
                <c:ptCount val="1"/>
                <c:pt idx="0">
                  <c:v>817 15-20 (2)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'Raw data'!$D$2:$L$2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'Raw data'!$D$10:$L$10</c:f>
              <c:numCache>
                <c:formatCode>General</c:formatCode>
                <c:ptCount val="9"/>
                <c:pt idx="0">
                  <c:v>261.13</c:v>
                </c:pt>
                <c:pt idx="1">
                  <c:v>260.33</c:v>
                </c:pt>
                <c:pt idx="2">
                  <c:v>259.87</c:v>
                </c:pt>
                <c:pt idx="3">
                  <c:v>255.69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CC3-48B6-8DB4-5E990B49F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461040"/>
        <c:axId val="521461432"/>
      </c:scatterChart>
      <c:valAx>
        <c:axId val="52146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461432"/>
        <c:crosses val="autoZero"/>
        <c:crossBetween val="midCat"/>
      </c:valAx>
      <c:valAx>
        <c:axId val="521461432"/>
        <c:scaling>
          <c:orientation val="minMax"/>
          <c:max val="310"/>
          <c:min val="2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46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Soil moisture</a:t>
            </a:r>
            <a:r>
              <a:rPr lang="en-GB" baseline="0"/>
              <a:t> release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009892498081475E-2"/>
          <c:y val="0.10856932521219795"/>
          <c:w val="0.78900875105599511"/>
          <c:h val="0.76145394015356893"/>
        </c:manualLayout>
      </c:layout>
      <c:scatterChart>
        <c:scatterStyle val="lineMarker"/>
        <c:varyColors val="0"/>
        <c:ser>
          <c:idx val="0"/>
          <c:order val="0"/>
          <c:tx>
            <c:strRef>
              <c:f>'Moisture content'!$A$32</c:f>
              <c:strCache>
                <c:ptCount val="1"/>
                <c:pt idx="0">
                  <c:v>829 15-20 (4)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'Moisture content'!$B$2:$J$2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'Moisture content'!$B$32:$J$32</c:f>
              <c:numCache>
                <c:formatCode>0.00</c:formatCode>
                <c:ptCount val="9"/>
                <c:pt idx="0">
                  <c:v>0.27544606898006996</c:v>
                </c:pt>
                <c:pt idx="1">
                  <c:v>0.26453041531897087</c:v>
                </c:pt>
                <c:pt idx="2">
                  <c:v>0.26065961614836841</c:v>
                </c:pt>
                <c:pt idx="3">
                  <c:v>0.24835047478585281</c:v>
                </c:pt>
                <c:pt idx="4">
                  <c:v>0.24269910799677311</c:v>
                </c:pt>
                <c:pt idx="5">
                  <c:v>0.22133229657504766</c:v>
                </c:pt>
                <c:pt idx="6">
                  <c:v>0.20933281914617999</c:v>
                </c:pt>
                <c:pt idx="7">
                  <c:v>0.19942357326943794</c:v>
                </c:pt>
                <c:pt idx="8">
                  <c:v>0.18061148930030996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DC-4FF1-B796-ED495B88B146}"/>
            </c:ext>
          </c:extLst>
        </c:ser>
        <c:ser>
          <c:idx val="1"/>
          <c:order val="1"/>
          <c:tx>
            <c:strRef>
              <c:f>'Moisture content'!$A$33</c:f>
              <c:strCache>
                <c:ptCount val="1"/>
                <c:pt idx="0">
                  <c:v>829 45-50 (1)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'Moisture content'!$B$2:$J$2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'Moisture content'!$B$33:$J$33</c:f>
              <c:numCache>
                <c:formatCode>0.00</c:formatCode>
                <c:ptCount val="9"/>
                <c:pt idx="0">
                  <c:v>0.21883460586692943</c:v>
                </c:pt>
                <c:pt idx="1">
                  <c:v>0.20869658084657802</c:v>
                </c:pt>
                <c:pt idx="2">
                  <c:v>0.20629546965754736</c:v>
                </c:pt>
                <c:pt idx="3">
                  <c:v>0.19709121009959668</c:v>
                </c:pt>
                <c:pt idx="4">
                  <c:v>0.19342284578302205</c:v>
                </c:pt>
                <c:pt idx="5">
                  <c:v>0.17481423406803501</c:v>
                </c:pt>
                <c:pt idx="6">
                  <c:v>0.16440941891556898</c:v>
                </c:pt>
                <c:pt idx="7">
                  <c:v>0.15527185689064688</c:v>
                </c:pt>
                <c:pt idx="8">
                  <c:v>0.13853077610046124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DC-4FF1-B796-ED495B88B146}"/>
            </c:ext>
          </c:extLst>
        </c:ser>
        <c:ser>
          <c:idx val="2"/>
          <c:order val="2"/>
          <c:tx>
            <c:strRef>
              <c:f>'Moisture content'!$A$34</c:f>
              <c:strCache>
                <c:ptCount val="1"/>
                <c:pt idx="0">
                  <c:v>829 45-50 (2)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'Moisture content'!$B$2:$J$2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'Moisture content'!$B$34:$J$34</c:f>
              <c:numCache>
                <c:formatCode>0.00</c:formatCode>
                <c:ptCount val="9"/>
                <c:pt idx="0">
                  <c:v>0.29649762236454608</c:v>
                </c:pt>
                <c:pt idx="1">
                  <c:v>0.28668855451317521</c:v>
                </c:pt>
                <c:pt idx="2">
                  <c:v>0.2824846682911592</c:v>
                </c:pt>
                <c:pt idx="3">
                  <c:v>0.26855414335938044</c:v>
                </c:pt>
                <c:pt idx="4">
                  <c:v>0.26426782799575588</c:v>
                </c:pt>
                <c:pt idx="5">
                  <c:v>0.24596855855874494</c:v>
                </c:pt>
                <c:pt idx="6">
                  <c:v>0.23698378212345542</c:v>
                </c:pt>
                <c:pt idx="7">
                  <c:v>0.23038945079480311</c:v>
                </c:pt>
                <c:pt idx="8">
                  <c:v>0.2155522053053345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DC-4FF1-B796-ED495B88B146}"/>
            </c:ext>
          </c:extLst>
        </c:ser>
        <c:ser>
          <c:idx val="3"/>
          <c:order val="3"/>
          <c:tx>
            <c:strRef>
              <c:f>'Moisture content'!$A$35</c:f>
              <c:strCache>
                <c:ptCount val="1"/>
                <c:pt idx="0">
                  <c:v>832 15-20 (1)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'Moisture content'!$B$2:$J$2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'Moisture content'!$B$35:$J$35</c:f>
              <c:numCache>
                <c:formatCode>0.00</c:formatCode>
                <c:ptCount val="9"/>
                <c:pt idx="0">
                  <c:v>0.35952935253005641</c:v>
                </c:pt>
                <c:pt idx="1">
                  <c:v>0.34814793253585313</c:v>
                </c:pt>
                <c:pt idx="2">
                  <c:v>0.34514817842885415</c:v>
                </c:pt>
                <c:pt idx="3">
                  <c:v>0.33579600385997416</c:v>
                </c:pt>
                <c:pt idx="4">
                  <c:v>0.33473726711632729</c:v>
                </c:pt>
                <c:pt idx="5">
                  <c:v>0.30315162093086484</c:v>
                </c:pt>
                <c:pt idx="6">
                  <c:v>0.29194665706060263</c:v>
                </c:pt>
                <c:pt idx="7">
                  <c:v>0.28021232481851743</c:v>
                </c:pt>
                <c:pt idx="8">
                  <c:v>0.26874267676234376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1DC-4FF1-B796-ED495B88B146}"/>
            </c:ext>
          </c:extLst>
        </c:ser>
        <c:ser>
          <c:idx val="4"/>
          <c:order val="4"/>
          <c:tx>
            <c:strRef>
              <c:f>'Moisture content'!$A$36</c:f>
              <c:strCache>
                <c:ptCount val="1"/>
                <c:pt idx="0">
                  <c:v>832 15-20 (2)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'Moisture content'!$B$2:$J$2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'Moisture content'!$B$36:$J$36</c:f>
              <c:numCache>
                <c:formatCode>0.00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DC-4FF1-B796-ED495B88B146}"/>
            </c:ext>
          </c:extLst>
        </c:ser>
        <c:ser>
          <c:idx val="5"/>
          <c:order val="5"/>
          <c:tx>
            <c:strRef>
              <c:f>'Moisture content'!$A$37</c:f>
              <c:strCache>
                <c:ptCount val="1"/>
                <c:pt idx="0">
                  <c:v>832 45-50 (1)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'Moisture content'!$B$2:$J$2</c:f>
              <c:numCache>
                <c:formatCode>General</c:formatCode>
                <c:ptCount val="9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0.05</c:v>
                </c:pt>
                <c:pt idx="4">
                  <c:v>0.1</c:v>
                </c:pt>
                <c:pt idx="5">
                  <c:v>0.3</c:v>
                </c:pt>
                <c:pt idx="6">
                  <c:v>1</c:v>
                </c:pt>
                <c:pt idx="7">
                  <c:v>2</c:v>
                </c:pt>
                <c:pt idx="8">
                  <c:v>15</c:v>
                </c:pt>
              </c:numCache>
            </c:numRef>
          </c:xVal>
          <c:yVal>
            <c:numRef>
              <c:f>'Moisture content'!$B$37:$J$37</c:f>
              <c:numCache>
                <c:formatCode>0.00</c:formatCode>
                <c:ptCount val="9"/>
                <c:pt idx="0">
                  <c:v>0.23851968001737825</c:v>
                </c:pt>
                <c:pt idx="1">
                  <c:v>0.22450179647205321</c:v>
                </c:pt>
                <c:pt idx="2">
                  <c:v>0.22133878685156957</c:v>
                </c:pt>
                <c:pt idx="3">
                  <c:v>0.21450956153461639</c:v>
                </c:pt>
                <c:pt idx="4">
                  <c:v>0.21149032507870008</c:v>
                </c:pt>
                <c:pt idx="5">
                  <c:v>0.19287170026721712</c:v>
                </c:pt>
                <c:pt idx="6">
                  <c:v>0.18007588862071497</c:v>
                </c:pt>
                <c:pt idx="7">
                  <c:v>0.17224025115178984</c:v>
                </c:pt>
                <c:pt idx="8">
                  <c:v>0.15937255292300403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1DC-4FF1-B796-ED495B88B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712416"/>
        <c:axId val="616712808"/>
      </c:scatterChart>
      <c:valAx>
        <c:axId val="61671241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Tension (bar)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712808"/>
        <c:crosses val="autoZero"/>
        <c:crossBetween val="midCat"/>
      </c:valAx>
      <c:valAx>
        <c:axId val="616712808"/>
        <c:scaling>
          <c:orientation val="minMax"/>
          <c:max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Volumetric</a:t>
                </a:r>
                <a:r>
                  <a:rPr lang="en-US" baseline="0"/>
                  <a:t> Water Content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712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400050</xdr:colOff>
      <xdr:row>4</xdr:row>
      <xdr:rowOff>23812</xdr:rowOff>
    </xdr:from>
    <xdr:to>
      <xdr:col>26</xdr:col>
      <xdr:colOff>95250</xdr:colOff>
      <xdr:row>18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533400</xdr:colOff>
      <xdr:row>4</xdr:row>
      <xdr:rowOff>166687</xdr:rowOff>
    </xdr:from>
    <xdr:to>
      <xdr:col>24</xdr:col>
      <xdr:colOff>361950</xdr:colOff>
      <xdr:row>27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8"/>
  <sheetViews>
    <sheetView workbookViewId="0">
      <selection activeCell="H37" sqref="H37"/>
    </sheetView>
  </sheetViews>
  <sheetFormatPr defaultRowHeight="15" x14ac:dyDescent="0.25"/>
  <cols>
    <col min="1" max="1" width="15" style="1" customWidth="1"/>
    <col min="2" max="3" width="9.140625" style="1"/>
    <col min="15" max="15" width="17" customWidth="1"/>
    <col min="16" max="16" width="18.7109375" customWidth="1"/>
    <col min="17" max="17" width="9.140625" style="7"/>
    <col min="18" max="18" width="10.5703125" style="7" bestFit="1" customWidth="1"/>
  </cols>
  <sheetData>
    <row r="1" spans="1:20" ht="15" customHeight="1" x14ac:dyDescent="0.25">
      <c r="A1" s="1" t="s">
        <v>0</v>
      </c>
      <c r="B1" s="1" t="s">
        <v>93</v>
      </c>
      <c r="C1" s="1" t="s">
        <v>98</v>
      </c>
      <c r="D1" s="2" t="s">
        <v>1</v>
      </c>
      <c r="E1" s="2" t="s">
        <v>99</v>
      </c>
      <c r="F1" s="2" t="s">
        <v>2</v>
      </c>
      <c r="G1" s="2" t="s">
        <v>3</v>
      </c>
      <c r="H1" s="2" t="s">
        <v>4</v>
      </c>
      <c r="I1" s="2" t="s">
        <v>94</v>
      </c>
      <c r="J1" s="2" t="s">
        <v>95</v>
      </c>
      <c r="K1" s="2" t="s">
        <v>96</v>
      </c>
      <c r="L1" s="2" t="s">
        <v>97</v>
      </c>
      <c r="M1" s="2" t="s">
        <v>102</v>
      </c>
      <c r="N1" s="2" t="s">
        <v>103</v>
      </c>
      <c r="O1" s="2" t="s">
        <v>106</v>
      </c>
      <c r="P1" s="2" t="s">
        <v>107</v>
      </c>
      <c r="Q1" s="6" t="s">
        <v>104</v>
      </c>
      <c r="R1" s="6" t="s">
        <v>108</v>
      </c>
      <c r="T1" s="2" t="s">
        <v>105</v>
      </c>
    </row>
    <row r="2" spans="1:20" ht="15" customHeight="1" x14ac:dyDescent="0.25">
      <c r="D2" s="2">
        <v>0</v>
      </c>
      <c r="E2" s="2">
        <v>5.0000000000000001E-3</v>
      </c>
      <c r="F2" s="2">
        <v>0.01</v>
      </c>
      <c r="G2" s="2">
        <v>0.05</v>
      </c>
      <c r="H2" s="2">
        <v>0.1</v>
      </c>
      <c r="I2" s="2">
        <v>0.3</v>
      </c>
      <c r="J2" s="2">
        <v>1</v>
      </c>
      <c r="K2" s="2">
        <v>2</v>
      </c>
      <c r="L2" s="2">
        <v>15</v>
      </c>
      <c r="T2">
        <v>98.17</v>
      </c>
    </row>
    <row r="3" spans="1:20" ht="15" customHeight="1" x14ac:dyDescent="0.25">
      <c r="A3" s="3" t="s">
        <v>40</v>
      </c>
      <c r="B3" s="3" t="s">
        <v>5</v>
      </c>
      <c r="C3" s="3">
        <v>1</v>
      </c>
      <c r="D3">
        <v>266.64</v>
      </c>
      <c r="E3" s="4">
        <v>265.74</v>
      </c>
      <c r="F3" s="4">
        <v>265.01</v>
      </c>
      <c r="G3" s="4">
        <v>263.82</v>
      </c>
      <c r="H3" s="4">
        <v>262.91000000000003</v>
      </c>
      <c r="I3" s="4">
        <v>259.42</v>
      </c>
      <c r="J3" s="4">
        <v>258.52</v>
      </c>
      <c r="K3" s="4">
        <v>257.73</v>
      </c>
      <c r="L3" s="4">
        <v>256.08</v>
      </c>
      <c r="M3" s="4">
        <v>221.66</v>
      </c>
      <c r="N3" s="4">
        <v>94.02</v>
      </c>
      <c r="O3">
        <f>M3-N3</f>
        <v>127.64</v>
      </c>
      <c r="P3" s="4">
        <v>0.98</v>
      </c>
      <c r="Q3" s="7">
        <f>(O3*P3)/T$2</f>
        <v>1.274189670978914</v>
      </c>
    </row>
    <row r="4" spans="1:20" ht="15" customHeight="1" x14ac:dyDescent="0.25">
      <c r="A4" s="3" t="s">
        <v>41</v>
      </c>
      <c r="B4" s="3" t="s">
        <v>6</v>
      </c>
      <c r="C4" s="3">
        <v>1</v>
      </c>
      <c r="D4">
        <v>269.48</v>
      </c>
      <c r="E4" s="4">
        <v>268.8</v>
      </c>
      <c r="F4" s="4">
        <v>268.29000000000002</v>
      </c>
      <c r="G4" s="4">
        <v>264.95999999999998</v>
      </c>
      <c r="H4" s="4">
        <v>263.05</v>
      </c>
      <c r="I4" s="4">
        <v>258.04000000000002</v>
      </c>
      <c r="J4" s="4">
        <v>257.16000000000003</v>
      </c>
      <c r="K4" s="4">
        <v>256.24</v>
      </c>
      <c r="L4" s="4">
        <v>253.17</v>
      </c>
      <c r="M4" s="4">
        <v>223.74</v>
      </c>
      <c r="N4" s="4">
        <v>98.13</v>
      </c>
      <c r="O4">
        <f t="shared" ref="O4:O48" si="0">M4-N4</f>
        <v>125.61000000000001</v>
      </c>
      <c r="P4" s="4">
        <v>0.96</v>
      </c>
      <c r="Q4" s="7">
        <f t="shared" ref="Q4:Q37" si="1">(O4*P4)/T$2</f>
        <v>1.2283345217479884</v>
      </c>
    </row>
    <row r="5" spans="1:20" ht="15" customHeight="1" x14ac:dyDescent="0.25">
      <c r="A5" s="3" t="s">
        <v>42</v>
      </c>
      <c r="B5" s="3" t="s">
        <v>7</v>
      </c>
      <c r="C5" s="3">
        <v>1</v>
      </c>
      <c r="D5">
        <v>283.23</v>
      </c>
      <c r="E5" s="4">
        <v>282.55</v>
      </c>
      <c r="F5" s="4">
        <v>281.79000000000002</v>
      </c>
      <c r="G5" s="4">
        <v>280.45</v>
      </c>
      <c r="H5" s="4">
        <v>279.05</v>
      </c>
      <c r="I5" s="4">
        <v>274.51</v>
      </c>
      <c r="J5" s="4">
        <v>273.77</v>
      </c>
      <c r="K5" s="4">
        <v>273.16000000000003</v>
      </c>
      <c r="L5" s="4">
        <v>271.02999999999997</v>
      </c>
      <c r="M5" s="4">
        <v>243.86</v>
      </c>
      <c r="N5" s="4">
        <v>96.74</v>
      </c>
      <c r="O5">
        <f t="shared" si="0"/>
        <v>147.12</v>
      </c>
      <c r="P5" s="4">
        <v>0.98</v>
      </c>
      <c r="Q5" s="7">
        <f t="shared" si="1"/>
        <v>1.4686523377813998</v>
      </c>
    </row>
    <row r="6" spans="1:20" ht="15" customHeight="1" x14ac:dyDescent="0.25">
      <c r="A6" s="3" t="s">
        <v>43</v>
      </c>
      <c r="B6" s="3" t="s">
        <v>8</v>
      </c>
      <c r="C6" s="3">
        <v>1</v>
      </c>
      <c r="D6">
        <v>280.91000000000003</v>
      </c>
      <c r="E6" s="4">
        <v>280.17</v>
      </c>
      <c r="F6" s="4">
        <v>279.77</v>
      </c>
      <c r="G6" s="4">
        <v>277.8</v>
      </c>
      <c r="H6" s="4">
        <v>275.67</v>
      </c>
      <c r="I6" s="4">
        <v>270.04000000000002</v>
      </c>
      <c r="J6" s="4">
        <v>269.37</v>
      </c>
      <c r="K6" s="4">
        <v>268.67</v>
      </c>
      <c r="L6" s="4">
        <v>265.56</v>
      </c>
      <c r="M6" s="4">
        <v>242.04</v>
      </c>
      <c r="N6" s="4">
        <v>97.85</v>
      </c>
      <c r="O6">
        <f t="shared" si="0"/>
        <v>144.19</v>
      </c>
      <c r="P6" s="4">
        <v>0.98</v>
      </c>
      <c r="Q6" s="7">
        <f t="shared" si="1"/>
        <v>1.4394030762962207</v>
      </c>
    </row>
    <row r="7" spans="1:20" ht="15" customHeight="1" x14ac:dyDescent="0.25">
      <c r="A7" s="3" t="s">
        <v>44</v>
      </c>
      <c r="B7" s="3" t="s">
        <v>9</v>
      </c>
      <c r="C7" s="3">
        <v>3</v>
      </c>
      <c r="D7">
        <v>303.88</v>
      </c>
      <c r="E7" s="4">
        <v>303.33</v>
      </c>
      <c r="F7" s="4">
        <v>302.2</v>
      </c>
      <c r="G7" s="4">
        <v>300.41000000000003</v>
      </c>
      <c r="H7" s="2"/>
      <c r="I7" s="4"/>
      <c r="J7" s="2"/>
      <c r="K7" s="2"/>
      <c r="L7" s="2"/>
      <c r="N7" s="4"/>
    </row>
    <row r="8" spans="1:20" ht="15" customHeight="1" x14ac:dyDescent="0.25">
      <c r="A8" s="3" t="s">
        <v>45</v>
      </c>
      <c r="B8" s="3" t="s">
        <v>10</v>
      </c>
      <c r="C8" s="3">
        <v>1</v>
      </c>
      <c r="D8">
        <v>279.62</v>
      </c>
      <c r="E8" s="4">
        <v>278.85000000000002</v>
      </c>
      <c r="F8" s="4">
        <v>277.64</v>
      </c>
      <c r="G8" s="4">
        <v>275.95</v>
      </c>
      <c r="H8" s="4">
        <v>275.04000000000002</v>
      </c>
      <c r="I8" s="4">
        <v>272.43</v>
      </c>
      <c r="J8" s="4">
        <v>271.67</v>
      </c>
      <c r="K8" s="4">
        <v>270.83</v>
      </c>
      <c r="L8" s="4">
        <v>267.70999999999998</v>
      </c>
      <c r="M8" s="4">
        <v>248.03</v>
      </c>
      <c r="N8" s="4">
        <v>96.17</v>
      </c>
      <c r="O8">
        <f t="shared" si="0"/>
        <v>151.86000000000001</v>
      </c>
      <c r="P8" s="4">
        <v>0.94</v>
      </c>
      <c r="Q8" s="7">
        <f t="shared" si="1"/>
        <v>1.4540939187124375</v>
      </c>
    </row>
    <row r="9" spans="1:20" ht="15" customHeight="1" x14ac:dyDescent="0.25">
      <c r="A9" s="3" t="s">
        <v>46</v>
      </c>
      <c r="B9" s="3" t="s">
        <v>11</v>
      </c>
      <c r="C9" s="3">
        <v>1</v>
      </c>
      <c r="D9">
        <v>257.18</v>
      </c>
      <c r="E9" s="4">
        <v>256.14999999999998</v>
      </c>
      <c r="F9" s="4">
        <v>255.39</v>
      </c>
      <c r="G9" s="4">
        <v>254.11</v>
      </c>
      <c r="H9" s="4">
        <v>253.03</v>
      </c>
      <c r="I9" s="4">
        <v>249.23</v>
      </c>
      <c r="J9" s="4">
        <v>247.84</v>
      </c>
      <c r="K9" s="4">
        <v>246.88</v>
      </c>
      <c r="L9" s="4">
        <v>243.64</v>
      </c>
      <c r="M9" s="4">
        <v>202.7</v>
      </c>
      <c r="N9" s="4">
        <v>97.36</v>
      </c>
      <c r="O9">
        <f t="shared" si="0"/>
        <v>105.33999999999999</v>
      </c>
      <c r="P9" s="4">
        <v>0.98</v>
      </c>
      <c r="Q9" s="7">
        <f t="shared" si="1"/>
        <v>1.0515758378323314</v>
      </c>
    </row>
    <row r="10" spans="1:20" ht="15" customHeight="1" x14ac:dyDescent="0.25">
      <c r="A10" s="3" t="s">
        <v>47</v>
      </c>
      <c r="B10" s="3" t="s">
        <v>12</v>
      </c>
      <c r="C10" s="3">
        <v>3</v>
      </c>
      <c r="D10">
        <v>261.13</v>
      </c>
      <c r="E10" s="4">
        <v>260.33</v>
      </c>
      <c r="F10" s="4">
        <v>259.87</v>
      </c>
      <c r="G10" s="4">
        <v>255.69</v>
      </c>
      <c r="H10" s="2"/>
      <c r="I10" s="2"/>
      <c r="J10" s="2"/>
      <c r="K10" s="2"/>
      <c r="L10" s="2"/>
    </row>
    <row r="11" spans="1:20" ht="15" customHeight="1" x14ac:dyDescent="0.25">
      <c r="A11" s="3" t="s">
        <v>48</v>
      </c>
      <c r="B11" s="3" t="s">
        <v>13</v>
      </c>
      <c r="C11" s="3">
        <v>1</v>
      </c>
      <c r="D11">
        <v>268.22000000000003</v>
      </c>
      <c r="E11" s="4">
        <v>267.62</v>
      </c>
      <c r="F11" s="4">
        <v>267.45999999999998</v>
      </c>
      <c r="G11" s="4">
        <v>266.81</v>
      </c>
      <c r="H11" s="4">
        <v>264.57</v>
      </c>
      <c r="I11" s="4">
        <v>247</v>
      </c>
      <c r="J11" s="4">
        <v>245.32</v>
      </c>
      <c r="K11" s="4">
        <v>243.66</v>
      </c>
      <c r="L11" s="4">
        <v>240.7</v>
      </c>
      <c r="M11" s="4">
        <v>220.89</v>
      </c>
      <c r="N11" s="4">
        <v>95.33</v>
      </c>
      <c r="O11">
        <f t="shared" si="0"/>
        <v>125.55999999999999</v>
      </c>
      <c r="P11" s="4">
        <v>0.97</v>
      </c>
      <c r="Q11" s="7">
        <f t="shared" si="1"/>
        <v>1.2406356320668226</v>
      </c>
    </row>
    <row r="12" spans="1:20" ht="15" customHeight="1" x14ac:dyDescent="0.25">
      <c r="A12" s="3" t="s">
        <v>49</v>
      </c>
      <c r="B12" s="3" t="s">
        <v>14</v>
      </c>
      <c r="C12" s="3">
        <v>1</v>
      </c>
      <c r="D12">
        <v>248.02</v>
      </c>
      <c r="E12" s="4">
        <v>247.33</v>
      </c>
      <c r="F12" s="4">
        <v>246.91</v>
      </c>
      <c r="G12" s="4">
        <v>245.34</v>
      </c>
      <c r="H12" s="4">
        <v>243.13</v>
      </c>
      <c r="I12" s="4">
        <v>227.28</v>
      </c>
      <c r="J12" s="4">
        <v>225.96</v>
      </c>
      <c r="K12" s="4">
        <v>224.45</v>
      </c>
      <c r="L12" s="4">
        <v>222.07</v>
      </c>
      <c r="M12" s="4">
        <v>202.39</v>
      </c>
      <c r="N12" s="4">
        <v>96.7</v>
      </c>
      <c r="O12">
        <f t="shared" si="0"/>
        <v>105.68999999999998</v>
      </c>
      <c r="P12" s="4">
        <v>0.93</v>
      </c>
      <c r="Q12" s="7">
        <f t="shared" si="1"/>
        <v>1.0012396862585311</v>
      </c>
    </row>
    <row r="13" spans="1:20" ht="15" customHeight="1" x14ac:dyDescent="0.25">
      <c r="A13" s="3" t="s">
        <v>50</v>
      </c>
      <c r="B13" s="3" t="s">
        <v>15</v>
      </c>
      <c r="C13" s="3">
        <v>1</v>
      </c>
      <c r="D13">
        <v>286.19</v>
      </c>
      <c r="E13" s="4">
        <v>285.58</v>
      </c>
      <c r="F13" s="4">
        <v>285.25</v>
      </c>
      <c r="G13" s="4">
        <v>284.33999999999997</v>
      </c>
      <c r="H13" s="4">
        <v>282.64</v>
      </c>
      <c r="I13" s="4">
        <v>259.56</v>
      </c>
      <c r="J13" s="4">
        <v>257.95999999999998</v>
      </c>
      <c r="K13" s="4">
        <v>256.64999999999998</v>
      </c>
      <c r="L13" s="4">
        <v>252.93</v>
      </c>
      <c r="M13" s="4">
        <v>239.07</v>
      </c>
      <c r="N13" s="4">
        <v>96.14</v>
      </c>
      <c r="O13">
        <f t="shared" si="0"/>
        <v>142.93</v>
      </c>
      <c r="P13" s="4">
        <v>0.98</v>
      </c>
      <c r="Q13" s="7">
        <f t="shared" si="1"/>
        <v>1.4268248955892839</v>
      </c>
    </row>
    <row r="14" spans="1:20" ht="15" customHeight="1" x14ac:dyDescent="0.25">
      <c r="A14" s="3" t="s">
        <v>51</v>
      </c>
      <c r="B14" s="3" t="s">
        <v>16</v>
      </c>
      <c r="C14" s="3">
        <v>1</v>
      </c>
      <c r="D14">
        <v>277.33999999999997</v>
      </c>
      <c r="E14" s="4">
        <v>276.52</v>
      </c>
      <c r="F14" s="4">
        <v>276.12</v>
      </c>
      <c r="G14" s="4">
        <v>275.12</v>
      </c>
      <c r="H14" s="4">
        <v>272.76</v>
      </c>
      <c r="I14" s="4">
        <v>247.18</v>
      </c>
      <c r="J14" s="4">
        <v>245.66</v>
      </c>
      <c r="K14" s="4">
        <v>244.4</v>
      </c>
      <c r="L14" s="4">
        <v>241.51</v>
      </c>
      <c r="M14" s="4">
        <v>234.28</v>
      </c>
      <c r="N14" s="4">
        <v>97.11</v>
      </c>
      <c r="O14">
        <f t="shared" si="0"/>
        <v>137.17000000000002</v>
      </c>
      <c r="P14" s="4">
        <v>0.96</v>
      </c>
      <c r="Q14" s="7">
        <f t="shared" si="1"/>
        <v>1.341379240093715</v>
      </c>
    </row>
    <row r="15" spans="1:20" ht="15" customHeight="1" x14ac:dyDescent="0.25">
      <c r="A15" s="3" t="s">
        <v>52</v>
      </c>
      <c r="B15" s="3" t="s">
        <v>17</v>
      </c>
      <c r="C15" s="3">
        <v>1</v>
      </c>
      <c r="D15">
        <v>281.17</v>
      </c>
      <c r="E15" s="4">
        <v>280.2</v>
      </c>
      <c r="F15" s="4">
        <v>279.49</v>
      </c>
      <c r="G15" s="4">
        <v>276.18</v>
      </c>
      <c r="H15" s="4">
        <v>271.98</v>
      </c>
      <c r="I15" s="4">
        <v>262.61</v>
      </c>
      <c r="J15" s="4">
        <v>261.14999999999998</v>
      </c>
      <c r="K15" s="4">
        <v>259.7</v>
      </c>
      <c r="L15" s="4">
        <v>256.18</v>
      </c>
      <c r="M15" s="4">
        <v>239.88</v>
      </c>
      <c r="N15" s="4">
        <v>97.01</v>
      </c>
      <c r="O15">
        <f t="shared" si="0"/>
        <v>142.87</v>
      </c>
      <c r="P15" s="4">
        <v>1</v>
      </c>
      <c r="Q15" s="7">
        <f t="shared" si="1"/>
        <v>1.4553325863298361</v>
      </c>
    </row>
    <row r="16" spans="1:20" ht="15" customHeight="1" x14ac:dyDescent="0.25">
      <c r="A16" s="3" t="s">
        <v>53</v>
      </c>
      <c r="B16" s="3" t="s">
        <v>18</v>
      </c>
      <c r="C16" s="3">
        <v>1</v>
      </c>
      <c r="D16">
        <v>296.61</v>
      </c>
      <c r="E16" s="4">
        <v>295.63</v>
      </c>
      <c r="F16" s="4">
        <v>295.04000000000002</v>
      </c>
      <c r="G16" s="4">
        <v>293.45</v>
      </c>
      <c r="H16" s="4">
        <v>291.77</v>
      </c>
      <c r="I16" s="4">
        <v>285.32</v>
      </c>
      <c r="J16" s="4">
        <v>284.26</v>
      </c>
      <c r="K16" s="4">
        <v>282.86</v>
      </c>
      <c r="L16" s="4">
        <v>279.01</v>
      </c>
      <c r="M16" s="4">
        <v>255.58</v>
      </c>
      <c r="N16" s="4">
        <v>97.36</v>
      </c>
      <c r="O16">
        <f t="shared" si="0"/>
        <v>158.22000000000003</v>
      </c>
      <c r="P16" s="4">
        <v>1</v>
      </c>
      <c r="Q16" s="7">
        <f t="shared" si="1"/>
        <v>1.6116940002037285</v>
      </c>
    </row>
    <row r="17" spans="1:17" ht="15" customHeight="1" x14ac:dyDescent="0.25">
      <c r="A17" s="3" t="s">
        <v>54</v>
      </c>
      <c r="B17" s="3" t="s">
        <v>19</v>
      </c>
      <c r="C17" s="3">
        <v>1</v>
      </c>
      <c r="D17">
        <v>290.55</v>
      </c>
      <c r="E17" s="4">
        <v>290.06</v>
      </c>
      <c r="F17" s="4">
        <v>289.57</v>
      </c>
      <c r="G17" s="4">
        <v>287.36</v>
      </c>
      <c r="H17" s="4">
        <v>284.49</v>
      </c>
      <c r="I17" s="4">
        <v>276.61</v>
      </c>
      <c r="J17" s="4">
        <v>274.62</v>
      </c>
      <c r="K17" s="4">
        <v>272.69</v>
      </c>
      <c r="L17" s="4">
        <v>266.10000000000002</v>
      </c>
      <c r="M17" s="4">
        <v>250.09</v>
      </c>
      <c r="N17" s="4">
        <v>94.43</v>
      </c>
      <c r="O17">
        <f t="shared" si="0"/>
        <v>155.66</v>
      </c>
      <c r="P17" s="4">
        <v>1</v>
      </c>
      <c r="Q17" s="7">
        <f t="shared" si="1"/>
        <v>1.5856167872058673</v>
      </c>
    </row>
    <row r="18" spans="1:17" ht="15" customHeight="1" x14ac:dyDescent="0.25">
      <c r="A18" s="3" t="s">
        <v>55</v>
      </c>
      <c r="B18" s="3" t="s">
        <v>20</v>
      </c>
      <c r="C18" s="3">
        <v>1</v>
      </c>
      <c r="D18">
        <v>291.16000000000003</v>
      </c>
      <c r="E18" s="4">
        <v>290.56</v>
      </c>
      <c r="F18" s="4">
        <v>290.39</v>
      </c>
      <c r="G18" s="4">
        <v>288.06</v>
      </c>
      <c r="H18" s="4">
        <v>285.95</v>
      </c>
      <c r="I18" s="4">
        <v>280.72000000000003</v>
      </c>
      <c r="J18" s="4">
        <v>279.43</v>
      </c>
      <c r="K18" s="4">
        <v>277.93</v>
      </c>
      <c r="L18" s="4">
        <v>274.22000000000003</v>
      </c>
      <c r="M18" s="4">
        <v>254.87</v>
      </c>
      <c r="N18" s="4">
        <v>97.76</v>
      </c>
      <c r="O18">
        <f t="shared" si="0"/>
        <v>157.11000000000001</v>
      </c>
      <c r="P18" s="4">
        <v>0.96</v>
      </c>
      <c r="Q18" s="7">
        <f t="shared" si="1"/>
        <v>1.5363716002852197</v>
      </c>
    </row>
    <row r="19" spans="1:17" ht="15" customHeight="1" x14ac:dyDescent="0.25">
      <c r="A19" s="3" t="s">
        <v>56</v>
      </c>
      <c r="B19" s="3" t="s">
        <v>21</v>
      </c>
      <c r="C19" s="3">
        <v>1</v>
      </c>
      <c r="D19">
        <v>281.08999999999997</v>
      </c>
      <c r="E19" s="4">
        <v>280.57</v>
      </c>
      <c r="F19" s="4">
        <v>280.14999999999998</v>
      </c>
      <c r="G19" s="4">
        <v>276.5</v>
      </c>
      <c r="H19" s="4">
        <v>269.29000000000002</v>
      </c>
      <c r="I19" s="4">
        <v>259.05</v>
      </c>
      <c r="J19" s="4">
        <v>257.89</v>
      </c>
      <c r="K19" s="4">
        <v>256.76</v>
      </c>
      <c r="L19" s="4">
        <v>254.09</v>
      </c>
      <c r="M19" s="4">
        <v>248.01</v>
      </c>
      <c r="N19" s="4">
        <v>101.12</v>
      </c>
      <c r="O19">
        <f t="shared" si="0"/>
        <v>146.88999999999999</v>
      </c>
      <c r="P19" s="4">
        <v>0.98</v>
      </c>
      <c r="Q19" s="7">
        <f t="shared" si="1"/>
        <v>1.4663563206682284</v>
      </c>
    </row>
    <row r="20" spans="1:17" ht="15" customHeight="1" x14ac:dyDescent="0.25">
      <c r="A20" s="3" t="s">
        <v>57</v>
      </c>
      <c r="B20" s="3" t="s">
        <v>22</v>
      </c>
      <c r="C20" s="3">
        <v>2</v>
      </c>
      <c r="D20">
        <v>288.66000000000003</v>
      </c>
      <c r="E20" s="4">
        <v>288.23</v>
      </c>
      <c r="F20" s="4">
        <v>288.08</v>
      </c>
      <c r="G20" s="4">
        <v>282.58</v>
      </c>
      <c r="H20" s="4">
        <v>278.57</v>
      </c>
      <c r="I20" s="4">
        <v>271.47000000000003</v>
      </c>
      <c r="J20" s="4">
        <v>267.39999999999998</v>
      </c>
      <c r="K20" s="4">
        <v>266.11</v>
      </c>
      <c r="L20" s="4">
        <v>264.19</v>
      </c>
      <c r="M20" s="4">
        <v>257.95</v>
      </c>
      <c r="N20" s="4">
        <v>97.89</v>
      </c>
      <c r="O20">
        <f t="shared" si="0"/>
        <v>160.06</v>
      </c>
      <c r="P20" s="4">
        <v>0.98</v>
      </c>
      <c r="Q20" s="7">
        <f t="shared" si="1"/>
        <v>1.597828257105022</v>
      </c>
    </row>
    <row r="21" spans="1:17" ht="15" customHeight="1" x14ac:dyDescent="0.25">
      <c r="A21" s="3" t="s">
        <v>58</v>
      </c>
      <c r="B21" s="3" t="s">
        <v>23</v>
      </c>
      <c r="C21" s="3">
        <v>2</v>
      </c>
      <c r="D21">
        <v>273.39999999999998</v>
      </c>
      <c r="E21" s="4">
        <v>273.02999999999997</v>
      </c>
      <c r="F21" s="4">
        <v>272.74</v>
      </c>
      <c r="G21" s="4">
        <v>267.99</v>
      </c>
      <c r="H21" s="4">
        <v>266.02999999999997</v>
      </c>
      <c r="I21" s="4">
        <v>253.4</v>
      </c>
      <c r="J21" s="4">
        <v>251.19</v>
      </c>
      <c r="K21" s="4">
        <v>249.92</v>
      </c>
      <c r="L21" s="4">
        <v>247.42</v>
      </c>
      <c r="M21" s="4">
        <v>237.05</v>
      </c>
      <c r="N21" s="4">
        <v>96.61</v>
      </c>
      <c r="O21">
        <f t="shared" si="0"/>
        <v>140.44</v>
      </c>
      <c r="P21" s="4">
        <v>0.95</v>
      </c>
      <c r="Q21" s="7">
        <f t="shared" si="1"/>
        <v>1.3590506264642963</v>
      </c>
    </row>
    <row r="22" spans="1:17" ht="15" customHeight="1" x14ac:dyDescent="0.25">
      <c r="A22" s="3" t="s">
        <v>59</v>
      </c>
      <c r="B22" s="3" t="s">
        <v>24</v>
      </c>
      <c r="C22" s="3">
        <v>2</v>
      </c>
      <c r="D22">
        <v>297.10000000000002</v>
      </c>
      <c r="E22" s="4">
        <v>295.94</v>
      </c>
      <c r="F22" s="4">
        <v>295.70999999999998</v>
      </c>
      <c r="G22" s="4">
        <v>292.08999999999997</v>
      </c>
      <c r="H22" s="4">
        <v>288.95</v>
      </c>
      <c r="I22" s="4">
        <v>271.56</v>
      </c>
      <c r="J22" s="4">
        <v>269.12</v>
      </c>
      <c r="K22" s="4">
        <v>267.68</v>
      </c>
      <c r="L22" s="4">
        <v>265.77999999999997</v>
      </c>
      <c r="M22" s="4">
        <v>256.43</v>
      </c>
      <c r="N22" s="4">
        <v>98.41</v>
      </c>
      <c r="O22">
        <f t="shared" si="0"/>
        <v>158.02000000000001</v>
      </c>
      <c r="P22" s="4">
        <v>1</v>
      </c>
      <c r="Q22" s="7">
        <f t="shared" si="1"/>
        <v>1.6096567179382704</v>
      </c>
    </row>
    <row r="23" spans="1:17" ht="15" customHeight="1" x14ac:dyDescent="0.25">
      <c r="A23" s="3" t="s">
        <v>60</v>
      </c>
      <c r="B23" s="3" t="s">
        <v>25</v>
      </c>
      <c r="C23" s="3">
        <v>2</v>
      </c>
      <c r="D23">
        <v>300.47000000000003</v>
      </c>
      <c r="E23" s="4">
        <v>299.02</v>
      </c>
      <c r="F23" s="4">
        <v>298.56</v>
      </c>
      <c r="G23" s="4">
        <v>296.95999999999998</v>
      </c>
      <c r="H23" s="4">
        <v>296.33</v>
      </c>
      <c r="I23" s="4">
        <v>292.55</v>
      </c>
      <c r="J23" s="4">
        <v>291.12</v>
      </c>
      <c r="K23" s="4">
        <v>289.95</v>
      </c>
      <c r="L23" s="4">
        <v>287.33999999999997</v>
      </c>
      <c r="M23" s="4">
        <v>264.29000000000002</v>
      </c>
      <c r="N23" s="4">
        <v>97.67</v>
      </c>
      <c r="O23">
        <f t="shared" si="0"/>
        <v>166.62</v>
      </c>
      <c r="P23" s="4">
        <v>1</v>
      </c>
      <c r="Q23" s="7">
        <f t="shared" si="1"/>
        <v>1.6972598553529592</v>
      </c>
    </row>
    <row r="24" spans="1:17" ht="15" customHeight="1" x14ac:dyDescent="0.25">
      <c r="A24" s="3" t="s">
        <v>61</v>
      </c>
      <c r="B24" s="3" t="s">
        <v>26</v>
      </c>
      <c r="C24" s="3">
        <v>2</v>
      </c>
      <c r="D24">
        <v>287.63</v>
      </c>
      <c r="E24" s="4">
        <v>286.06</v>
      </c>
      <c r="F24" s="4">
        <v>285.64</v>
      </c>
      <c r="G24" s="4">
        <v>282.91000000000003</v>
      </c>
      <c r="H24" s="4">
        <v>281.67</v>
      </c>
      <c r="I24" s="4">
        <v>277.55</v>
      </c>
      <c r="J24" s="4">
        <v>276.39999999999998</v>
      </c>
      <c r="K24" s="4">
        <v>275.39999999999998</v>
      </c>
      <c r="L24" s="4">
        <v>274.11</v>
      </c>
      <c r="M24" s="4">
        <v>250.29</v>
      </c>
      <c r="N24" s="4">
        <v>99.21</v>
      </c>
      <c r="O24">
        <f t="shared" si="0"/>
        <v>151.07999999999998</v>
      </c>
      <c r="P24" s="4">
        <v>1</v>
      </c>
      <c r="Q24" s="7">
        <f t="shared" si="1"/>
        <v>1.5389630233268818</v>
      </c>
    </row>
    <row r="25" spans="1:17" ht="15" customHeight="1" x14ac:dyDescent="0.25">
      <c r="A25" s="3" t="s">
        <v>62</v>
      </c>
      <c r="B25" s="3" t="s">
        <v>27</v>
      </c>
      <c r="C25" s="3">
        <v>1</v>
      </c>
      <c r="D25">
        <v>307.17</v>
      </c>
      <c r="E25" s="4">
        <v>306.33999999999997</v>
      </c>
      <c r="F25" s="4">
        <v>305.81</v>
      </c>
      <c r="G25" s="4">
        <v>304.79000000000002</v>
      </c>
      <c r="H25" s="4">
        <v>304.14999999999998</v>
      </c>
      <c r="I25" s="4">
        <v>301.45</v>
      </c>
      <c r="J25" s="4">
        <v>300.45</v>
      </c>
      <c r="K25" s="4">
        <v>299.45</v>
      </c>
      <c r="L25" s="4">
        <v>297.08999999999997</v>
      </c>
      <c r="M25" s="4">
        <v>269.51</v>
      </c>
      <c r="N25" s="4">
        <v>97.71</v>
      </c>
      <c r="O25">
        <f t="shared" si="0"/>
        <v>171.8</v>
      </c>
      <c r="P25" s="4">
        <v>0.98</v>
      </c>
      <c r="Q25" s="7">
        <f t="shared" si="1"/>
        <v>1.7150249567077518</v>
      </c>
    </row>
    <row r="26" spans="1:17" ht="15" customHeight="1" x14ac:dyDescent="0.25">
      <c r="A26" s="3" t="s">
        <v>63</v>
      </c>
      <c r="B26" s="3" t="s">
        <v>28</v>
      </c>
      <c r="C26" s="3">
        <v>2</v>
      </c>
      <c r="D26" s="2">
        <v>294.12</v>
      </c>
      <c r="E26" s="4">
        <v>292.97000000000003</v>
      </c>
      <c r="F26" s="4">
        <v>292.27</v>
      </c>
      <c r="G26" s="4">
        <v>289.99</v>
      </c>
      <c r="H26" s="4">
        <v>289.47000000000003</v>
      </c>
      <c r="I26" s="4">
        <v>286.69</v>
      </c>
      <c r="J26" s="4">
        <v>285.5</v>
      </c>
      <c r="K26" s="4">
        <v>284.51</v>
      </c>
      <c r="L26" s="4">
        <v>283</v>
      </c>
      <c r="M26" s="4">
        <v>255.71</v>
      </c>
      <c r="N26" s="4">
        <v>95.85</v>
      </c>
      <c r="O26">
        <f t="shared" si="0"/>
        <v>159.86000000000001</v>
      </c>
      <c r="P26" s="4">
        <v>0.98</v>
      </c>
      <c r="Q26" s="7">
        <f t="shared" si="1"/>
        <v>1.5958317204848731</v>
      </c>
    </row>
    <row r="27" spans="1:17" ht="15" customHeight="1" x14ac:dyDescent="0.25">
      <c r="A27" s="3" t="s">
        <v>64</v>
      </c>
      <c r="B27" s="3" t="s">
        <v>29</v>
      </c>
      <c r="C27" s="3">
        <v>2</v>
      </c>
      <c r="D27" s="2">
        <v>287.86</v>
      </c>
      <c r="E27" s="4">
        <v>286.83999999999997</v>
      </c>
      <c r="F27" s="4">
        <v>286.20999999999998</v>
      </c>
      <c r="G27" s="4">
        <v>284.45</v>
      </c>
      <c r="H27" s="4">
        <v>284.05</v>
      </c>
      <c r="I27" s="4">
        <v>280.95</v>
      </c>
      <c r="J27" s="4">
        <v>279.41000000000003</v>
      </c>
      <c r="K27" s="4">
        <v>278.13</v>
      </c>
      <c r="L27" s="4">
        <v>276.66000000000003</v>
      </c>
      <c r="M27" s="4">
        <v>248.98</v>
      </c>
      <c r="N27" s="4">
        <v>95.66</v>
      </c>
      <c r="O27">
        <f t="shared" si="0"/>
        <v>153.32</v>
      </c>
      <c r="P27" s="4">
        <v>0.96</v>
      </c>
      <c r="Q27" s="7">
        <f t="shared" si="1"/>
        <v>1.4993093613120096</v>
      </c>
    </row>
    <row r="28" spans="1:17" ht="15" customHeight="1" x14ac:dyDescent="0.25">
      <c r="A28" s="3" t="s">
        <v>65</v>
      </c>
      <c r="B28" s="3" t="s">
        <v>30</v>
      </c>
      <c r="C28" s="3">
        <v>2</v>
      </c>
      <c r="D28" s="2">
        <v>302.12</v>
      </c>
      <c r="E28" s="4">
        <v>301.16000000000003</v>
      </c>
      <c r="F28" s="4">
        <v>300.35000000000002</v>
      </c>
      <c r="G28" s="4">
        <v>298.57</v>
      </c>
      <c r="H28" s="4">
        <v>298.12</v>
      </c>
      <c r="I28" s="4">
        <v>295.22000000000003</v>
      </c>
      <c r="J28" s="4">
        <v>293.66000000000003</v>
      </c>
      <c r="K28" s="4">
        <v>292.51</v>
      </c>
      <c r="L28" s="4">
        <v>291.01</v>
      </c>
      <c r="M28" s="4">
        <v>262.04000000000002</v>
      </c>
      <c r="N28" s="4">
        <v>97.61</v>
      </c>
      <c r="O28">
        <f t="shared" si="0"/>
        <v>164.43</v>
      </c>
      <c r="P28" s="4">
        <v>1</v>
      </c>
      <c r="Q28" s="7">
        <f t="shared" si="1"/>
        <v>1.6749516145461953</v>
      </c>
    </row>
    <row r="29" spans="1:17" ht="15" customHeight="1" x14ac:dyDescent="0.25">
      <c r="A29" s="3" t="s">
        <v>66</v>
      </c>
      <c r="B29" s="3" t="s">
        <v>31</v>
      </c>
      <c r="C29" s="3">
        <v>2</v>
      </c>
      <c r="D29" s="2">
        <v>261.77</v>
      </c>
      <c r="E29" s="4">
        <v>260.41000000000003</v>
      </c>
      <c r="F29" s="4">
        <v>259.02</v>
      </c>
      <c r="G29" s="4">
        <v>256.11</v>
      </c>
      <c r="H29" s="4">
        <v>255.36</v>
      </c>
      <c r="I29" s="4">
        <v>251.89</v>
      </c>
      <c r="J29" s="4">
        <v>250.53</v>
      </c>
      <c r="K29" s="4">
        <v>249.33</v>
      </c>
      <c r="L29" s="4">
        <v>247.59</v>
      </c>
      <c r="M29" s="4">
        <v>224.63</v>
      </c>
      <c r="N29" s="4">
        <v>96.87</v>
      </c>
      <c r="O29">
        <f t="shared" si="0"/>
        <v>127.75999999999999</v>
      </c>
      <c r="P29" s="4">
        <v>0.92</v>
      </c>
      <c r="Q29" s="7">
        <f t="shared" si="1"/>
        <v>1.1973026382805336</v>
      </c>
    </row>
    <row r="30" spans="1:17" ht="15" customHeight="1" x14ac:dyDescent="0.25">
      <c r="A30" s="3" t="s">
        <v>67</v>
      </c>
      <c r="B30" s="3" t="s">
        <v>32</v>
      </c>
      <c r="C30" s="3">
        <v>2</v>
      </c>
      <c r="D30" s="2">
        <v>287.55</v>
      </c>
      <c r="E30" s="4">
        <v>286.13</v>
      </c>
      <c r="F30" s="4">
        <v>285.5</v>
      </c>
      <c r="G30" s="4">
        <v>283.02</v>
      </c>
      <c r="H30" s="4">
        <v>282.39</v>
      </c>
      <c r="I30" s="4">
        <v>279.16000000000003</v>
      </c>
      <c r="J30" s="4">
        <v>277.58</v>
      </c>
      <c r="K30" s="4">
        <v>276.27999999999997</v>
      </c>
      <c r="L30" s="4">
        <v>273.99</v>
      </c>
      <c r="M30" s="4">
        <v>249.47</v>
      </c>
      <c r="N30" s="4">
        <v>97.81</v>
      </c>
      <c r="O30">
        <f t="shared" si="0"/>
        <v>151.66</v>
      </c>
      <c r="P30" s="4">
        <v>0.99</v>
      </c>
      <c r="Q30" s="7">
        <f t="shared" si="1"/>
        <v>1.5294224304777426</v>
      </c>
    </row>
    <row r="31" spans="1:17" ht="15" customHeight="1" x14ac:dyDescent="0.25">
      <c r="A31" s="3" t="s">
        <v>100</v>
      </c>
      <c r="B31" s="3" t="s">
        <v>33</v>
      </c>
      <c r="C31" s="3">
        <v>2</v>
      </c>
      <c r="D31" s="2">
        <v>294.97000000000003</v>
      </c>
      <c r="E31" s="4">
        <v>293.77999999999997</v>
      </c>
      <c r="F31" s="4">
        <v>293.33999999999997</v>
      </c>
      <c r="G31" s="4">
        <v>291.38</v>
      </c>
      <c r="H31" s="4">
        <v>290.88</v>
      </c>
      <c r="I31" s="4">
        <v>288.77</v>
      </c>
      <c r="J31" s="4">
        <v>287.72000000000003</v>
      </c>
      <c r="K31" s="4">
        <v>286.7</v>
      </c>
      <c r="L31" s="4">
        <v>284.42</v>
      </c>
      <c r="M31" s="4">
        <v>257.31</v>
      </c>
      <c r="N31" s="4">
        <v>98.18</v>
      </c>
      <c r="O31">
        <f t="shared" si="0"/>
        <v>159.13</v>
      </c>
      <c r="P31" s="4">
        <v>0.97</v>
      </c>
      <c r="Q31" s="7">
        <f t="shared" si="1"/>
        <v>1.5723347254762148</v>
      </c>
    </row>
    <row r="32" spans="1:17" ht="15" customHeight="1" x14ac:dyDescent="0.25">
      <c r="A32" s="3" t="s">
        <v>101</v>
      </c>
      <c r="B32" s="3" t="s">
        <v>34</v>
      </c>
      <c r="C32" s="3">
        <v>2</v>
      </c>
      <c r="D32" s="2">
        <v>296.68</v>
      </c>
      <c r="E32" s="4">
        <v>295.27</v>
      </c>
      <c r="F32" s="4">
        <v>294.77</v>
      </c>
      <c r="G32" s="4">
        <v>293.18</v>
      </c>
      <c r="H32" s="4">
        <v>292.45</v>
      </c>
      <c r="I32" s="4">
        <v>289.69</v>
      </c>
      <c r="J32" s="4">
        <v>288.14</v>
      </c>
      <c r="K32" s="4">
        <v>286.86</v>
      </c>
      <c r="L32" s="4">
        <v>284.43</v>
      </c>
      <c r="M32" s="4">
        <v>261.10000000000002</v>
      </c>
      <c r="N32" s="4">
        <v>96.51</v>
      </c>
      <c r="O32">
        <f t="shared" si="0"/>
        <v>164.59000000000003</v>
      </c>
      <c r="P32" s="4">
        <v>0.95</v>
      </c>
      <c r="Q32" s="7">
        <f t="shared" si="1"/>
        <v>1.5927523683406339</v>
      </c>
    </row>
    <row r="33" spans="1:17" ht="15" customHeight="1" x14ac:dyDescent="0.25">
      <c r="A33" s="3" t="s">
        <v>113</v>
      </c>
      <c r="B33" s="3" t="s">
        <v>35</v>
      </c>
      <c r="C33" s="3">
        <v>2</v>
      </c>
      <c r="D33" s="2">
        <v>319.52</v>
      </c>
      <c r="E33" s="4">
        <v>318</v>
      </c>
      <c r="F33" s="4">
        <v>317.64</v>
      </c>
      <c r="G33" s="4">
        <v>316.26</v>
      </c>
      <c r="H33" s="4">
        <v>315.70999999999998</v>
      </c>
      <c r="I33" s="4">
        <v>312.92</v>
      </c>
      <c r="J33" s="4">
        <v>311.36</v>
      </c>
      <c r="K33" s="4">
        <v>309.99</v>
      </c>
      <c r="L33" s="4">
        <v>307.48</v>
      </c>
      <c r="M33" s="4">
        <v>286.70999999999998</v>
      </c>
      <c r="N33" s="4">
        <v>95.67</v>
      </c>
      <c r="O33">
        <f t="shared" si="0"/>
        <v>191.03999999999996</v>
      </c>
      <c r="P33" s="4">
        <v>1</v>
      </c>
      <c r="Q33" s="7">
        <f t="shared" si="1"/>
        <v>1.9460120199653659</v>
      </c>
    </row>
    <row r="34" spans="1:17" ht="15" customHeight="1" x14ac:dyDescent="0.25">
      <c r="A34" s="3" t="s">
        <v>114</v>
      </c>
      <c r="B34" s="3" t="s">
        <v>36</v>
      </c>
      <c r="C34" s="3">
        <v>2</v>
      </c>
      <c r="D34" s="2">
        <v>287.37</v>
      </c>
      <c r="E34" s="4">
        <v>286.18</v>
      </c>
      <c r="F34" s="4">
        <v>285.67</v>
      </c>
      <c r="G34" s="4">
        <v>283.98</v>
      </c>
      <c r="H34" s="4">
        <v>283.45999999999998</v>
      </c>
      <c r="I34" s="4">
        <v>281.24</v>
      </c>
      <c r="J34" s="4">
        <v>280.14999999999998</v>
      </c>
      <c r="K34" s="4">
        <v>279.35000000000002</v>
      </c>
      <c r="L34" s="4">
        <v>277.55</v>
      </c>
      <c r="M34" s="4">
        <v>251.4</v>
      </c>
      <c r="N34" s="4">
        <v>96.82</v>
      </c>
      <c r="O34">
        <f t="shared" si="0"/>
        <v>154.58000000000001</v>
      </c>
      <c r="P34" s="4">
        <v>1</v>
      </c>
      <c r="Q34" s="7">
        <f t="shared" si="1"/>
        <v>1.574615462972395</v>
      </c>
    </row>
    <row r="35" spans="1:17" ht="15" customHeight="1" x14ac:dyDescent="0.25">
      <c r="A35" s="3" t="s">
        <v>68</v>
      </c>
      <c r="B35" s="3" t="s">
        <v>37</v>
      </c>
      <c r="C35" s="3">
        <v>2</v>
      </c>
      <c r="D35" s="2">
        <v>282.86</v>
      </c>
      <c r="E35" s="4">
        <v>281.57</v>
      </c>
      <c r="F35" s="4">
        <v>281.23</v>
      </c>
      <c r="G35" s="4">
        <v>280.17</v>
      </c>
      <c r="H35" s="4">
        <v>280.05</v>
      </c>
      <c r="I35" s="4">
        <v>276.47000000000003</v>
      </c>
      <c r="J35" s="4">
        <v>275.2</v>
      </c>
      <c r="K35" s="4">
        <v>273.87</v>
      </c>
      <c r="L35" s="4">
        <v>272.57</v>
      </c>
      <c r="M35" s="4">
        <v>242.11</v>
      </c>
      <c r="N35" s="4">
        <v>97.69</v>
      </c>
      <c r="O35">
        <f t="shared" si="0"/>
        <v>144.42000000000002</v>
      </c>
      <c r="P35" s="4">
        <v>1</v>
      </c>
      <c r="Q35" s="7">
        <f t="shared" si="1"/>
        <v>1.4711215238871347</v>
      </c>
    </row>
    <row r="36" spans="1:17" ht="15" customHeight="1" x14ac:dyDescent="0.25">
      <c r="A36" s="3" t="s">
        <v>69</v>
      </c>
      <c r="B36" s="3" t="s">
        <v>38</v>
      </c>
      <c r="C36" s="3">
        <v>2</v>
      </c>
      <c r="D36" s="2">
        <v>280.62</v>
      </c>
      <c r="E36" s="4">
        <v>278.27</v>
      </c>
      <c r="F36" s="4">
        <v>277.76</v>
      </c>
      <c r="G36" s="4">
        <v>276.06</v>
      </c>
      <c r="H36" s="2"/>
      <c r="I36" s="2"/>
      <c r="J36" s="2"/>
      <c r="K36" s="2"/>
      <c r="L36" s="2"/>
    </row>
    <row r="37" spans="1:17" ht="15" customHeight="1" x14ac:dyDescent="0.25">
      <c r="A37" s="3" t="s">
        <v>70</v>
      </c>
      <c r="B37" s="3" t="s">
        <v>39</v>
      </c>
      <c r="C37" s="3">
        <v>2</v>
      </c>
      <c r="D37" s="2">
        <v>306.89999999999998</v>
      </c>
      <c r="E37" s="4">
        <v>304.95</v>
      </c>
      <c r="F37" s="4">
        <v>304.51</v>
      </c>
      <c r="G37" s="4">
        <v>303.56</v>
      </c>
      <c r="H37" s="4">
        <v>303.14</v>
      </c>
      <c r="I37" s="4">
        <v>300.55</v>
      </c>
      <c r="J37" s="4">
        <v>298.77</v>
      </c>
      <c r="K37" s="4">
        <v>297.68</v>
      </c>
      <c r="L37" s="4">
        <v>295.89</v>
      </c>
      <c r="M37" s="4">
        <v>273.72000000000003</v>
      </c>
      <c r="N37" s="4">
        <v>96.47</v>
      </c>
      <c r="O37">
        <f t="shared" si="0"/>
        <v>177.25000000000003</v>
      </c>
      <c r="P37" s="4">
        <v>1</v>
      </c>
      <c r="Q37" s="7">
        <f t="shared" si="1"/>
        <v>1.8055414077620457</v>
      </c>
    </row>
    <row r="38" spans="1:17" ht="15" customHeight="1" x14ac:dyDescent="0.25">
      <c r="A38" s="3" t="s">
        <v>82</v>
      </c>
      <c r="B38" s="3" t="s">
        <v>71</v>
      </c>
      <c r="C38" s="3">
        <v>3</v>
      </c>
      <c r="D38" s="2">
        <v>292.06</v>
      </c>
      <c r="E38" s="4">
        <v>291.08</v>
      </c>
      <c r="F38" s="4">
        <v>290.35000000000002</v>
      </c>
      <c r="G38" s="4">
        <v>288.91000000000003</v>
      </c>
      <c r="H38" s="2"/>
      <c r="I38" s="2"/>
      <c r="J38" s="2"/>
      <c r="K38" s="2"/>
      <c r="L38" s="2"/>
    </row>
    <row r="39" spans="1:17" ht="15" customHeight="1" x14ac:dyDescent="0.25">
      <c r="A39" s="3" t="s">
        <v>83</v>
      </c>
      <c r="B39" s="3" t="s">
        <v>72</v>
      </c>
      <c r="C39" s="3">
        <v>3</v>
      </c>
      <c r="D39" s="2">
        <v>277.01</v>
      </c>
      <c r="E39" s="4">
        <v>276.02</v>
      </c>
      <c r="F39" s="4">
        <v>275.33999999999997</v>
      </c>
      <c r="G39" s="4">
        <v>273.35000000000002</v>
      </c>
      <c r="H39" s="2"/>
      <c r="I39" s="2"/>
      <c r="J39" s="2"/>
      <c r="K39" s="2"/>
      <c r="L39" s="2"/>
    </row>
    <row r="40" spans="1:17" ht="15" customHeight="1" x14ac:dyDescent="0.25">
      <c r="A40" s="3" t="s">
        <v>84</v>
      </c>
      <c r="B40" s="3" t="s">
        <v>73</v>
      </c>
      <c r="C40" s="3">
        <v>3</v>
      </c>
      <c r="D40" s="2">
        <v>261.64999999999998</v>
      </c>
      <c r="E40" s="4">
        <v>260.72000000000003</v>
      </c>
      <c r="F40" s="4">
        <v>260.26</v>
      </c>
      <c r="G40" s="4">
        <v>258.44</v>
      </c>
      <c r="H40" s="2"/>
      <c r="I40" s="2"/>
      <c r="J40" s="2"/>
      <c r="K40" s="2"/>
      <c r="L40" s="2"/>
    </row>
    <row r="41" spans="1:17" ht="15" customHeight="1" x14ac:dyDescent="0.25">
      <c r="A41" s="3" t="s">
        <v>85</v>
      </c>
      <c r="B41" s="3" t="s">
        <v>74</v>
      </c>
      <c r="C41" s="3">
        <v>3</v>
      </c>
      <c r="D41" s="2">
        <v>247.97</v>
      </c>
      <c r="E41" s="4">
        <v>246.88</v>
      </c>
      <c r="F41" s="4">
        <v>246.13</v>
      </c>
      <c r="G41" s="4">
        <v>244.29</v>
      </c>
      <c r="H41" s="2"/>
      <c r="I41" s="2"/>
      <c r="J41" s="2"/>
      <c r="K41" s="2"/>
      <c r="L41" s="2"/>
    </row>
    <row r="42" spans="1:17" ht="15" customHeight="1" x14ac:dyDescent="0.25">
      <c r="A42" s="3" t="s">
        <v>86</v>
      </c>
      <c r="B42" s="3" t="s">
        <v>75</v>
      </c>
      <c r="C42" s="3">
        <v>3</v>
      </c>
      <c r="D42" s="2">
        <v>247.05</v>
      </c>
      <c r="E42" s="4">
        <v>245.89</v>
      </c>
      <c r="F42" s="4">
        <v>244.99</v>
      </c>
      <c r="G42" s="4">
        <v>243.13</v>
      </c>
      <c r="H42" s="2"/>
      <c r="I42" s="2"/>
      <c r="J42" s="2"/>
      <c r="K42" s="2"/>
      <c r="L42" s="2"/>
    </row>
    <row r="43" spans="1:17" ht="15" customHeight="1" x14ac:dyDescent="0.25">
      <c r="A43" s="3" t="s">
        <v>87</v>
      </c>
      <c r="B43" s="3" t="s">
        <v>76</v>
      </c>
      <c r="C43" s="3">
        <v>3</v>
      </c>
      <c r="D43" s="2">
        <v>228.39</v>
      </c>
      <c r="E43" s="4">
        <v>227.99</v>
      </c>
      <c r="F43" s="4">
        <v>227.56</v>
      </c>
      <c r="G43" s="4">
        <v>224</v>
      </c>
      <c r="H43" s="2"/>
      <c r="I43" s="2"/>
      <c r="J43" s="2"/>
      <c r="K43" s="2"/>
      <c r="L43" s="2"/>
    </row>
    <row r="44" spans="1:17" ht="15" customHeight="1" x14ac:dyDescent="0.25">
      <c r="A44" s="3" t="s">
        <v>88</v>
      </c>
      <c r="B44" s="3" t="s">
        <v>77</v>
      </c>
      <c r="C44" s="3">
        <v>3</v>
      </c>
      <c r="D44" s="2">
        <v>241.41</v>
      </c>
      <c r="E44" s="4">
        <v>239.92</v>
      </c>
      <c r="F44" s="4">
        <v>238.64</v>
      </c>
      <c r="G44" s="4">
        <v>233.92</v>
      </c>
      <c r="H44" s="2"/>
      <c r="I44" s="2"/>
      <c r="J44" s="2"/>
      <c r="K44" s="2"/>
      <c r="L44" s="2"/>
    </row>
    <row r="45" spans="1:17" ht="15" customHeight="1" x14ac:dyDescent="0.25">
      <c r="A45" s="3" t="s">
        <v>89</v>
      </c>
      <c r="B45" s="3" t="s">
        <v>78</v>
      </c>
      <c r="C45" s="3">
        <v>3</v>
      </c>
      <c r="D45" s="2">
        <v>280.93</v>
      </c>
      <c r="E45" s="4">
        <v>279.68</v>
      </c>
      <c r="F45" s="4">
        <v>279.13</v>
      </c>
      <c r="G45" s="4">
        <v>276.02999999999997</v>
      </c>
      <c r="H45" s="2"/>
      <c r="I45" s="2"/>
      <c r="J45" s="2"/>
      <c r="K45" s="2"/>
      <c r="L45" s="2"/>
    </row>
    <row r="46" spans="1:17" ht="15" customHeight="1" x14ac:dyDescent="0.25">
      <c r="A46" s="3" t="s">
        <v>90</v>
      </c>
      <c r="B46" s="3" t="s">
        <v>79</v>
      </c>
      <c r="C46" s="3">
        <v>3</v>
      </c>
      <c r="D46" s="2">
        <v>288.36</v>
      </c>
      <c r="E46" s="4">
        <v>288.02999999999997</v>
      </c>
      <c r="F46" s="4">
        <v>287.8</v>
      </c>
      <c r="G46" s="4">
        <v>286.3</v>
      </c>
      <c r="H46" s="2"/>
      <c r="I46" s="2"/>
      <c r="J46" s="2"/>
      <c r="K46" s="2"/>
      <c r="L46" s="2"/>
    </row>
    <row r="47" spans="1:17" ht="15" customHeight="1" x14ac:dyDescent="0.25">
      <c r="A47" s="3" t="s">
        <v>91</v>
      </c>
      <c r="B47" s="3" t="s">
        <v>80</v>
      </c>
      <c r="C47" s="3">
        <v>3</v>
      </c>
      <c r="D47" s="2">
        <v>290.74</v>
      </c>
      <c r="E47" s="4">
        <v>289.83</v>
      </c>
      <c r="F47" s="4">
        <v>289.17</v>
      </c>
      <c r="G47" s="4">
        <v>287.58</v>
      </c>
      <c r="H47" s="2"/>
      <c r="I47" s="2"/>
      <c r="J47" s="2"/>
      <c r="K47" s="2"/>
      <c r="L47" s="2"/>
    </row>
    <row r="48" spans="1:17" ht="15" customHeight="1" x14ac:dyDescent="0.25">
      <c r="A48" s="3" t="s">
        <v>92</v>
      </c>
      <c r="B48" s="3" t="s">
        <v>81</v>
      </c>
      <c r="C48" s="3">
        <v>3</v>
      </c>
      <c r="D48" s="2">
        <v>286.43</v>
      </c>
      <c r="E48" s="4">
        <v>285.91000000000003</v>
      </c>
      <c r="F48" s="4">
        <v>285.45</v>
      </c>
      <c r="G48" s="4">
        <v>283.2</v>
      </c>
      <c r="H48" s="2"/>
      <c r="I48" s="2"/>
      <c r="J48" s="2"/>
      <c r="K48" s="2"/>
      <c r="L48" s="2"/>
      <c r="O48">
        <f t="shared" si="0"/>
        <v>0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topLeftCell="A10" workbookViewId="0">
      <selection activeCell="G46" sqref="G46"/>
    </sheetView>
  </sheetViews>
  <sheetFormatPr defaultRowHeight="15" x14ac:dyDescent="0.25"/>
  <cols>
    <col min="1" max="1" width="12" bestFit="1" customWidth="1"/>
  </cols>
  <sheetData>
    <row r="1" spans="1:10" x14ac:dyDescent="0.25">
      <c r="A1" t="str">
        <f>'Raw data'!A1</f>
        <v>Sample</v>
      </c>
      <c r="B1" t="str">
        <f>'Raw data'!D1</f>
        <v>0cm</v>
      </c>
      <c r="C1" t="str">
        <f>'Raw data'!E1</f>
        <v>5cm</v>
      </c>
      <c r="D1" t="str">
        <f>'Raw data'!F1</f>
        <v>10cm</v>
      </c>
      <c r="E1" t="str">
        <f>'Raw data'!G1</f>
        <v>50cm</v>
      </c>
      <c r="F1" t="str">
        <f>'Raw data'!H1</f>
        <v>100cm</v>
      </c>
      <c r="G1" t="str">
        <f>'Raw data'!I1</f>
        <v>0.3 bar</v>
      </c>
      <c r="H1" t="str">
        <f>'Raw data'!J1</f>
        <v>1 bar</v>
      </c>
      <c r="I1" t="str">
        <f>'Raw data'!K1</f>
        <v>2 bar</v>
      </c>
      <c r="J1" t="str">
        <f>'Raw data'!L1</f>
        <v>15 bar</v>
      </c>
    </row>
    <row r="2" spans="1:10" x14ac:dyDescent="0.25">
      <c r="B2">
        <f>'Raw data'!D2</f>
        <v>0</v>
      </c>
      <c r="C2">
        <f>'Raw data'!E2</f>
        <v>5.0000000000000001E-3</v>
      </c>
      <c r="D2">
        <f>'Raw data'!F2</f>
        <v>0.01</v>
      </c>
      <c r="E2">
        <f>'Raw data'!G2</f>
        <v>0.05</v>
      </c>
      <c r="F2">
        <f>'Raw data'!H2</f>
        <v>0.1</v>
      </c>
      <c r="G2">
        <f>'Raw data'!I2</f>
        <v>0.3</v>
      </c>
      <c r="H2">
        <f>'Raw data'!J2</f>
        <v>1</v>
      </c>
      <c r="I2">
        <f>'Raw data'!K2</f>
        <v>2</v>
      </c>
      <c r="J2">
        <f>'Raw data'!L2</f>
        <v>15</v>
      </c>
    </row>
    <row r="3" spans="1:10" x14ac:dyDescent="0.25">
      <c r="A3" t="str">
        <f>'Raw data'!A3</f>
        <v>809 15-20 (1)</v>
      </c>
      <c r="B3" s="5">
        <f>(('Raw data'!D3-'Raw data'!$O3-'Raw data'!$N3)/'Raw data'!$O3)*'Raw data'!$Q$3</f>
        <v>0.44902108587144751</v>
      </c>
      <c r="C3" s="5">
        <f>(('Raw data'!E3-'Raw data'!$O3-'Raw data'!$N3)/'Raw data'!$O3)*'Raw data'!$Q$3</f>
        <v>0.44003667108077849</v>
      </c>
      <c r="D3" s="5">
        <f>(('Raw data'!F3-'Raw data'!$O3-'Raw data'!$N3)/'Raw data'!$O3)*'Raw data'!$Q$3</f>
        <v>0.43274931241723541</v>
      </c>
      <c r="E3" s="5">
        <f>(('Raw data'!G3-'Raw data'!$O3-'Raw data'!$N3)/'Raw data'!$O3)*'Raw data'!$Q$3</f>
        <v>0.42086991952735059</v>
      </c>
      <c r="F3" s="5">
        <f>(('Raw data'!H3-'Raw data'!$O3-'Raw data'!$N3)/'Raw data'!$O3)*'Raw data'!$Q$3</f>
        <v>0.41178567790567422</v>
      </c>
      <c r="G3" s="5">
        <f>(('Raw data'!I3-'Raw data'!$O3-'Raw data'!$N3)/'Raw data'!$O3)*'Raw data'!$Q$3</f>
        <v>0.37694611388407895</v>
      </c>
      <c r="H3" s="5">
        <f>(('Raw data'!J3-'Raw data'!$O3-'Raw data'!$N3)/'Raw data'!$O3)*'Raw data'!$Q$3</f>
        <v>0.36796169909340937</v>
      </c>
      <c r="I3" s="5">
        <f>(('Raw data'!K3-'Raw data'!$O3-'Raw data'!$N3)/'Raw data'!$O3)*'Raw data'!$Q$3</f>
        <v>0.36007537944382229</v>
      </c>
      <c r="J3" s="5">
        <f>(('Raw data'!L3-'Raw data'!$O3-'Raw data'!$N3)/'Raw data'!$O3)*'Raw data'!$Q$3</f>
        <v>0.343603952327595</v>
      </c>
    </row>
    <row r="4" spans="1:10" x14ac:dyDescent="0.25">
      <c r="A4" t="str">
        <f>'Raw data'!A4</f>
        <v>809 15-20 (2)</v>
      </c>
      <c r="B4" s="5">
        <f>(('Raw data'!D4-'Raw data'!$O4-'Raw data'!$N4)/'Raw data'!$O4)*'Raw data'!$Q$3</f>
        <v>0.4639872267381222</v>
      </c>
      <c r="C4" s="5">
        <f>(('Raw data'!E4-'Raw data'!$O4-'Raw data'!$N4)/'Raw data'!$O4)*'Raw data'!$Q$3</f>
        <v>0.45708929682596816</v>
      </c>
      <c r="D4" s="5">
        <f>(('Raw data'!F4-'Raw data'!$O4-'Raw data'!$N4)/'Raw data'!$O4)*'Raw data'!$Q$3</f>
        <v>0.45191584939185275</v>
      </c>
      <c r="E4" s="5">
        <f>(('Raw data'!G4-'Raw data'!$O4-'Raw data'!$N4)/'Raw data'!$O4)*'Raw data'!$Q$3</f>
        <v>0.41813628085145127</v>
      </c>
      <c r="F4" s="5">
        <f>(('Raw data'!H4-'Raw data'!$O4-'Raw data'!$N4)/'Raw data'!$O4)*'Raw data'!$Q$3</f>
        <v>0.39876121300996026</v>
      </c>
      <c r="G4" s="5">
        <f>(('Raw data'!I4-'Raw data'!$O4-'Raw data'!$N4)/'Raw data'!$O4)*'Raw data'!$Q$3</f>
        <v>0.34793969998070817</v>
      </c>
      <c r="H4" s="5">
        <f>(('Raw data'!J4-'Raw data'!$O4-'Raw data'!$N4)/'Raw data'!$O4)*'Raw data'!$Q$3</f>
        <v>0.33901296715321483</v>
      </c>
      <c r="I4" s="5">
        <f>(('Raw data'!K4-'Raw data'!$O4-'Raw data'!$N4)/'Raw data'!$O4)*'Raw data'!$Q$3</f>
        <v>0.32968047374265347</v>
      </c>
      <c r="J4" s="5">
        <f>(('Raw data'!L4-'Raw data'!$O4-'Raw data'!$N4)/'Raw data'!$O4)*'Raw data'!$Q$3</f>
        <v>0.29853834899219334</v>
      </c>
    </row>
    <row r="5" spans="1:10" x14ac:dyDescent="0.25">
      <c r="A5" t="str">
        <f>'Raw data'!A5</f>
        <v>809 45-50 (1)</v>
      </c>
      <c r="B5" s="5">
        <f>(('Raw data'!D5-'Raw data'!$O5-'Raw data'!$N5)/'Raw data'!$O5)*'Raw data'!$Q$3</f>
        <v>0.34097911464409913</v>
      </c>
      <c r="C5" s="5">
        <f>(('Raw data'!E5-'Raw data'!$O5-'Raw data'!$N5)/'Raw data'!$O5)*'Raw data'!$Q$3</f>
        <v>0.33508971159716011</v>
      </c>
      <c r="D5" s="5">
        <f>(('Raw data'!F5-'Raw data'!$O5-'Raw data'!$N5)/'Raw data'!$O5)*'Raw data'!$Q$3</f>
        <v>0.32850743760352252</v>
      </c>
      <c r="E5" s="5">
        <f>(('Raw data'!G5-'Raw data'!$O5-'Raw data'!$N5)/'Raw data'!$O5)*'Raw data'!$Q$3</f>
        <v>0.31690184924631898</v>
      </c>
      <c r="F5" s="5">
        <f>(('Raw data'!H5-'Raw data'!$O5-'Raw data'!$N5)/'Raw data'!$O5)*'Raw data'!$Q$3</f>
        <v>0.30477660767909187</v>
      </c>
      <c r="G5" s="5">
        <f>(('Raw data'!I5-'Raw data'!$O5-'Raw data'!$N5)/'Raw data'!$O5)*'Raw data'!$Q$3</f>
        <v>0.26545618145394034</v>
      </c>
      <c r="H5" s="5">
        <f>(('Raw data'!J5-'Raw data'!$O5-'Raw data'!$N5)/'Raw data'!$O5)*'Raw data'!$Q$3</f>
        <v>0.25904712519697726</v>
      </c>
      <c r="I5" s="5">
        <f>(('Raw data'!K5-'Raw data'!$O5-'Raw data'!$N5)/'Raw data'!$O5)*'Raw data'!$Q$3</f>
        <v>0.25376398422840002</v>
      </c>
      <c r="J5" s="5">
        <f>(('Raw data'!L5-'Raw data'!$O5-'Raw data'!$N5)/'Raw data'!$O5)*'Raw data'!$Q$3</f>
        <v>0.23531629527254663</v>
      </c>
    </row>
    <row r="6" spans="1:10" x14ac:dyDescent="0.25">
      <c r="A6" t="str">
        <f>'Raw data'!A6</f>
        <v>809 45-50 (2)</v>
      </c>
      <c r="B6" s="5">
        <f>(('Raw data'!D6-'Raw data'!$O6-'Raw data'!$N6)/'Raw data'!$O6)*'Raw data'!$Q$3</f>
        <v>0.34348951044420856</v>
      </c>
      <c r="C6" s="5">
        <f>(('Raw data'!E6-'Raw data'!$O6-'Raw data'!$N6)/'Raw data'!$O6)*'Raw data'!$Q$3</f>
        <v>0.33695021953274168</v>
      </c>
      <c r="D6" s="5">
        <f>(('Raw data'!F6-'Raw data'!$O6-'Raw data'!$N6)/'Raw data'!$O6)*'Raw data'!$Q$3</f>
        <v>0.33341546768870528</v>
      </c>
      <c r="E6" s="5">
        <f>(('Raw data'!G6-'Raw data'!$O6-'Raw data'!$N6)/'Raw data'!$O6)*'Raw data'!$Q$3</f>
        <v>0.31600681485682769</v>
      </c>
      <c r="F6" s="5">
        <f>(('Raw data'!H6-'Raw data'!$O6-'Raw data'!$N6)/'Raw data'!$O6)*'Raw data'!$Q$3</f>
        <v>0.29718426128733555</v>
      </c>
      <c r="G6" s="5">
        <f>(('Raw data'!I6-'Raw data'!$O6-'Raw data'!$N6)/'Raw data'!$O6)*'Raw data'!$Q$3</f>
        <v>0.24743262908252742</v>
      </c>
      <c r="H6" s="5">
        <f>(('Raw data'!J6-'Raw data'!$O6-'Raw data'!$N6)/'Raw data'!$O6)*'Raw data'!$Q$3</f>
        <v>0.24151191974376682</v>
      </c>
      <c r="I6" s="5">
        <f>(('Raw data'!K6-'Raw data'!$O6-'Raw data'!$N6)/'Raw data'!$O6)*'Raw data'!$Q$3</f>
        <v>0.23532610401670373</v>
      </c>
      <c r="J6" s="5">
        <f>(('Raw data'!L6-'Raw data'!$O6-'Raw data'!$N6)/'Raw data'!$O6)*'Raw data'!$Q$3</f>
        <v>0.20784340842932292</v>
      </c>
    </row>
    <row r="7" spans="1:10" x14ac:dyDescent="0.25">
      <c r="A7" t="str">
        <f>'Raw data'!A7</f>
        <v>809 75-80 (1)</v>
      </c>
      <c r="B7" s="5"/>
      <c r="C7" s="5"/>
      <c r="D7" s="5"/>
      <c r="E7" s="5"/>
      <c r="F7" s="5"/>
      <c r="G7" s="5"/>
      <c r="H7" s="5"/>
      <c r="I7" s="5"/>
      <c r="J7" s="5"/>
    </row>
    <row r="8" spans="1:10" x14ac:dyDescent="0.25">
      <c r="A8" t="str">
        <f>'Raw data'!A8</f>
        <v>809 75-80 (2)</v>
      </c>
      <c r="B8" s="5">
        <f>(('Raw data'!D8-'Raw data'!$O8-'Raw data'!$N8)/'Raw data'!$O8)*'Raw data'!$Q$3</f>
        <v>0.2650576300949814</v>
      </c>
      <c r="C8" s="5">
        <f>(('Raw data'!E8-'Raw data'!$O8-'Raw data'!$N8)/'Raw data'!$O8)*'Raw data'!$Q$3</f>
        <v>0.25859690280238468</v>
      </c>
      <c r="D8" s="5">
        <f>(('Raw data'!F8-'Raw data'!$O8-'Raw data'!$N8)/'Raw data'!$O8)*'Raw data'!$Q$3</f>
        <v>0.24844433134258925</v>
      </c>
      <c r="E8" s="5">
        <f>(('Raw data'!G8-'Raw data'!$O8-'Raw data'!$N8)/'Raw data'!$O8)*'Raw data'!$Q$3</f>
        <v>0.23426429351857792</v>
      </c>
      <c r="F8" s="5">
        <f>(('Raw data'!H8-'Raw data'!$O8-'Raw data'!$N8)/'Raw data'!$O8)*'Raw data'!$Q$3</f>
        <v>0.22662888853641822</v>
      </c>
      <c r="G8" s="5">
        <f>(('Raw data'!I8-'Raw data'!$O8-'Raw data'!$N8)/'Raw data'!$O8)*'Raw data'!$Q$3</f>
        <v>0.20472954018099226</v>
      </c>
      <c r="H8" s="5">
        <f>(('Raw data'!J8-'Raw data'!$O8-'Raw data'!$N8)/'Raw data'!$O8)*'Raw data'!$Q$3</f>
        <v>0.19835271843764998</v>
      </c>
      <c r="I8" s="5">
        <f>(('Raw data'!K8-'Raw data'!$O8-'Raw data'!$N8)/'Raw data'!$O8)*'Raw data'!$Q$3</f>
        <v>0.19130465230027127</v>
      </c>
      <c r="J8" s="5">
        <f>(('Raw data'!L8-'Raw data'!$O8-'Raw data'!$N8)/'Raw data'!$O8)*'Raw data'!$Q$3</f>
        <v>0.16512612093286566</v>
      </c>
    </row>
    <row r="9" spans="1:10" x14ac:dyDescent="0.25">
      <c r="A9" s="10" t="str">
        <f>'Raw data'!A9</f>
        <v>817 15-20 (1)</v>
      </c>
      <c r="B9" s="11">
        <f>(('Raw data'!D9-'Raw data'!$O9-'Raw data'!$N9)/'Raw data'!$O9)*'Raw data'!$Q$3</f>
        <v>0.65898854447438093</v>
      </c>
      <c r="C9" s="11">
        <f>(('Raw data'!E9-'Raw data'!$O9-'Raw data'!$N9)/'Raw data'!$O9)*'Raw data'!$Q$3</f>
        <v>0.64652969350505951</v>
      </c>
      <c r="D9" s="11">
        <f>(('Raw data'!F9-'Raw data'!$O9-'Raw data'!$N9)/'Raw data'!$O9)*'Raw data'!$Q$3</f>
        <v>0.6373367549257547</v>
      </c>
      <c r="E9" s="11">
        <f>(('Raw data'!G9-'Raw data'!$O9-'Raw data'!$N9)/'Raw data'!$O9)*'Raw data'!$Q$3</f>
        <v>0.62185391100271525</v>
      </c>
      <c r="F9" s="11">
        <f>(('Raw data'!H9-'Raw data'!$O9-'Raw data'!$N9)/'Raw data'!$O9)*'Raw data'!$Q$3</f>
        <v>0.60879026144264992</v>
      </c>
      <c r="G9" s="11">
        <f>(('Raw data'!I9-'Raw data'!$O9-'Raw data'!$N9)/'Raw data'!$O9)*'Raw data'!$Q$3</f>
        <v>0.56282556854612553</v>
      </c>
      <c r="H9" s="11">
        <f>(('Raw data'!J9-'Raw data'!$O9-'Raw data'!$N9)/'Raw data'!$O9)*'Raw data'!$Q$3</f>
        <v>0.54601216772344963</v>
      </c>
      <c r="I9" s="11">
        <f>(('Raw data'!K9-'Raw data'!$O9-'Raw data'!$N9)/'Raw data'!$O9)*'Raw data'!$Q$3</f>
        <v>0.53440003478117004</v>
      </c>
      <c r="J9" s="11">
        <f>(('Raw data'!L9-'Raw data'!$O9-'Raw data'!$N9)/'Raw data'!$O9)*'Raw data'!$Q$3</f>
        <v>0.49520908610097547</v>
      </c>
    </row>
    <row r="10" spans="1:10" x14ac:dyDescent="0.25">
      <c r="A10" s="10" t="str">
        <f>'Raw data'!A10</f>
        <v>817 15-20 (2)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x14ac:dyDescent="0.25">
      <c r="A11" s="10" t="str">
        <f>'Raw data'!A11</f>
        <v>817 45-50 (1)</v>
      </c>
      <c r="B11" s="11">
        <f>(('Raw data'!D11-'Raw data'!$O11-'Raw data'!$N11)/'Raw data'!$O11)*'Raw data'!$Q$3</f>
        <v>0.48030739986804744</v>
      </c>
      <c r="C11" s="11">
        <f>(('Raw data'!E11-'Raw data'!$O11-'Raw data'!$N11)/'Raw data'!$O11)*'Raw data'!$Q$3</f>
        <v>0.47421856741673035</v>
      </c>
      <c r="D11" s="11">
        <f>(('Raw data'!F11-'Raw data'!$O11-'Raw data'!$N11)/'Raw data'!$O11)*'Raw data'!$Q$3</f>
        <v>0.47259487876304562</v>
      </c>
      <c r="E11" s="11">
        <f>(('Raw data'!G11-'Raw data'!$O11-'Raw data'!$N11)/'Raw data'!$O11)*'Raw data'!$Q$3</f>
        <v>0.46599864360745247</v>
      </c>
      <c r="F11" s="11">
        <f>(('Raw data'!H11-'Raw data'!$O11-'Raw data'!$N11)/'Raw data'!$O11)*'Raw data'!$Q$3</f>
        <v>0.44326700245586936</v>
      </c>
      <c r="G11" s="11">
        <f>(('Raw data'!I11-'Raw data'!$O11-'Raw data'!$N11)/'Raw data'!$O11)*'Raw data'!$Q$3</f>
        <v>0.26496569217314003</v>
      </c>
      <c r="H11" s="11">
        <f>(('Raw data'!J11-'Raw data'!$O11-'Raw data'!$N11)/'Raw data'!$O11)*'Raw data'!$Q$3</f>
        <v>0.2479169613094527</v>
      </c>
      <c r="I11" s="11">
        <f>(('Raw data'!K11-'Raw data'!$O11-'Raw data'!$N11)/'Raw data'!$O11)*'Raw data'!$Q$3</f>
        <v>0.23107119152747602</v>
      </c>
      <c r="J11" s="11">
        <f>(('Raw data'!L11-'Raw data'!$O11-'Raw data'!$N11)/'Raw data'!$O11)*'Raw data'!$Q$3</f>
        <v>0.20103295143431263</v>
      </c>
    </row>
    <row r="12" spans="1:10" x14ac:dyDescent="0.25">
      <c r="A12" s="10" t="str">
        <f>'Raw data'!A12</f>
        <v>817 45-50 (2)</v>
      </c>
      <c r="B12" s="11">
        <f>(('Raw data'!D12-'Raw data'!$O12-'Raw data'!$N12)/'Raw data'!$O12)*'Raw data'!$Q$3</f>
        <v>0.55011140776580469</v>
      </c>
      <c r="C12" s="11">
        <f>(('Raw data'!E12-'Raw data'!$O12-'Raw data'!$N12)/'Raw data'!$O12)*'Raw data'!$Q$3</f>
        <v>0.54179282632029957</v>
      </c>
      <c r="D12" s="11">
        <f>(('Raw data'!F12-'Raw data'!$O12-'Raw data'!$N12)/'Raw data'!$O12)*'Raw data'!$Q$3</f>
        <v>0.53672934196216571</v>
      </c>
      <c r="E12" s="11">
        <f>(('Raw data'!G12-'Raw data'!$O12-'Raw data'!$N12)/'Raw data'!$O12)*'Raw data'!$Q$3</f>
        <v>0.51780155519485671</v>
      </c>
      <c r="F12" s="11">
        <f>(('Raw data'!H12-'Raw data'!$O12-'Raw data'!$N12)/'Raw data'!$O12)*'Raw data'!$Q$3</f>
        <v>0.49115798273896261</v>
      </c>
      <c r="G12" s="11">
        <f>(('Raw data'!I12-'Raw data'!$O12-'Raw data'!$N12)/'Raw data'!$O12)*'Raw data'!$Q$3</f>
        <v>0.30007172779511015</v>
      </c>
      <c r="H12" s="11">
        <f>(('Raw data'!J12-'Raw data'!$O12-'Raw data'!$N12)/'Raw data'!$O12)*'Raw data'!$Q$3</f>
        <v>0.28415791981240451</v>
      </c>
      <c r="I12" s="11">
        <f>(('Raw data'!K12-'Raw data'!$O12-'Raw data'!$N12)/'Raw data'!$O12)*'Raw data'!$Q$3</f>
        <v>0.26595348795340001</v>
      </c>
      <c r="J12" s="11">
        <f>(('Raw data'!L12-'Raw data'!$O12-'Raw data'!$N12)/'Raw data'!$O12)*'Raw data'!$Q$3</f>
        <v>0.23726040992397615</v>
      </c>
    </row>
    <row r="13" spans="1:10" x14ac:dyDescent="0.25">
      <c r="A13" s="10" t="str">
        <f>'Raw data'!A13</f>
        <v>817 75-80 (1)</v>
      </c>
      <c r="B13" s="11">
        <f>(('Raw data'!D13-'Raw data'!$O13-'Raw data'!$N13)/'Raw data'!$O13)*'Raw data'!$Q$3</f>
        <v>0.42006448818670972</v>
      </c>
      <c r="C13" s="11">
        <f>(('Raw data'!E13-'Raw data'!$O13-'Raw data'!$N13)/'Raw data'!$O13)*'Raw data'!$Q$3</f>
        <v>0.41462647168004796</v>
      </c>
      <c r="D13" s="11">
        <f>(('Raw data'!F13-'Raw data'!$O13-'Raw data'!$N13)/'Raw data'!$O13)*'Raw data'!$Q$3</f>
        <v>0.4116845938977558</v>
      </c>
      <c r="E13" s="11">
        <f>(('Raw data'!G13-'Raw data'!$O13-'Raw data'!$N13)/'Raw data'!$O13)*'Raw data'!$Q$3</f>
        <v>0.40357214304355549</v>
      </c>
      <c r="F13" s="11">
        <f>(('Raw data'!H13-'Raw data'!$O13-'Raw data'!$N13)/'Raw data'!$O13)*'Raw data'!$Q$3</f>
        <v>0.38841701507417092</v>
      </c>
      <c r="G13" s="11">
        <f>(('Raw data'!I13-'Raw data'!$O13-'Raw data'!$N13)/'Raw data'!$O13)*'Raw data'!$Q$3</f>
        <v>0.18266386593687778</v>
      </c>
      <c r="H13" s="11">
        <f>(('Raw data'!J13-'Raw data'!$O13-'Raw data'!$N13)/'Raw data'!$O13)*'Raw data'!$Q$3</f>
        <v>0.16840021608333905</v>
      </c>
      <c r="I13" s="11">
        <f>(('Raw data'!K13-'Raw data'!$O13-'Raw data'!$N13)/'Raw data'!$O13)*'Raw data'!$Q$3</f>
        <v>0.15672185276575434</v>
      </c>
      <c r="J13" s="11">
        <f>(('Raw data'!L13-'Raw data'!$O13-'Raw data'!$N13)/'Raw data'!$O13)*'Raw data'!$Q$3</f>
        <v>0.12355886685627752</v>
      </c>
    </row>
    <row r="14" spans="1:10" x14ac:dyDescent="0.25">
      <c r="A14" s="10" t="str">
        <f>'Raw data'!A14</f>
        <v>817 75-80 (2)</v>
      </c>
      <c r="B14" s="11">
        <f>(('Raw data'!D14-'Raw data'!$O14-'Raw data'!$N14)/'Raw data'!$O14)*'Raw data'!$Q$3</f>
        <v>0.39998984641213076</v>
      </c>
      <c r="C14" s="11">
        <f>(('Raw data'!E14-'Raw data'!$O14-'Raw data'!$N14)/'Raw data'!$O14)*'Raw data'!$Q$3</f>
        <v>0.39237276155244788</v>
      </c>
      <c r="D14" s="11">
        <f>(('Raw data'!F14-'Raw data'!$O14-'Raw data'!$N14)/'Raw data'!$O14)*'Raw data'!$Q$3</f>
        <v>0.38865711040138323</v>
      </c>
      <c r="E14" s="11">
        <f>(('Raw data'!G14-'Raw data'!$O14-'Raw data'!$N14)/'Raw data'!$O14)*'Raw data'!$Q$3</f>
        <v>0.37936798252372117</v>
      </c>
      <c r="F14" s="11">
        <f>(('Raw data'!H14-'Raw data'!$O14-'Raw data'!$N14)/'Raw data'!$O14)*'Raw data'!$Q$3</f>
        <v>0.3574456407324384</v>
      </c>
      <c r="G14" s="11">
        <f>(('Raw data'!I14-'Raw data'!$O14-'Raw data'!$N14)/'Raw data'!$O14)*'Raw data'!$Q$3</f>
        <v>0.11982974962184134</v>
      </c>
      <c r="H14" s="11">
        <f>(('Raw data'!J14-'Raw data'!$O14-'Raw data'!$N14)/'Raw data'!$O14)*'Raw data'!$Q$3</f>
        <v>0.10571027524779482</v>
      </c>
      <c r="I14" s="11">
        <f>(('Raw data'!K14-'Raw data'!$O14-'Raw data'!$N14)/'Raw data'!$O14)*'Raw data'!$Q$3</f>
        <v>9.4005974121940616E-2</v>
      </c>
      <c r="J14" s="11">
        <f>(('Raw data'!L14-'Raw data'!$O14-'Raw data'!$N14)/'Raw data'!$O14)*'Raw data'!$Q$3</f>
        <v>6.7160394555496938E-2</v>
      </c>
    </row>
    <row r="15" spans="1:10" x14ac:dyDescent="0.25">
      <c r="A15" s="8" t="str">
        <f>'Raw data'!A15</f>
        <v>820 15-20 (1)</v>
      </c>
      <c r="B15" s="9">
        <f>(('Raw data'!D15-'Raw data'!$O15-'Raw data'!$N15)/'Raw data'!$O15)*'Raw data'!$Q$3</f>
        <v>0.36824589847217304</v>
      </c>
      <c r="C15" s="9">
        <f>(('Raw data'!E15-'Raw data'!$O15-'Raw data'!$N15)/'Raw data'!$O15)*'Raw data'!$Q$3</f>
        <v>0.35959492919346109</v>
      </c>
      <c r="D15" s="9">
        <f>(('Raw data'!F15-'Raw data'!$O15-'Raw data'!$N15)/'Raw data'!$O15)*'Raw data'!$Q$3</f>
        <v>0.35326277642244547</v>
      </c>
      <c r="E15" s="9">
        <f>(('Raw data'!G15-'Raw data'!$O15-'Raw data'!$N15)/'Raw data'!$O15)*'Raw data'!$Q$3</f>
        <v>0.32374245857447032</v>
      </c>
      <c r="F15" s="9">
        <f>(('Raw data'!H15-'Raw data'!$O15-'Raw data'!$N15)/'Raw data'!$O15)*'Raw data'!$Q$3</f>
        <v>0.28628465345015153</v>
      </c>
      <c r="G15" s="9">
        <f>(('Raw data'!I15-'Raw data'!$O15-'Raw data'!$N15)/'Raw data'!$O15)*'Raw data'!$Q$3</f>
        <v>0.202718073922802</v>
      </c>
      <c r="H15" s="9">
        <f>(('Raw data'!J15-'Raw data'!$O15-'Raw data'!$N15)/'Raw data'!$O15)*'Raw data'!$Q$3</f>
        <v>0.18969702737958605</v>
      </c>
      <c r="I15" s="9">
        <f>(('Raw data'!K15-'Raw data'!$O15-'Raw data'!$N15)/'Raw data'!$O15)*'Raw data'!$Q$3</f>
        <v>0.17676516608666654</v>
      </c>
      <c r="J15" s="9">
        <f>(('Raw data'!L15-'Raw data'!$O15-'Raw data'!$N15)/'Raw data'!$O15)*'Raw data'!$Q$3</f>
        <v>0.14537195798247562</v>
      </c>
    </row>
    <row r="16" spans="1:10" x14ac:dyDescent="0.25">
      <c r="A16" s="8" t="str">
        <f>'Raw data'!A16</f>
        <v>820 15-20 (2)</v>
      </c>
      <c r="B16" s="9">
        <f>(('Raw data'!D16-'Raw data'!$O16-'Raw data'!$N16)/'Raw data'!$O16)*'Raw data'!$Q$3</f>
        <v>0.33042600303542424</v>
      </c>
      <c r="C16" s="9">
        <f>(('Raw data'!E16-'Raw data'!$O16-'Raw data'!$N16)/'Raw data'!$O16)*'Raw data'!$Q$3</f>
        <v>0.32253379043550406</v>
      </c>
      <c r="D16" s="9">
        <f>(('Raw data'!F16-'Raw data'!$O16-'Raw data'!$N16)/'Raw data'!$O16)*'Raw data'!$Q$3</f>
        <v>0.31778235631922591</v>
      </c>
      <c r="E16" s="9">
        <f>(('Raw data'!G16-'Raw data'!$O16-'Raw data'!$N16)/'Raw data'!$O16)*'Raw data'!$Q$3</f>
        <v>0.30497764403976368</v>
      </c>
      <c r="F16" s="9">
        <f>(('Raw data'!H16-'Raw data'!$O16-'Raw data'!$N16)/'Raw data'!$O16)*'Raw data'!$Q$3</f>
        <v>0.29144813672561515</v>
      </c>
      <c r="G16" s="9">
        <f>(('Raw data'!I16-'Raw data'!$O16-'Raw data'!$N16)/'Raw data'!$O16)*'Raw data'!$Q$3</f>
        <v>0.23950449257308085</v>
      </c>
      <c r="H16" s="9">
        <f>(('Raw data'!J16-'Raw data'!$O16-'Raw data'!$N16)/'Raw data'!$O16)*'Raw data'!$Q$3</f>
        <v>0.23096801772010619</v>
      </c>
      <c r="I16" s="9">
        <f>(('Raw data'!K16-'Raw data'!$O16-'Raw data'!$N16)/'Raw data'!$O16)*'Raw data'!$Q$3</f>
        <v>0.21969342829164931</v>
      </c>
      <c r="J16" s="9">
        <f>(('Raw data'!L16-'Raw data'!$O16-'Raw data'!$N16)/'Raw data'!$O16)*'Raw data'!$Q$3</f>
        <v>0.18868830736339215</v>
      </c>
    </row>
    <row r="17" spans="1:16" x14ac:dyDescent="0.25">
      <c r="A17" s="8" t="str">
        <f>'Raw data'!A17</f>
        <v>820 45-50 (1)</v>
      </c>
      <c r="B17" s="9">
        <f>(('Raw data'!D17-'Raw data'!$O17-'Raw data'!$N17)/'Raw data'!$O17)*'Raw data'!$Q$3</f>
        <v>0.33119436006557157</v>
      </c>
      <c r="C17" s="9">
        <f>(('Raw data'!E17-'Raw data'!$O17-'Raw data'!$N17)/'Raw data'!$O17)*'Raw data'!$Q$3</f>
        <v>0.32718335570491575</v>
      </c>
      <c r="D17" s="9">
        <f>(('Raw data'!F17-'Raw data'!$O17-'Raw data'!$N17)/'Raw data'!$O17)*'Raw data'!$Q$3</f>
        <v>0.32317235134426003</v>
      </c>
      <c r="E17" s="9">
        <f>(('Raw data'!G17-'Raw data'!$O17-'Raw data'!$N17)/'Raw data'!$O17)*'Raw data'!$Q$3</f>
        <v>0.30508190310538441</v>
      </c>
      <c r="F17" s="9">
        <f>(('Raw data'!H17-'Raw data'!$O17-'Raw data'!$N17)/'Raw data'!$O17)*'Raw data'!$Q$3</f>
        <v>0.28158887756440093</v>
      </c>
      <c r="G17" s="9">
        <f>(('Raw data'!I17-'Raw data'!$O17-'Raw data'!$N17)/'Raw data'!$O17)*'Raw data'!$Q$3</f>
        <v>0.21708537886650917</v>
      </c>
      <c r="H17" s="9">
        <f>(('Raw data'!J17-'Raw data'!$O17-'Raw data'!$N17)/'Raw data'!$O17)*'Raw data'!$Q$3</f>
        <v>0.20079578972833589</v>
      </c>
      <c r="I17" s="9">
        <f>(('Raw data'!K17-'Raw data'!$O17-'Raw data'!$N17)/'Raw data'!$O17)*'Raw data'!$Q$3</f>
        <v>0.18499734398126333</v>
      </c>
      <c r="J17" s="9">
        <f>(('Raw data'!L17-'Raw data'!$O17-'Raw data'!$N17)/'Raw data'!$O17)*'Raw data'!$Q$3</f>
        <v>0.13105342819203672</v>
      </c>
    </row>
    <row r="18" spans="1:16" x14ac:dyDescent="0.25">
      <c r="A18" s="8" t="str">
        <f>'Raw data'!A18</f>
        <v>820 45-50 (2)</v>
      </c>
      <c r="B18" s="9">
        <f>(('Raw data'!D18-'Raw data'!$O18-'Raw data'!$N18)/'Raw data'!$O18)*'Raw data'!$Q$3</f>
        <v>0.29431826847320219</v>
      </c>
      <c r="C18" s="9">
        <f>(('Raw data'!E18-'Raw data'!$O18-'Raw data'!$N18)/'Raw data'!$O18)*'Raw data'!$Q$3</f>
        <v>0.28945216318017575</v>
      </c>
      <c r="D18" s="9">
        <f>(('Raw data'!F18-'Raw data'!$O18-'Raw data'!$N18)/'Raw data'!$O18)*'Raw data'!$Q$3</f>
        <v>0.28807343334715158</v>
      </c>
      <c r="E18" s="9">
        <f>(('Raw data'!G18-'Raw data'!$O18-'Raw data'!$N18)/'Raw data'!$O18)*'Raw data'!$Q$3</f>
        <v>0.26917672445923319</v>
      </c>
      <c r="F18" s="9">
        <f>(('Raw data'!H18-'Raw data'!$O18-'Raw data'!$N18)/'Raw data'!$O18)*'Raw data'!$Q$3</f>
        <v>0.25206425417875761</v>
      </c>
      <c r="G18" s="9">
        <f>(('Raw data'!I18-'Raw data'!$O18-'Raw data'!$N18)/'Raw data'!$O18)*'Raw data'!$Q$3</f>
        <v>0.20964803637454607</v>
      </c>
      <c r="H18" s="9">
        <f>(('Raw data'!J18-'Raw data'!$O18-'Raw data'!$N18)/'Raw data'!$O18)*'Raw data'!$Q$3</f>
        <v>0.19918590999453956</v>
      </c>
      <c r="I18" s="9">
        <f>(('Raw data'!K18-'Raw data'!$O18-'Raw data'!$N18)/'Raw data'!$O18)*'Raw data'!$Q$3</f>
        <v>0.18702064676197402</v>
      </c>
      <c r="J18" s="9">
        <f>(('Raw data'!L18-'Raw data'!$O18-'Raw data'!$N18)/'Raw data'!$O18)*'Raw data'!$Q$3</f>
        <v>0.15693189570009544</v>
      </c>
    </row>
    <row r="19" spans="1:16" x14ac:dyDescent="0.25">
      <c r="A19" s="8" t="str">
        <f>'Raw data'!A19</f>
        <v>820 75-80 (1)</v>
      </c>
      <c r="B19" s="9">
        <f>(('Raw data'!D19-'Raw data'!$O19-'Raw data'!$N19)/'Raw data'!$O19)*'Raw data'!$Q$3</f>
        <v>0.28695074079911809</v>
      </c>
      <c r="C19" s="9">
        <f>(('Raw data'!E19-'Raw data'!$O19-'Raw data'!$N19)/'Raw data'!$O19)*'Raw data'!$Q$3</f>
        <v>0.28244002782404143</v>
      </c>
      <c r="D19" s="9">
        <f>(('Raw data'!F19-'Raw data'!$O19-'Raw data'!$N19)/'Raw data'!$O19)*'Raw data'!$Q$3</f>
        <v>0.27879675965186385</v>
      </c>
      <c r="E19" s="9">
        <f>(('Raw data'!G19-'Raw data'!$O19-'Raw data'!$N19)/'Raw data'!$O19)*'Raw data'!$Q$3</f>
        <v>0.24713502434603632</v>
      </c>
      <c r="F19" s="9">
        <f>(('Raw data'!H19-'Raw data'!$O19-'Raw data'!$N19)/'Raw data'!$O19)*'Raw data'!$Q$3</f>
        <v>0.18459225405699048</v>
      </c>
      <c r="G19" s="9">
        <f>(('Raw data'!I19-'Raw data'!$O19-'Raw data'!$N19)/'Raw data'!$O19)*'Raw data'!$Q$3</f>
        <v>9.5765906240092846E-2</v>
      </c>
      <c r="H19" s="9">
        <f>(('Raw data'!J19-'Raw data'!$O19-'Raw data'!$N19)/'Raw data'!$O19)*'Raw data'!$Q$3</f>
        <v>8.5703546526459701E-2</v>
      </c>
      <c r="I19" s="9">
        <f>(('Raw data'!K19-'Raw data'!$O19-'Raw data'!$N19)/'Raw data'!$O19)*'Raw data'!$Q$3</f>
        <v>7.590142025369663E-2</v>
      </c>
      <c r="J19" s="9">
        <f>(('Raw data'!L19-'Raw data'!$O19-'Raw data'!$N19)/'Raw data'!$O19)*'Raw data'!$Q$3</f>
        <v>5.274064401628302E-2</v>
      </c>
    </row>
    <row r="20" spans="1:16" x14ac:dyDescent="0.25">
      <c r="A20" s="8" t="str">
        <f>'Raw data'!A20</f>
        <v>820 75-80 (2)</v>
      </c>
      <c r="B20" s="9">
        <f>(('Raw data'!D20-'Raw data'!$O20-'Raw data'!$N20)/'Raw data'!$O20)*'Raw data'!$Q$3</f>
        <v>0.24447310256005544</v>
      </c>
      <c r="C20" s="9">
        <f>(('Raw data'!E20-'Raw data'!$O20-'Raw data'!$N20)/'Raw data'!$O20)*'Raw data'!$Q$3</f>
        <v>0.24105000148220376</v>
      </c>
      <c r="D20" s="9">
        <f>(('Raw data'!F20-'Raw data'!$O20-'Raw data'!$N20)/'Raw data'!$O20)*'Raw data'!$Q$3</f>
        <v>0.23985589645504596</v>
      </c>
      <c r="E20" s="9">
        <f>(('Raw data'!G20-'Raw data'!$O20-'Raw data'!$N20)/'Raw data'!$O20)*'Raw data'!$Q$3</f>
        <v>0.19607204545926921</v>
      </c>
      <c r="F20" s="9">
        <f>(('Raw data'!H20-'Raw data'!$O20-'Raw data'!$N20)/'Raw data'!$O20)*'Raw data'!$Q$3</f>
        <v>0.1641496377332575</v>
      </c>
      <c r="G20" s="9">
        <f>(('Raw data'!I20-'Raw data'!$O20-'Raw data'!$N20)/'Raw data'!$O20)*'Raw data'!$Q$3</f>
        <v>0.1076286664478005</v>
      </c>
      <c r="H20" s="9">
        <f>(('Raw data'!J20-'Raw data'!$O20-'Raw data'!$N20)/'Raw data'!$O20)*'Raw data'!$Q$3</f>
        <v>7.5228616710925317E-2</v>
      </c>
      <c r="I20" s="9">
        <f>(('Raw data'!K20-'Raw data'!$O20-'Raw data'!$N20)/'Raw data'!$O20)*'Raw data'!$Q$3</f>
        <v>6.4959313477370689E-2</v>
      </c>
      <c r="J20" s="9">
        <f>(('Raw data'!L20-'Raw data'!$O20-'Raw data'!$N20)/'Raw data'!$O20)*'Raw data'!$Q$3</f>
        <v>4.9674769129753944E-2</v>
      </c>
    </row>
    <row r="21" spans="1:16" x14ac:dyDescent="0.25">
      <c r="A21" s="14" t="str">
        <f>'Raw data'!A21</f>
        <v>821 15-20 (1)</v>
      </c>
      <c r="B21" s="15">
        <f>(('Raw data'!D21-'Raw data'!$O21-'Raw data'!$N21)/'Raw data'!$O21)*'Raw data'!$Q$3</f>
        <v>0.32979773953349112</v>
      </c>
      <c r="C21" s="15">
        <f>(('Raw data'!E21-'Raw data'!$O21-'Raw data'!$N21)/'Raw data'!$O21)*'Raw data'!$Q$3</f>
        <v>0.32644078867716675</v>
      </c>
      <c r="D21" s="15">
        <f>(('Raw data'!F21-'Raw data'!$O21-'Raw data'!$N21)/'Raw data'!$O21)*'Raw data'!$Q$3</f>
        <v>0.32380966503302089</v>
      </c>
      <c r="E21" s="15">
        <f>(('Raw data'!G21-'Raw data'!$O21-'Raw data'!$N21)/'Raw data'!$O21)*'Raw data'!$Q$3</f>
        <v>0.28071367430993743</v>
      </c>
      <c r="F21" s="15">
        <f>(('Raw data'!H21-'Raw data'!$O21-'Raw data'!$N21)/'Raw data'!$O21)*'Raw data'!$Q$3</f>
        <v>0.26293090761157001</v>
      </c>
      <c r="G21" s="15">
        <f>(('Raw data'!I21-'Raw data'!$O21-'Raw data'!$N21)/'Raw data'!$O21)*'Raw data'!$Q$3</f>
        <v>0.14834093648892949</v>
      </c>
      <c r="H21" s="15">
        <f>(('Raw data'!J21-'Raw data'!$O21-'Raw data'!$N21)/'Raw data'!$O21)*'Raw data'!$Q$3</f>
        <v>0.12828995975250532</v>
      </c>
      <c r="I21" s="15">
        <f>(('Raw data'!K21-'Raw data'!$O21-'Raw data'!$N21)/'Raw data'!$O21)*'Raw data'!$Q$3</f>
        <v>0.11676745275917554</v>
      </c>
      <c r="J21" s="15">
        <f>(('Raw data'!L21-'Raw data'!$O21-'Raw data'!$N21)/'Raw data'!$O21)*'Raw data'!$Q$3</f>
        <v>9.4085352378605297E-2</v>
      </c>
    </row>
    <row r="22" spans="1:16" x14ac:dyDescent="0.25">
      <c r="A22" s="14" t="str">
        <f>'Raw data'!A22</f>
        <v>821 15-20 (2)</v>
      </c>
      <c r="B22" s="15">
        <f>(('Raw data'!D22-'Raw data'!$O22-'Raw data'!$N22)/'Raw data'!$O22)*'Raw data'!$Q$3</f>
        <v>0.32794136133851698</v>
      </c>
      <c r="C22" s="15">
        <f>(('Raw data'!E22-'Raw data'!$O22-'Raw data'!$N22)/'Raw data'!$O22)*'Raw data'!$Q$3</f>
        <v>0.31858773509920818</v>
      </c>
      <c r="D22" s="15">
        <f>(('Raw data'!F22-'Raw data'!$O22-'Raw data'!$N22)/'Raw data'!$O22)*'Raw data'!$Q$3</f>
        <v>0.31673313679313825</v>
      </c>
      <c r="E22" s="15">
        <f>(('Raw data'!G22-'Raw data'!$O22-'Raw data'!$N22)/'Raw data'!$O22)*'Raw data'!$Q$3</f>
        <v>0.28754337214977871</v>
      </c>
      <c r="F22" s="15">
        <f>(('Raw data'!H22-'Raw data'!$O22-'Raw data'!$N22)/'Raw data'!$O22)*'Raw data'!$Q$3</f>
        <v>0.26222407353647803</v>
      </c>
      <c r="G22" s="15">
        <f>(('Raw data'!I22-'Raw data'!$O22-'Raw data'!$N22)/'Raw data'!$O22)*'Raw data'!$Q$3</f>
        <v>0.12200031465580914</v>
      </c>
      <c r="H22" s="15">
        <f>(('Raw data'!J22-'Raw data'!$O22-'Raw data'!$N22)/'Raw data'!$O22)*'Raw data'!$Q$3</f>
        <v>0.10232544566967734</v>
      </c>
      <c r="I22" s="15">
        <f>(('Raw data'!K22-'Raw data'!$O22-'Raw data'!$N22)/'Raw data'!$O22)*'Raw data'!$Q$3</f>
        <v>9.0714047579501217E-2</v>
      </c>
      <c r="J22" s="15">
        <f>(('Raw data'!L22-'Raw data'!$O22-'Raw data'!$N22)/'Raw data'!$O22)*'Raw data'!$Q$3</f>
        <v>7.5393452877185171E-2</v>
      </c>
    </row>
    <row r="23" spans="1:16" x14ac:dyDescent="0.25">
      <c r="A23" t="str">
        <f>'Raw data'!A23</f>
        <v>823 15-20 (1)</v>
      </c>
      <c r="B23" s="5">
        <f>(('Raw data'!D23-'Raw data'!$O23-'Raw data'!$N23)/'Raw data'!$O23)*'Raw data'!$Q$3</f>
        <v>0.2766785637739595</v>
      </c>
      <c r="C23" s="5">
        <f>(('Raw data'!E23-'Raw data'!$O23-'Raw data'!$N23)/'Raw data'!$O23)*'Raw data'!$Q$3</f>
        <v>0.26559000884106143</v>
      </c>
      <c r="D23" s="5">
        <f>(('Raw data'!F23-'Raw data'!$O23-'Raw data'!$N23)/'Raw data'!$O23)*'Raw data'!$Q$3</f>
        <v>0.26207226037959053</v>
      </c>
      <c r="E23" s="5">
        <f>(('Raw data'!G23-'Raw data'!$O23-'Raw data'!$N23)/'Raw data'!$O23)*'Raw data'!$Q$3</f>
        <v>0.24983661355708248</v>
      </c>
      <c r="F23" s="5">
        <f>(('Raw data'!H23-'Raw data'!$O23-'Raw data'!$N23)/'Raw data'!$O23)*'Raw data'!$Q$3</f>
        <v>0.24501882762072005</v>
      </c>
      <c r="G23" s="5">
        <f>(('Raw data'!I23-'Raw data'!$O23-'Raw data'!$N23)/'Raw data'!$O23)*'Raw data'!$Q$3</f>
        <v>0.2161121120025454</v>
      </c>
      <c r="H23" s="5">
        <f>(('Raw data'!J23-'Raw data'!$O23-'Raw data'!$N23)/'Raw data'!$O23)*'Raw data'!$Q$3</f>
        <v>0.20517650265492893</v>
      </c>
      <c r="I23" s="5">
        <f>(('Raw data'!K23-'Raw data'!$O23-'Raw data'!$N23)/'Raw data'!$O23)*'Raw data'!$Q$3</f>
        <v>0.19622918591596994</v>
      </c>
      <c r="J23" s="5">
        <f>(('Raw data'!L23-'Raw data'!$O23-'Raw data'!$N23)/'Raw data'!$O23)*'Raw data'!$Q$3</f>
        <v>0.17626978703675386</v>
      </c>
    </row>
    <row r="24" spans="1:16" x14ac:dyDescent="0.25">
      <c r="A24" t="str">
        <f>'Raw data'!A24</f>
        <v>823 15-20 (2)</v>
      </c>
      <c r="B24" s="5">
        <f>(('Raw data'!D24-'Raw data'!$O24-'Raw data'!$N24)/'Raw data'!$O24)*'Raw data'!$Q$3</f>
        <v>0.31492085196156128</v>
      </c>
      <c r="C24" s="5">
        <f>(('Raw data'!E24-'Raw data'!$O24-'Raw data'!$N24)/'Raw data'!$O24)*'Raw data'!$Q$3</f>
        <v>0.30167966991604311</v>
      </c>
      <c r="D24" s="5">
        <f>(('Raw data'!F24-'Raw data'!$O24-'Raw data'!$N24)/'Raw data'!$O24)*'Raw data'!$Q$3</f>
        <v>0.29813744287201893</v>
      </c>
      <c r="E24" s="5">
        <f>(('Raw data'!G24-'Raw data'!$O24-'Raw data'!$N24)/'Raw data'!$O24)*'Raw data'!$Q$3</f>
        <v>0.27511296708586336</v>
      </c>
      <c r="F24" s="5">
        <f>(('Raw data'!H24-'Raw data'!$O24-'Raw data'!$N24)/'Raw data'!$O24)*'Raw data'!$Q$3</f>
        <v>0.26465496343207817</v>
      </c>
      <c r="G24" s="5">
        <f>(('Raw data'!I24-'Raw data'!$O24-'Raw data'!$N24)/'Raw data'!$O24)*'Raw data'!$Q$3</f>
        <v>0.22990740290498571</v>
      </c>
      <c r="H24" s="5">
        <f>(('Raw data'!J24-'Raw data'!$O24-'Raw data'!$N24)/'Raw data'!$O24)*'Raw data'!$Q$3</f>
        <v>0.22020844790349117</v>
      </c>
      <c r="I24" s="5">
        <f>(('Raw data'!K24-'Raw data'!$O24-'Raw data'!$N24)/'Raw data'!$O24)*'Raw data'!$Q$3</f>
        <v>0.21177457398914834</v>
      </c>
      <c r="J24" s="5">
        <f>(('Raw data'!L24-'Raw data'!$O24-'Raw data'!$N24)/'Raw data'!$O24)*'Raw data'!$Q$3</f>
        <v>0.20089487663964642</v>
      </c>
    </row>
    <row r="25" spans="1:16" x14ac:dyDescent="0.25">
      <c r="A25" t="str">
        <f>'Raw data'!A25</f>
        <v>823 45-50 (1)</v>
      </c>
      <c r="B25" s="5">
        <f>(('Raw data'!D25-'Raw data'!$O25-'Raw data'!$N25)/'Raw data'!$O25)*'Raw data'!$Q$3</f>
        <v>0.27931305593169914</v>
      </c>
      <c r="C25" s="5">
        <f>(('Raw data'!E25-'Raw data'!$O25-'Raw data'!$N25)/'Raw data'!$O25)*'Raw data'!$Q$3</f>
        <v>0.27315719197993804</v>
      </c>
      <c r="D25" s="5">
        <f>(('Raw data'!F25-'Raw data'!$O25-'Raw data'!$N25)/'Raw data'!$O25)*'Raw data'!$Q$3</f>
        <v>0.26922633909507904</v>
      </c>
      <c r="E25" s="5">
        <f>(('Raw data'!G25-'Raw data'!$O25-'Raw data'!$N25)/'Raw data'!$O25)*'Raw data'!$Q$3</f>
        <v>0.26166130146761413</v>
      </c>
      <c r="F25" s="5">
        <f>(('Raw data'!H25-'Raw data'!$O25-'Raw data'!$N25)/'Raw data'!$O25)*'Raw data'!$Q$3</f>
        <v>0.25691461119155728</v>
      </c>
      <c r="G25" s="5">
        <f>(('Raw data'!I25-'Raw data'!$O25-'Raw data'!$N25)/'Raw data'!$O25)*'Raw data'!$Q$3</f>
        <v>0.23688951158944405</v>
      </c>
      <c r="H25" s="5">
        <f>(('Raw data'!J25-'Raw data'!$O25-'Raw data'!$N25)/'Raw data'!$O25)*'Raw data'!$Q$3</f>
        <v>0.2294728080331058</v>
      </c>
      <c r="I25" s="5">
        <f>(('Raw data'!K25-'Raw data'!$O25-'Raw data'!$N25)/'Raw data'!$O25)*'Raw data'!$Q$3</f>
        <v>0.22205610447676755</v>
      </c>
      <c r="J25" s="5">
        <f>(('Raw data'!L25-'Raw data'!$O25-'Raw data'!$N25)/'Raw data'!$O25)*'Raw data'!$Q$3</f>
        <v>0.20455268408380914</v>
      </c>
    </row>
    <row r="26" spans="1:16" x14ac:dyDescent="0.25">
      <c r="A26" t="str">
        <f>'Raw data'!A26</f>
        <v>823 45-50 (2)</v>
      </c>
      <c r="B26" s="5">
        <f>(('Raw data'!D26-'Raw data'!$O26-'Raw data'!$N26)/'Raw data'!$O26)*'Raw data'!$Q$3</f>
        <v>0.30615304180095132</v>
      </c>
      <c r="C26" s="5">
        <f>(('Raw data'!E26-'Raw data'!$O26-'Raw data'!$N26)/'Raw data'!$O26)*'Raw data'!$Q$3</f>
        <v>0.29698678306439608</v>
      </c>
      <c r="D26" s="5">
        <f>(('Raw data'!F26-'Raw data'!$O26-'Raw data'!$N26)/'Raw data'!$O26)*'Raw data'!$Q$3</f>
        <v>0.29140732122475327</v>
      </c>
      <c r="E26" s="5">
        <f>(('Raw data'!G26-'Raw data'!$O26-'Raw data'!$N26)/'Raw data'!$O26)*'Raw data'!$Q$3</f>
        <v>0.27323421694706101</v>
      </c>
      <c r="F26" s="5">
        <f>(('Raw data'!H26-'Raw data'!$O26-'Raw data'!$N26)/'Raw data'!$O26)*'Raw data'!$Q$3</f>
        <v>0.26908947386618393</v>
      </c>
      <c r="G26" s="5">
        <f>(('Raw data'!I26-'Raw data'!$O26-'Raw data'!$N26)/'Raw data'!$O26)*'Raw data'!$Q$3</f>
        <v>0.24693103970303226</v>
      </c>
      <c r="H26" s="5">
        <f>(('Raw data'!J26-'Raw data'!$O26-'Raw data'!$N26)/'Raw data'!$O26)*'Raw data'!$Q$3</f>
        <v>0.23744595457564013</v>
      </c>
      <c r="I26" s="5">
        <f>(('Raw data'!K26-'Raw data'!$O26-'Raw data'!$N26)/'Raw data'!$O26)*'Raw data'!$Q$3</f>
        <v>0.22955500140243149</v>
      </c>
      <c r="J26" s="5">
        <f>(('Raw data'!L26-'Raw data'!$O26-'Raw data'!$N26)/'Raw data'!$O26)*'Raw data'!$Q$3</f>
        <v>0.21751930514834575</v>
      </c>
    </row>
    <row r="27" spans="1:16" x14ac:dyDescent="0.25">
      <c r="A27" t="str">
        <f>'Raw data'!A27</f>
        <v>823 75-80 (1)</v>
      </c>
      <c r="B27" s="5">
        <f>(('Raw data'!D27-'Raw data'!$O27-'Raw data'!$N27)/'Raw data'!$O27)*'Raw data'!$Q$3</f>
        <v>0.32311827816110233</v>
      </c>
      <c r="C27" s="5">
        <f>(('Raw data'!E27-'Raw data'!$O27-'Raw data'!$N27)/'Raw data'!$O27)*'Raw data'!$Q$3</f>
        <v>0.31464140975255456</v>
      </c>
      <c r="D27" s="5">
        <f>(('Raw data'!F27-'Raw data'!$O27-'Raw data'!$N27)/'Raw data'!$O27)*'Raw data'!$Q$3</f>
        <v>0.30940569691198122</v>
      </c>
      <c r="E27" s="5">
        <f>(('Raw data'!G27-'Raw data'!$O27-'Raw data'!$N27)/'Raw data'!$O27)*'Raw data'!$Q$3</f>
        <v>0.29477894357958567</v>
      </c>
      <c r="F27" s="5">
        <f>(('Raw data'!H27-'Raw data'!$O27-'Raw data'!$N27)/'Raw data'!$O27)*'Raw data'!$Q$3</f>
        <v>0.29145468145858694</v>
      </c>
      <c r="G27" s="5">
        <f>(('Raw data'!I27-'Raw data'!$O27-'Raw data'!$N27)/'Raw data'!$O27)*'Raw data'!$Q$3</f>
        <v>0.26569165002084449</v>
      </c>
      <c r="H27" s="5">
        <f>(('Raw data'!J27-'Raw data'!$O27-'Raw data'!$N27)/'Raw data'!$O27)*'Raw data'!$Q$3</f>
        <v>0.2528932408549987</v>
      </c>
      <c r="I27" s="5">
        <f>(('Raw data'!K27-'Raw data'!$O27-'Raw data'!$N27)/'Raw data'!$O27)*'Raw data'!$Q$3</f>
        <v>0.2422556020678017</v>
      </c>
      <c r="J27" s="5">
        <f>(('Raw data'!L27-'Raw data'!$O27-'Raw data'!$N27)/'Raw data'!$O27)*'Raw data'!$Q$3</f>
        <v>0.23003893877313061</v>
      </c>
    </row>
    <row r="28" spans="1:16" x14ac:dyDescent="0.25">
      <c r="A28" t="str">
        <f>'Raw data'!A28</f>
        <v>823 75-80 (2)</v>
      </c>
      <c r="B28" s="5">
        <f>(('Raw data'!D28-'Raw data'!$O28-'Raw data'!$N28)/'Raw data'!$O28)*'Raw data'!$Q$3</f>
        <v>0.31058518526324191</v>
      </c>
      <c r="C28" s="5">
        <f>(('Raw data'!E28-'Raw data'!$O28-'Raw data'!$N28)/'Raw data'!$O28)*'Raw data'!$Q$3</f>
        <v>0.30314601914915246</v>
      </c>
      <c r="D28" s="5">
        <f>(('Raw data'!F28-'Raw data'!$O28-'Raw data'!$N28)/'Raw data'!$O28)*'Raw data'!$Q$3</f>
        <v>0.29686922274038935</v>
      </c>
      <c r="E28" s="5">
        <f>(('Raw data'!G28-'Raw data'!$O28-'Raw data'!$N28)/'Raw data'!$O28)*'Raw data'!$Q$3</f>
        <v>0.28307576890384789</v>
      </c>
      <c r="F28" s="5">
        <f>(('Raw data'!H28-'Raw data'!$O28-'Raw data'!$N28)/'Raw data'!$O28)*'Raw data'!$Q$3</f>
        <v>0.27958865978786845</v>
      </c>
      <c r="G28" s="5">
        <f>(('Raw data'!I28-'Raw data'!$O28-'Raw data'!$N28)/'Raw data'!$O28)*'Raw data'!$Q$3</f>
        <v>0.25711617881822291</v>
      </c>
      <c r="H28" s="5">
        <f>(('Raw data'!J28-'Raw data'!$O28-'Raw data'!$N28)/'Raw data'!$O28)*'Raw data'!$Q$3</f>
        <v>0.24502753388282722</v>
      </c>
      <c r="I28" s="5">
        <f>(('Raw data'!K28-'Raw data'!$O28-'Raw data'!$N28)/'Raw data'!$O28)*'Raw data'!$Q$3</f>
        <v>0.23611603280865712</v>
      </c>
      <c r="J28" s="5">
        <f>(('Raw data'!L28-'Raw data'!$O28-'Raw data'!$N28)/'Raw data'!$O28)*'Raw data'!$Q$3</f>
        <v>0.22449233575539207</v>
      </c>
    </row>
    <row r="29" spans="1:16" x14ac:dyDescent="0.25">
      <c r="A29" s="12" t="str">
        <f>'Raw data'!A29</f>
        <v>827 15-20 (1)</v>
      </c>
      <c r="B29" s="13">
        <f>(('Raw data'!D29-'Raw data'!$O29-'Raw data'!$N29)/'Raw data'!$O29)*'Raw data'!$Q$3</f>
        <v>0.37040861286910498</v>
      </c>
      <c r="C29" s="13">
        <f>(('Raw data'!E29-'Raw data'!$O29-'Raw data'!$N29)/'Raw data'!$O29)*'Raw data'!$Q$3</f>
        <v>0.35684491568272997</v>
      </c>
      <c r="D29" s="13">
        <f>(('Raw data'!F29-'Raw data'!$O29-'Raw data'!$N29)/'Raw data'!$O29)*'Raw data'!$Q$3</f>
        <v>0.34298201929371347</v>
      </c>
      <c r="E29" s="13">
        <f>(('Raw data'!G29-'Raw data'!$O29-'Raw data'!$N29)/'Raw data'!$O29)*'Raw data'!$Q$3</f>
        <v>0.31395969663757234</v>
      </c>
      <c r="F29" s="13">
        <f>(('Raw data'!H29-'Raw data'!$O29-'Raw data'!$N29)/'Raw data'!$O29)*'Raw data'!$Q$3</f>
        <v>0.30647971657155643</v>
      </c>
      <c r="G29" s="13">
        <f>(('Raw data'!I29-'Raw data'!$O29-'Raw data'!$N29)/'Raw data'!$O29)*'Raw data'!$Q$3</f>
        <v>0.27187234213278949</v>
      </c>
      <c r="H29" s="13">
        <f>(('Raw data'!J29-'Raw data'!$O29-'Raw data'!$N29)/'Raw data'!$O29)*'Raw data'!$Q$3</f>
        <v>0.25830864494641426</v>
      </c>
      <c r="I29" s="13">
        <f>(('Raw data'!K29-'Raw data'!$O29-'Raw data'!$N29)/'Raw data'!$O29)*'Raw data'!$Q$3</f>
        <v>0.24634067684078897</v>
      </c>
      <c r="J29" s="13">
        <f>(('Raw data'!L29-'Raw data'!$O29-'Raw data'!$N29)/'Raw data'!$O29)*'Raw data'!$Q$3</f>
        <v>0.22898712308763211</v>
      </c>
      <c r="K29" s="5"/>
      <c r="N29" s="5"/>
      <c r="P29" s="5"/>
    </row>
    <row r="30" spans="1:16" x14ac:dyDescent="0.25">
      <c r="A30" s="12" t="str">
        <f>'Raw data'!A30</f>
        <v>827 15-20 (2)</v>
      </c>
      <c r="B30" s="13">
        <f>(('Raw data'!D30-'Raw data'!$O30-'Raw data'!$N30)/'Raw data'!$O30)*'Raw data'!$Q$3</f>
        <v>0.31993368502490482</v>
      </c>
      <c r="C30" s="13">
        <f>(('Raw data'!E30-'Raw data'!$O30-'Raw data'!$N30)/'Raw data'!$O30)*'Raw data'!$Q$3</f>
        <v>0.30800338479550959</v>
      </c>
      <c r="D30" s="13">
        <f>(('Raw data'!F30-'Raw data'!$O30-'Raw data'!$N30)/'Raw data'!$O30)*'Raw data'!$Q$3</f>
        <v>0.30271036427120057</v>
      </c>
      <c r="E30" s="13">
        <f>(('Raw data'!G30-'Raw data'!$O30-'Raw data'!$N30)/'Raw data'!$O30)*'Raw data'!$Q$3</f>
        <v>0.28187434696915831</v>
      </c>
      <c r="F30" s="13">
        <f>(('Raw data'!H30-'Raw data'!$O30-'Raw data'!$N30)/'Raw data'!$O30)*'Raw data'!$Q$3</f>
        <v>0.27658132644484923</v>
      </c>
      <c r="G30" s="13">
        <f>(('Raw data'!I30-'Raw data'!$O30-'Raw data'!$N30)/'Raw data'!$O30)*'Raw data'!$Q$3</f>
        <v>0.24944409423291566</v>
      </c>
      <c r="H30" s="13">
        <f>(('Raw data'!J30-'Raw data'!$O30-'Raw data'!$N30)/'Raw data'!$O30)*'Raw data'!$Q$3</f>
        <v>0.23616953482274333</v>
      </c>
      <c r="I30" s="13">
        <f>(('Raw data'!K30-'Raw data'!$O30-'Raw data'!$N30)/'Raw data'!$O30)*'Raw data'!$Q$3</f>
        <v>0.22524742897893082</v>
      </c>
      <c r="J30" s="13">
        <f>(('Raw data'!L30-'Raw data'!$O30-'Raw data'!$N30)/'Raw data'!$O30)*'Raw data'!$Q$3</f>
        <v>0.20600771945406163</v>
      </c>
      <c r="N30" s="5"/>
    </row>
    <row r="31" spans="1:16" x14ac:dyDescent="0.25">
      <c r="A31" s="8" t="str">
        <f>'Raw data'!A31</f>
        <v>829 15-20 (3)</v>
      </c>
      <c r="B31" s="9">
        <f>(('Raw data'!D31-'Raw data'!$O31-'Raw data'!$N31)/'Raw data'!$O31)*'Raw data'!$Q$3</f>
        <v>0.30155208325938498</v>
      </c>
      <c r="C31" s="9">
        <f>(('Raw data'!E31-'Raw data'!$O31-'Raw data'!$N31)/'Raw data'!$O31)*'Raw data'!$Q$3</f>
        <v>0.29202348583297277</v>
      </c>
      <c r="D31" s="9">
        <f>(('Raw data'!F31-'Raw data'!$O31-'Raw data'!$N31)/'Raw data'!$O31)*'Raw data'!$Q$3</f>
        <v>0.28850030695261886</v>
      </c>
      <c r="E31" s="9">
        <f>(('Raw data'!G31-'Raw data'!$O31-'Raw data'!$N31)/'Raw data'!$O31)*'Raw data'!$Q$3</f>
        <v>0.27280614648558787</v>
      </c>
      <c r="F31" s="9">
        <f>(('Raw data'!H31-'Raw data'!$O31-'Raw data'!$N31)/'Raw data'!$O31)*'Raw data'!$Q$3</f>
        <v>0.26880253412154931</v>
      </c>
      <c r="G31" s="9">
        <f>(('Raw data'!I31-'Raw data'!$O31-'Raw data'!$N31)/'Raw data'!$O31)*'Raw data'!$Q$3</f>
        <v>0.25190728994530642</v>
      </c>
      <c r="H31" s="9">
        <f>(('Raw data'!J31-'Raw data'!$O31-'Raw data'!$N31)/'Raw data'!$O31)*'Raw data'!$Q$3</f>
        <v>0.24349970398082579</v>
      </c>
      <c r="I31" s="9">
        <f>(('Raw data'!K31-'Raw data'!$O31-'Raw data'!$N31)/'Raw data'!$O31)*'Raw data'!$Q$3</f>
        <v>0.2353323347581868</v>
      </c>
      <c r="J31" s="9">
        <f>(('Raw data'!L31-'Raw data'!$O31-'Raw data'!$N31)/'Raw data'!$O31)*'Raw data'!$Q$3</f>
        <v>0.21707586237817117</v>
      </c>
      <c r="K31" s="5"/>
    </row>
    <row r="32" spans="1:16" x14ac:dyDescent="0.25">
      <c r="A32" s="8" t="str">
        <f>'Raw data'!A32</f>
        <v>829 15-20 (4)</v>
      </c>
      <c r="B32" s="9">
        <f>(('Raw data'!D32-'Raw data'!$O32-'Raw data'!$N32)/'Raw data'!$O32)*'Raw data'!$Q$3</f>
        <v>0.27544606898006996</v>
      </c>
      <c r="C32" s="9">
        <f>(('Raw data'!E32-'Raw data'!$O32-'Raw data'!$N32)/'Raw data'!$O32)*'Raw data'!$Q$3</f>
        <v>0.26453041531897087</v>
      </c>
      <c r="D32" s="9">
        <f>(('Raw data'!F32-'Raw data'!$O32-'Raw data'!$N32)/'Raw data'!$O32)*'Raw data'!$Q$3</f>
        <v>0.26065961614836841</v>
      </c>
      <c r="E32" s="9">
        <f>(('Raw data'!G32-'Raw data'!$O32-'Raw data'!$N32)/'Raw data'!$O32)*'Raw data'!$Q$3</f>
        <v>0.24835047478585281</v>
      </c>
      <c r="F32" s="9">
        <f>(('Raw data'!H32-'Raw data'!$O32-'Raw data'!$N32)/'Raw data'!$O32)*'Raw data'!$Q$3</f>
        <v>0.24269910799677311</v>
      </c>
      <c r="G32" s="9">
        <f>(('Raw data'!I32-'Raw data'!$O32-'Raw data'!$N32)/'Raw data'!$O32)*'Raw data'!$Q$3</f>
        <v>0.22133229657504766</v>
      </c>
      <c r="H32" s="9">
        <f>(('Raw data'!J32-'Raw data'!$O32-'Raw data'!$N32)/'Raw data'!$O32)*'Raw data'!$Q$3</f>
        <v>0.20933281914617999</v>
      </c>
      <c r="I32" s="9">
        <f>(('Raw data'!K32-'Raw data'!$O32-'Raw data'!$N32)/'Raw data'!$O32)*'Raw data'!$Q$3</f>
        <v>0.19942357326943794</v>
      </c>
      <c r="J32" s="9">
        <f>(('Raw data'!L32-'Raw data'!$O32-'Raw data'!$N32)/'Raw data'!$O32)*'Raw data'!$Q$3</f>
        <v>0.18061148930030996</v>
      </c>
    </row>
    <row r="33" spans="1:10" x14ac:dyDescent="0.25">
      <c r="A33" s="8" t="str">
        <f>'Raw data'!A33</f>
        <v>829 45-50 (1)</v>
      </c>
      <c r="B33" s="9">
        <f>(('Raw data'!D33-'Raw data'!$O33-'Raw data'!$N33)/'Raw data'!$O33)*'Raw data'!$Q$3</f>
        <v>0.21883460586692943</v>
      </c>
      <c r="C33" s="9">
        <f>(('Raw data'!E33-'Raw data'!$O33-'Raw data'!$N33)/'Raw data'!$O33)*'Raw data'!$Q$3</f>
        <v>0.20869658084657802</v>
      </c>
      <c r="D33" s="9">
        <f>(('Raw data'!F33-'Raw data'!$O33-'Raw data'!$N33)/'Raw data'!$O33)*'Raw data'!$Q$3</f>
        <v>0.20629546965754736</v>
      </c>
      <c r="E33" s="9">
        <f>(('Raw data'!G33-'Raw data'!$O33-'Raw data'!$N33)/'Raw data'!$O33)*'Raw data'!$Q$3</f>
        <v>0.19709121009959668</v>
      </c>
      <c r="F33" s="9">
        <f>(('Raw data'!H33-'Raw data'!$O33-'Raw data'!$N33)/'Raw data'!$O33)*'Raw data'!$Q$3</f>
        <v>0.19342284578302205</v>
      </c>
      <c r="G33" s="9">
        <f>(('Raw data'!I33-'Raw data'!$O33-'Raw data'!$N33)/'Raw data'!$O33)*'Raw data'!$Q$3</f>
        <v>0.17481423406803501</v>
      </c>
      <c r="H33" s="9">
        <f>(('Raw data'!J33-'Raw data'!$O33-'Raw data'!$N33)/'Raw data'!$O33)*'Raw data'!$Q$3</f>
        <v>0.16440941891556898</v>
      </c>
      <c r="I33" s="9">
        <f>(('Raw data'!K33-'Raw data'!$O33-'Raw data'!$N33)/'Raw data'!$O33)*'Raw data'!$Q$3</f>
        <v>0.15527185689064688</v>
      </c>
      <c r="J33" s="9">
        <f>(('Raw data'!L33-'Raw data'!$O33-'Raw data'!$N33)/'Raw data'!$O33)*'Raw data'!$Q$3</f>
        <v>0.13853077610046124</v>
      </c>
    </row>
    <row r="34" spans="1:10" x14ac:dyDescent="0.25">
      <c r="A34" s="8" t="str">
        <f>'Raw data'!A34</f>
        <v>829 45-50 (2)</v>
      </c>
      <c r="B34" s="9">
        <f>(('Raw data'!D34-'Raw data'!$O34-'Raw data'!$N34)/'Raw data'!$O34)*'Raw data'!$Q$3</f>
        <v>0.29649762236454608</v>
      </c>
      <c r="C34" s="9">
        <f>(('Raw data'!E34-'Raw data'!$O34-'Raw data'!$N34)/'Raw data'!$O34)*'Raw data'!$Q$3</f>
        <v>0.28668855451317521</v>
      </c>
      <c r="D34" s="9">
        <f>(('Raw data'!F34-'Raw data'!$O34-'Raw data'!$N34)/'Raw data'!$O34)*'Raw data'!$Q$3</f>
        <v>0.2824846682911592</v>
      </c>
      <c r="E34" s="9">
        <f>(('Raw data'!G34-'Raw data'!$O34-'Raw data'!$N34)/'Raw data'!$O34)*'Raw data'!$Q$3</f>
        <v>0.26855414335938044</v>
      </c>
      <c r="F34" s="9">
        <f>(('Raw data'!H34-'Raw data'!$O34-'Raw data'!$N34)/'Raw data'!$O34)*'Raw data'!$Q$3</f>
        <v>0.26426782799575588</v>
      </c>
      <c r="G34" s="9">
        <f>(('Raw data'!I34-'Raw data'!$O34-'Raw data'!$N34)/'Raw data'!$O34)*'Raw data'!$Q$3</f>
        <v>0.24596855855874494</v>
      </c>
      <c r="H34" s="9">
        <f>(('Raw data'!J34-'Raw data'!$O34-'Raw data'!$N34)/'Raw data'!$O34)*'Raw data'!$Q$3</f>
        <v>0.23698378212345542</v>
      </c>
      <c r="I34" s="9">
        <f>(('Raw data'!K34-'Raw data'!$O34-'Raw data'!$N34)/'Raw data'!$O34)*'Raw data'!$Q$3</f>
        <v>0.23038945079480311</v>
      </c>
      <c r="J34" s="9">
        <f>(('Raw data'!L34-'Raw data'!$O34-'Raw data'!$N34)/'Raw data'!$O34)*'Raw data'!$Q$3</f>
        <v>0.2155522053053345</v>
      </c>
    </row>
    <row r="35" spans="1:10" x14ac:dyDescent="0.25">
      <c r="A35" s="12" t="str">
        <f>'Raw data'!A35</f>
        <v>832 15-20 (1)</v>
      </c>
      <c r="B35" s="13">
        <f>(('Raw data'!D35-'Raw data'!$O35-'Raw data'!$N35)/'Raw data'!$O35)*'Raw data'!$Q$3</f>
        <v>0.35952935253005641</v>
      </c>
      <c r="C35" s="13">
        <f>(('Raw data'!E35-'Raw data'!$O35-'Raw data'!$N35)/'Raw data'!$O35)*'Raw data'!$Q$3</f>
        <v>0.34814793253585313</v>
      </c>
      <c r="D35" s="13">
        <f>(('Raw data'!F35-'Raw data'!$O35-'Raw data'!$N35)/'Raw data'!$O35)*'Raw data'!$Q$3</f>
        <v>0.34514817842885415</v>
      </c>
      <c r="E35" s="13">
        <f>(('Raw data'!G35-'Raw data'!$O35-'Raw data'!$N35)/'Raw data'!$O35)*'Raw data'!$Q$3</f>
        <v>0.33579600385997416</v>
      </c>
      <c r="F35" s="13">
        <f>(('Raw data'!H35-'Raw data'!$O35-'Raw data'!$N35)/'Raw data'!$O35)*'Raw data'!$Q$3</f>
        <v>0.33473726711632729</v>
      </c>
      <c r="G35" s="13">
        <f>(('Raw data'!I35-'Raw data'!$O35-'Raw data'!$N35)/'Raw data'!$O35)*'Raw data'!$Q$3</f>
        <v>0.30315162093086484</v>
      </c>
      <c r="H35" s="13">
        <f>(('Raw data'!J35-'Raw data'!$O35-'Raw data'!$N35)/'Raw data'!$O35)*'Raw data'!$Q$3</f>
        <v>0.29194665706060263</v>
      </c>
      <c r="I35" s="13">
        <f>(('Raw data'!K35-'Raw data'!$O35-'Raw data'!$N35)/'Raw data'!$O35)*'Raw data'!$Q$3</f>
        <v>0.28021232481851743</v>
      </c>
      <c r="J35" s="13">
        <f>(('Raw data'!L35-'Raw data'!$O35-'Raw data'!$N35)/'Raw data'!$O35)*'Raw data'!$Q$3</f>
        <v>0.26874267676234376</v>
      </c>
    </row>
    <row r="36" spans="1:10" x14ac:dyDescent="0.25">
      <c r="A36" s="12" t="str">
        <f>'Raw data'!A36</f>
        <v>832 15-20 (2)</v>
      </c>
      <c r="B36" s="13"/>
      <c r="C36" s="13"/>
      <c r="D36" s="13"/>
      <c r="E36" s="13"/>
      <c r="F36" s="13"/>
      <c r="G36" s="13"/>
      <c r="H36" s="13"/>
      <c r="I36" s="13"/>
      <c r="J36" s="13"/>
    </row>
    <row r="37" spans="1:10" x14ac:dyDescent="0.25">
      <c r="A37" s="12" t="str">
        <f>'Raw data'!A37</f>
        <v>832 45-50 (1)</v>
      </c>
      <c r="B37" s="13">
        <f>(('Raw data'!D37-'Raw data'!$O37-'Raw data'!$N37)/'Raw data'!$O37)*'Raw data'!$Q$3</f>
        <v>0.23851968001737825</v>
      </c>
      <c r="C37" s="13">
        <f>(('Raw data'!E37-'Raw data'!$O37-'Raw data'!$N37)/'Raw data'!$O37)*'Raw data'!$Q$3</f>
        <v>0.22450179647205321</v>
      </c>
      <c r="D37" s="13">
        <f>(('Raw data'!F37-'Raw data'!$O37-'Raw data'!$N37)/'Raw data'!$O37)*'Raw data'!$Q$3</f>
        <v>0.22133878685156957</v>
      </c>
      <c r="E37" s="13">
        <f>(('Raw data'!G37-'Raw data'!$O37-'Raw data'!$N37)/'Raw data'!$O37)*'Raw data'!$Q$3</f>
        <v>0.21450956153461639</v>
      </c>
      <c r="F37" s="13">
        <f>(('Raw data'!H37-'Raw data'!$O37-'Raw data'!$N37)/'Raw data'!$O37)*'Raw data'!$Q$3</f>
        <v>0.21149032507870008</v>
      </c>
      <c r="G37" s="13">
        <f>(('Raw data'!I37-'Raw data'!$O37-'Raw data'!$N37)/'Raw data'!$O37)*'Raw data'!$Q$3</f>
        <v>0.19287170026721712</v>
      </c>
      <c r="H37" s="13">
        <f>(('Raw data'!J37-'Raw data'!$O37-'Raw data'!$N37)/'Raw data'!$O37)*'Raw data'!$Q$3</f>
        <v>0.18007588862071497</v>
      </c>
      <c r="I37" s="13">
        <f>(('Raw data'!K37-'Raw data'!$O37-'Raw data'!$N37)/'Raw data'!$O37)*'Raw data'!$Q$3</f>
        <v>0.17224025115178984</v>
      </c>
      <c r="J37" s="13">
        <f>(('Raw data'!L37-'Raw data'!$O37-'Raw data'!$N37)/'Raw data'!$O37)*'Raw data'!$Q$3</f>
        <v>0.15937255292300403</v>
      </c>
    </row>
    <row r="38" spans="1:10" x14ac:dyDescent="0.25">
      <c r="A38" s="12" t="str">
        <f>'Raw data'!A38</f>
        <v>832 45-50 (2)</v>
      </c>
      <c r="B38" s="13"/>
      <c r="C38" s="13"/>
      <c r="D38" s="13"/>
      <c r="E38" s="13"/>
      <c r="F38" s="13"/>
      <c r="G38" s="13"/>
      <c r="H38" s="13"/>
      <c r="I38" s="13"/>
      <c r="J38" s="13"/>
    </row>
    <row r="39" spans="1:10" x14ac:dyDescent="0.25">
      <c r="A39" t="str">
        <f>'Raw data'!A39</f>
        <v>833 15-20 (1)</v>
      </c>
      <c r="B39" s="5"/>
      <c r="C39" s="5"/>
      <c r="D39" s="5"/>
      <c r="E39" s="5"/>
      <c r="F39" s="5"/>
      <c r="G39" s="5"/>
      <c r="H39" s="5"/>
      <c r="I39" s="5"/>
      <c r="J39" s="5"/>
    </row>
    <row r="40" spans="1:10" x14ac:dyDescent="0.25">
      <c r="A40" t="str">
        <f>'Raw data'!A40</f>
        <v>833 15-20 (2)</v>
      </c>
      <c r="B40" s="5"/>
      <c r="C40" s="5"/>
      <c r="D40" s="5"/>
      <c r="E40" s="5"/>
      <c r="F40" s="5"/>
      <c r="G40" s="5"/>
      <c r="H40" s="5"/>
      <c r="I40" s="5"/>
      <c r="J40" s="5"/>
    </row>
    <row r="41" spans="1:10" x14ac:dyDescent="0.25">
      <c r="A41" t="str">
        <f>'Raw data'!A41</f>
        <v>833 45-50 (1)</v>
      </c>
      <c r="B41" s="5"/>
      <c r="C41" s="5"/>
      <c r="D41" s="5"/>
      <c r="E41" s="5"/>
      <c r="F41" s="5"/>
      <c r="G41" s="5"/>
      <c r="H41" s="5"/>
      <c r="I41" s="5"/>
      <c r="J41" s="5"/>
    </row>
    <row r="42" spans="1:10" x14ac:dyDescent="0.25">
      <c r="A42" t="str">
        <f>'Raw data'!A42</f>
        <v>833 45-50 (2)</v>
      </c>
      <c r="B42" s="5"/>
      <c r="C42" s="5"/>
      <c r="D42" s="5"/>
      <c r="E42" s="5"/>
      <c r="F42" s="5"/>
      <c r="G42" s="5"/>
      <c r="H42" s="5"/>
      <c r="I42" s="5"/>
      <c r="J42" s="5"/>
    </row>
    <row r="43" spans="1:10" x14ac:dyDescent="0.25">
      <c r="A43" t="str">
        <f>'Raw data'!A43</f>
        <v>833 75-80 (1)</v>
      </c>
      <c r="B43" s="5"/>
      <c r="C43" s="5"/>
      <c r="D43" s="5"/>
      <c r="E43" s="5"/>
      <c r="F43" s="5"/>
      <c r="G43" s="5"/>
      <c r="H43" s="5"/>
      <c r="I43" s="5"/>
      <c r="J43" s="5"/>
    </row>
    <row r="44" spans="1:10" x14ac:dyDescent="0.25">
      <c r="A44" t="str">
        <f>'Raw data'!A44</f>
        <v>833 75-80 (2)</v>
      </c>
      <c r="B44" s="5"/>
      <c r="C44" s="5"/>
      <c r="D44" s="5"/>
      <c r="E44" s="5"/>
      <c r="F44" s="5"/>
      <c r="G44" s="5"/>
      <c r="H44" s="5"/>
      <c r="I44" s="5"/>
      <c r="J44" s="5"/>
    </row>
    <row r="45" spans="1:10" x14ac:dyDescent="0.25">
      <c r="A45" t="str">
        <f>'Raw data'!A45</f>
        <v>834 15-20 (1)</v>
      </c>
      <c r="B45" s="5"/>
      <c r="C45" s="5"/>
      <c r="D45" s="5"/>
      <c r="E45" s="5"/>
      <c r="F45" s="5"/>
      <c r="G45" s="5"/>
      <c r="H45" s="5"/>
      <c r="I45" s="5"/>
      <c r="J45" s="5"/>
    </row>
    <row r="46" spans="1:10" x14ac:dyDescent="0.25">
      <c r="A46" t="str">
        <f>'Raw data'!A46</f>
        <v>834 15-20 (2)</v>
      </c>
      <c r="B46" s="5"/>
      <c r="C46" s="5"/>
      <c r="D46" s="5"/>
      <c r="E46" s="5"/>
      <c r="F46" s="5"/>
      <c r="G46" s="5"/>
      <c r="H46" s="5"/>
      <c r="I46" s="5"/>
      <c r="J46" s="5"/>
    </row>
    <row r="47" spans="1:10" x14ac:dyDescent="0.25">
      <c r="A47" t="str">
        <f>'Raw data'!A47</f>
        <v>834 45-50 (1)</v>
      </c>
      <c r="B47" s="5"/>
      <c r="C47" s="5"/>
      <c r="D47" s="5"/>
      <c r="E47" s="5"/>
      <c r="F47" s="5"/>
      <c r="G47" s="5"/>
      <c r="H47" s="5"/>
      <c r="I47" s="5"/>
      <c r="J47" s="5"/>
    </row>
    <row r="48" spans="1:10" x14ac:dyDescent="0.25">
      <c r="A48" t="str">
        <f>'Raw data'!A48</f>
        <v>834 45-50 (2)</v>
      </c>
      <c r="B48" s="5"/>
      <c r="C48" s="5"/>
      <c r="D48" s="5"/>
      <c r="E48" s="5"/>
      <c r="F48" s="5"/>
      <c r="G48" s="5"/>
      <c r="H48" s="5"/>
      <c r="I48" s="5"/>
      <c r="J48" s="5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3"/>
    </sheetView>
  </sheetViews>
  <sheetFormatPr defaultRowHeight="15" x14ac:dyDescent="0.25"/>
  <cols>
    <col min="4" max="4" width="12" bestFit="1" customWidth="1"/>
  </cols>
  <sheetData>
    <row r="1" spans="1:7" x14ac:dyDescent="0.25">
      <c r="A1" s="12" t="s">
        <v>109</v>
      </c>
      <c r="B1" s="12">
        <v>0.1</v>
      </c>
      <c r="C1" s="12">
        <v>15</v>
      </c>
      <c r="D1" s="12" t="s">
        <v>110</v>
      </c>
      <c r="E1" s="12" t="s">
        <v>111</v>
      </c>
      <c r="F1" s="12" t="s">
        <v>112</v>
      </c>
      <c r="G1" s="12" t="s">
        <v>110</v>
      </c>
    </row>
    <row r="2" spans="1:7" x14ac:dyDescent="0.25">
      <c r="A2">
        <v>817</v>
      </c>
      <c r="B2">
        <f>0.61</f>
        <v>0.61</v>
      </c>
      <c r="C2">
        <v>0.5</v>
      </c>
      <c r="D2">
        <f>B2-C2</f>
        <v>0.10999999999999999</v>
      </c>
      <c r="E2">
        <f>D2*100</f>
        <v>10.999999999999998</v>
      </c>
      <c r="F2">
        <v>33</v>
      </c>
    </row>
    <row r="3" spans="1:7" x14ac:dyDescent="0.25">
      <c r="A3">
        <v>817</v>
      </c>
      <c r="B3" s="5">
        <f>AVERAGE('Moisture content'!F11:F12)</f>
        <v>0.46721249259741598</v>
      </c>
      <c r="C3" s="5">
        <f>AVERAGE('Moisture content'!J11:J12)</f>
        <v>0.21914668067914439</v>
      </c>
      <c r="D3">
        <f t="shared" ref="D3:D7" si="0">B3-C3</f>
        <v>0.24806581191827159</v>
      </c>
      <c r="E3">
        <f t="shared" ref="E3:E7" si="1">D3*100</f>
        <v>24.80658119182716</v>
      </c>
      <c r="F3">
        <v>87</v>
      </c>
    </row>
    <row r="4" spans="1:7" x14ac:dyDescent="0.25">
      <c r="A4">
        <v>817</v>
      </c>
      <c r="B4" s="5">
        <f>AVERAGE('Moisture content'!F13:F14)</f>
        <v>0.37293132790330463</v>
      </c>
      <c r="C4" s="5">
        <f>AVERAGE('Moisture content'!J13:J14)</f>
        <v>9.5359630705887238E-2</v>
      </c>
      <c r="D4">
        <f t="shared" si="0"/>
        <v>0.27757169719741737</v>
      </c>
      <c r="E4">
        <f t="shared" si="1"/>
        <v>27.757169719741736</v>
      </c>
      <c r="F4">
        <v>84</v>
      </c>
      <c r="G4" s="14">
        <f>SUM(F2:F4)</f>
        <v>204</v>
      </c>
    </row>
    <row r="5" spans="1:7" x14ac:dyDescent="0.25">
      <c r="A5">
        <v>820</v>
      </c>
      <c r="B5" s="5">
        <f>AVERAGE('Moisture content'!F15:F16)</f>
        <v>0.28886639508788337</v>
      </c>
      <c r="C5" s="5">
        <f>AVERAGE('Moisture content'!J15:J16)</f>
        <v>0.16703013267293387</v>
      </c>
      <c r="D5" s="5">
        <f>B5-C5</f>
        <v>0.12183626241494949</v>
      </c>
      <c r="E5">
        <f>D5*100</f>
        <v>12.183626241494949</v>
      </c>
      <c r="F5">
        <v>36</v>
      </c>
    </row>
    <row r="6" spans="1:7" x14ac:dyDescent="0.25">
      <c r="A6">
        <v>820</v>
      </c>
      <c r="B6" s="5">
        <f>AVERAGE('Moisture content'!F17:F18)</f>
        <v>0.26682656587157927</v>
      </c>
      <c r="C6" s="5">
        <f>AVERAGE('Moisture content'!J17:J18)</f>
        <v>0.14399266194606608</v>
      </c>
      <c r="D6">
        <f t="shared" si="0"/>
        <v>0.12283390392551319</v>
      </c>
      <c r="E6">
        <f t="shared" si="1"/>
        <v>12.283390392551318</v>
      </c>
      <c r="F6">
        <v>36</v>
      </c>
    </row>
    <row r="7" spans="1:7" x14ac:dyDescent="0.25">
      <c r="A7">
        <v>820</v>
      </c>
      <c r="B7" s="5">
        <f>AVERAGE('Moisture content'!F19:F20)</f>
        <v>0.17437094589512397</v>
      </c>
      <c r="C7" s="5">
        <f>AVERAGE('Moisture content'!J19:J20)</f>
        <v>5.1207706573018485E-2</v>
      </c>
      <c r="D7">
        <f t="shared" si="0"/>
        <v>0.12316323932210549</v>
      </c>
      <c r="E7">
        <f t="shared" si="1"/>
        <v>12.316323932210549</v>
      </c>
      <c r="F7">
        <v>36</v>
      </c>
      <c r="G7" s="14">
        <f>SUM(F5:F7)</f>
        <v>108</v>
      </c>
    </row>
    <row r="8" spans="1:7" x14ac:dyDescent="0.25">
      <c r="A8">
        <v>821</v>
      </c>
      <c r="B8" s="5">
        <f>AVERAGE('Moisture content'!F21:F22)</f>
        <v>0.26257749057402402</v>
      </c>
      <c r="C8" s="5">
        <f>AVERAGE('Moisture content'!J21:J22)</f>
        <v>8.4739402627895227E-2</v>
      </c>
      <c r="D8" s="5">
        <f>B8-C8</f>
        <v>0.17783808794612879</v>
      </c>
      <c r="E8">
        <f>D8*100</f>
        <v>17.783808794612881</v>
      </c>
      <c r="F8">
        <v>54</v>
      </c>
      <c r="G8" s="14">
        <v>54</v>
      </c>
    </row>
    <row r="9" spans="1:7" x14ac:dyDescent="0.25">
      <c r="A9">
        <v>827</v>
      </c>
      <c r="B9" s="5">
        <f>AVERAGE('Moisture content'!F29:F30)</f>
        <v>0.2915305215082028</v>
      </c>
      <c r="C9" s="5">
        <f>AVERAGE('Moisture content'!J29:J30)</f>
        <v>0.21749742127084687</v>
      </c>
      <c r="D9" s="5">
        <f>B9-C9</f>
        <v>7.4033100237355931E-2</v>
      </c>
      <c r="E9">
        <f>D9*100</f>
        <v>7.4033100237355933</v>
      </c>
      <c r="F9">
        <v>21</v>
      </c>
      <c r="G9">
        <v>21</v>
      </c>
    </row>
    <row r="10" spans="1:7" x14ac:dyDescent="0.25">
      <c r="A10">
        <v>829</v>
      </c>
      <c r="B10" s="5">
        <f>AVERAGE('Moisture content'!F31:F32)</f>
        <v>0.25575082105916119</v>
      </c>
      <c r="C10" s="5">
        <f>AVERAGE('Moisture content'!J31:J32)</f>
        <v>0.19884367583924056</v>
      </c>
      <c r="D10" s="5">
        <f t="shared" ref="D10:D11" si="2">B10-C10</f>
        <v>5.690714521992063E-2</v>
      </c>
      <c r="E10">
        <f t="shared" ref="E10:E13" si="3">D10*100</f>
        <v>5.6907145219920627</v>
      </c>
      <c r="F10">
        <v>18</v>
      </c>
    </row>
    <row r="11" spans="1:7" x14ac:dyDescent="0.25">
      <c r="A11">
        <v>829</v>
      </c>
      <c r="B11" s="5">
        <f>AVERAGE('Moisture content'!F33:F34)</f>
        <v>0.22884533688938896</v>
      </c>
      <c r="C11" s="5">
        <f>AVERAGE('Moisture content'!J33:J34)</f>
        <v>0.17704149070289787</v>
      </c>
      <c r="D11" s="5">
        <f t="shared" si="2"/>
        <v>5.1803846186491087E-2</v>
      </c>
      <c r="E11">
        <f t="shared" si="3"/>
        <v>5.1803846186491089</v>
      </c>
      <c r="F11">
        <v>15</v>
      </c>
      <c r="G11">
        <f>SUM(F10:F11)</f>
        <v>33</v>
      </c>
    </row>
    <row r="12" spans="1:7" x14ac:dyDescent="0.25">
      <c r="A12">
        <v>832</v>
      </c>
      <c r="B12">
        <v>0.33</v>
      </c>
      <c r="C12">
        <v>0.27</v>
      </c>
      <c r="D12" s="5">
        <f t="shared" ref="D12:D13" si="4">B12-C12</f>
        <v>0.06</v>
      </c>
      <c r="E12">
        <f t="shared" si="3"/>
        <v>6</v>
      </c>
      <c r="F12">
        <v>18</v>
      </c>
    </row>
    <row r="13" spans="1:7" x14ac:dyDescent="0.25">
      <c r="A13">
        <v>832</v>
      </c>
      <c r="B13">
        <v>0.21</v>
      </c>
      <c r="C13">
        <v>0.16</v>
      </c>
      <c r="D13" s="5">
        <f t="shared" si="4"/>
        <v>4.9999999999999989E-2</v>
      </c>
      <c r="E13">
        <f t="shared" si="3"/>
        <v>4.9999999999999991</v>
      </c>
      <c r="F13">
        <v>15</v>
      </c>
      <c r="G13">
        <f>SUM(F12:F13)</f>
        <v>33</v>
      </c>
    </row>
    <row r="14" spans="1:7" x14ac:dyDescent="0.25">
      <c r="A14">
        <v>833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Moisture content</vt:lpstr>
      <vt:lpstr>Sheet1</vt:lpstr>
    </vt:vector>
  </TitlesOfParts>
  <Company>The Open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Rebecca.Shepherd</dc:creator>
  <cp:lastModifiedBy>Naila Hina (PGR)</cp:lastModifiedBy>
  <dcterms:created xsi:type="dcterms:W3CDTF">2019-03-29T12:34:01Z</dcterms:created>
  <dcterms:modified xsi:type="dcterms:W3CDTF">2021-01-18T23:43:29Z</dcterms:modified>
</cp:coreProperties>
</file>