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Loranne edits\"/>
    </mc:Choice>
  </mc:AlternateContent>
  <bookViews>
    <workbookView xWindow="0" yWindow="0" windowWidth="1872" windowHeight="9948" firstSheet="1" activeTab="2"/>
  </bookViews>
  <sheets>
    <sheet name="DTT-1 Oct-11" sheetId="1" r:id="rId1"/>
    <sheet name="WK-1 Oct-18" sheetId="2" r:id="rId2"/>
    <sheet name="WEEKLY SUMMARY" sheetId="3" r:id="rId3"/>
    <sheet name="DTT-2 Nov-08" sheetId="6" r:id="rId4"/>
    <sheet name="DTT-3 6 DEC" sheetId="12" r:id="rId5"/>
    <sheet name="WK-2 Oct-25" sheetId="4" r:id="rId6"/>
    <sheet name="WK-3 Nov-01" sheetId="5" r:id="rId7"/>
    <sheet name="WK-4 Nov-08" sheetId="8" r:id="rId8"/>
    <sheet name="WK-5 Nov-15" sheetId="10" r:id="rId9"/>
    <sheet name="WK-6-Nov22" sheetId="11" r:id="rId10"/>
    <sheet name="WK-8-Dec-7" sheetId="13" r:id="rId11"/>
    <sheet name="HEPS" sheetId="9" r:id="rId12"/>
  </sheets>
  <definedNames>
    <definedName name="_xlnm.Print_Area" localSheetId="2">'WEEKLY SUMMARY'!$A$79:$N$154</definedName>
    <definedName name="_xlnm.Print_Area" localSheetId="1">'WK-1 Oct-18'!$B$1:$I$88</definedName>
    <definedName name="_xlnm.Print_Area" localSheetId="5">'WK-2 Oct-25'!$A$1:$H$40</definedName>
    <definedName name="_xlnm.Print_Area" localSheetId="6">'WK-3 Nov-01'!$A$1:$G$46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F48" i="3"/>
  <c r="F75" i="3"/>
  <c r="F101" i="3"/>
  <c r="F127" i="3"/>
  <c r="F153" i="3"/>
  <c r="F179" i="3"/>
  <c r="K174" i="3"/>
  <c r="J174" i="3"/>
  <c r="K167" i="3"/>
  <c r="I160" i="3"/>
  <c r="J160" i="3" s="1"/>
  <c r="H160" i="3"/>
  <c r="I174" i="3"/>
  <c r="I167" i="3"/>
  <c r="H174" i="3"/>
  <c r="H167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35" i="3" l="1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34" i="3"/>
  <c r="H134" i="3"/>
  <c r="S22" i="3"/>
  <c r="S15" i="3"/>
  <c r="J74" i="3"/>
  <c r="J67" i="3"/>
  <c r="J59" i="3"/>
  <c r="J47" i="3"/>
  <c r="J40" i="3"/>
  <c r="J32" i="3"/>
  <c r="Q22" i="3"/>
  <c r="P22" i="3"/>
  <c r="O22" i="3"/>
  <c r="Q15" i="3"/>
  <c r="P15" i="3"/>
  <c r="O15" i="3"/>
  <c r="S7" i="3"/>
  <c r="O7" i="3"/>
  <c r="P7" i="3"/>
  <c r="Q7" i="3"/>
  <c r="P23" i="12"/>
  <c r="P29" i="12"/>
  <c r="P16" i="12"/>
  <c r="R29" i="6"/>
  <c r="M17" i="12"/>
  <c r="N17" i="12"/>
  <c r="M18" i="12"/>
  <c r="N18" i="12"/>
  <c r="M19" i="12"/>
  <c r="N19" i="12"/>
  <c r="M20" i="12"/>
  <c r="N20" i="12"/>
  <c r="M21" i="12"/>
  <c r="N21" i="12"/>
  <c r="M22" i="12"/>
  <c r="N22" i="12"/>
  <c r="M23" i="12"/>
  <c r="N23" i="12"/>
  <c r="M24" i="12"/>
  <c r="N24" i="12"/>
  <c r="M25" i="12"/>
  <c r="N25" i="12"/>
  <c r="M26" i="12"/>
  <c r="N26" i="12"/>
  <c r="M27" i="12"/>
  <c r="N27" i="12"/>
  <c r="M28" i="12"/>
  <c r="N28" i="12"/>
  <c r="M29" i="12"/>
  <c r="N29" i="12"/>
  <c r="N16" i="12"/>
  <c r="M16" i="12"/>
  <c r="I31" i="12" l="1"/>
  <c r="I32" i="12"/>
  <c r="H32" i="12"/>
  <c r="H31" i="12"/>
  <c r="F31" i="12"/>
  <c r="F32" i="12"/>
  <c r="E32" i="12"/>
  <c r="E31" i="12"/>
  <c r="L29" i="12"/>
  <c r="L23" i="12"/>
  <c r="L16" i="12"/>
  <c r="K29" i="12"/>
  <c r="J29" i="12"/>
  <c r="K23" i="12"/>
  <c r="J23" i="12"/>
  <c r="K16" i="12"/>
  <c r="J16" i="12"/>
  <c r="I29" i="12"/>
  <c r="H29" i="12"/>
  <c r="I23" i="12"/>
  <c r="H23" i="12"/>
  <c r="I16" i="12"/>
  <c r="H16" i="12"/>
  <c r="L70" i="3" l="1"/>
  <c r="R41" i="6"/>
  <c r="M148" i="3"/>
  <c r="M141" i="3"/>
  <c r="M122" i="3"/>
  <c r="M115" i="3"/>
  <c r="L96" i="3"/>
  <c r="L89" i="3"/>
  <c r="L63" i="3"/>
  <c r="L43" i="3"/>
  <c r="L36" i="3"/>
  <c r="R17" i="6"/>
  <c r="AF17" i="1"/>
  <c r="AF24" i="1"/>
  <c r="AF10" i="1"/>
  <c r="S29" i="6" l="1"/>
  <c r="F47" i="6"/>
  <c r="Q4" i="3"/>
  <c r="O4" i="3"/>
  <c r="K148" i="3" l="1"/>
  <c r="I148" i="3"/>
  <c r="H148" i="3"/>
  <c r="K141" i="3"/>
  <c r="I141" i="3"/>
  <c r="H141" i="3"/>
  <c r="I134" i="3"/>
  <c r="M40" i="11"/>
  <c r="K40" i="11"/>
  <c r="J40" i="11"/>
  <c r="M28" i="11"/>
  <c r="K28" i="11"/>
  <c r="J28" i="11"/>
  <c r="K16" i="11"/>
  <c r="J16" i="11"/>
  <c r="L40" i="11" l="1"/>
  <c r="L28" i="11"/>
  <c r="L16" i="11"/>
  <c r="I122" i="3"/>
  <c r="J122" i="3" s="1"/>
  <c r="I115" i="3"/>
  <c r="I108" i="3"/>
  <c r="H122" i="3"/>
  <c r="H115" i="3"/>
  <c r="H108" i="3"/>
  <c r="K122" i="3"/>
  <c r="K115" i="3"/>
  <c r="J115" i="3"/>
  <c r="J108" i="3"/>
  <c r="M40" i="10"/>
  <c r="M28" i="10"/>
  <c r="J40" i="10"/>
  <c r="K40" i="10"/>
  <c r="L40" i="10" s="1"/>
  <c r="J28" i="10"/>
  <c r="L28" i="10" s="1"/>
  <c r="K28" i="10"/>
  <c r="K16" i="10"/>
  <c r="L16" i="10" s="1"/>
  <c r="J16" i="10"/>
  <c r="K89" i="3"/>
  <c r="K96" i="3"/>
  <c r="N56" i="3"/>
  <c r="M56" i="3"/>
  <c r="L56" i="3"/>
  <c r="M82" i="3"/>
  <c r="N82" i="3" s="1"/>
  <c r="L82" i="3"/>
  <c r="H89" i="3"/>
  <c r="I89" i="3"/>
  <c r="J89" i="3"/>
  <c r="H96" i="3"/>
  <c r="I96" i="3"/>
  <c r="J96" i="3" s="1"/>
  <c r="J82" i="3"/>
  <c r="I82" i="3"/>
  <c r="H82" i="3"/>
  <c r="L28" i="8"/>
  <c r="L22" i="8"/>
  <c r="L16" i="8"/>
  <c r="K11" i="8"/>
  <c r="K12" i="8"/>
  <c r="K13" i="8"/>
  <c r="K14" i="8"/>
  <c r="K15" i="8"/>
  <c r="K16" i="8"/>
  <c r="K17" i="8"/>
  <c r="K18" i="8"/>
  <c r="K19" i="8"/>
  <c r="K20" i="8"/>
  <c r="K21" i="8"/>
  <c r="K23" i="8"/>
  <c r="K24" i="8"/>
  <c r="K25" i="8"/>
  <c r="K26" i="8"/>
  <c r="K27" i="8"/>
  <c r="J22" i="8"/>
  <c r="K22" i="8" s="1"/>
  <c r="J16" i="8"/>
  <c r="J28" i="8"/>
  <c r="K28" i="8" s="1"/>
  <c r="J10" i="8"/>
  <c r="K10" i="8" s="1"/>
  <c r="I22" i="8"/>
  <c r="I28" i="8"/>
  <c r="I16" i="8"/>
  <c r="I10" i="8"/>
  <c r="F48" i="6"/>
  <c r="E48" i="6"/>
  <c r="E47" i="6"/>
  <c r="P18" i="6"/>
  <c r="Q18" i="6"/>
  <c r="P19" i="6"/>
  <c r="Q19" i="6"/>
  <c r="P20" i="6"/>
  <c r="Q20" i="6"/>
  <c r="P21" i="6"/>
  <c r="Q21" i="6"/>
  <c r="P22" i="6"/>
  <c r="Q22" i="6"/>
  <c r="P23" i="6"/>
  <c r="Q23" i="6"/>
  <c r="P24" i="6"/>
  <c r="Q24" i="6"/>
  <c r="P25" i="6"/>
  <c r="Q25" i="6"/>
  <c r="P26" i="6"/>
  <c r="Q26" i="6"/>
  <c r="P27" i="6"/>
  <c r="Q27" i="6"/>
  <c r="P28" i="6"/>
  <c r="Q28" i="6"/>
  <c r="P30" i="6"/>
  <c r="Q30" i="6"/>
  <c r="P31" i="6"/>
  <c r="Q31" i="6"/>
  <c r="P32" i="6"/>
  <c r="Q32" i="6"/>
  <c r="P33" i="6"/>
  <c r="Q33" i="6"/>
  <c r="P34" i="6"/>
  <c r="Q34" i="6"/>
  <c r="P35" i="6"/>
  <c r="Q35" i="6"/>
  <c r="P36" i="6"/>
  <c r="Q36" i="6"/>
  <c r="P37" i="6"/>
  <c r="Q37" i="6"/>
  <c r="P38" i="6"/>
  <c r="Q38" i="6"/>
  <c r="P39" i="6"/>
  <c r="Q39" i="6"/>
  <c r="P40" i="6"/>
  <c r="Q40" i="6"/>
  <c r="L17" i="6"/>
  <c r="P17" i="6" s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A10" i="1"/>
  <c r="AC10" i="1" s="1"/>
  <c r="F45" i="6"/>
  <c r="E45" i="6"/>
  <c r="F44" i="6"/>
  <c r="E44" i="6"/>
  <c r="F43" i="6"/>
  <c r="E43" i="6"/>
  <c r="L29" i="6"/>
  <c r="P29" i="6" s="1"/>
  <c r="M29" i="6"/>
  <c r="Q29" i="6" s="1"/>
  <c r="L41" i="6"/>
  <c r="P41" i="6" s="1"/>
  <c r="M41" i="6"/>
  <c r="Q41" i="6" s="1"/>
  <c r="O41" i="6"/>
  <c r="M17" i="6"/>
  <c r="Q17" i="6" s="1"/>
  <c r="V24" i="1"/>
  <c r="V10" i="1"/>
  <c r="J41" i="6"/>
  <c r="K41" i="6"/>
  <c r="J29" i="6"/>
  <c r="K29" i="6"/>
  <c r="O29" i="6" s="1"/>
  <c r="K17" i="6"/>
  <c r="O17" i="6" s="1"/>
  <c r="J17" i="6"/>
  <c r="H41" i="6"/>
  <c r="I41" i="6"/>
  <c r="H35" i="6"/>
  <c r="I35" i="6"/>
  <c r="H29" i="6"/>
  <c r="I29" i="6"/>
  <c r="H23" i="6"/>
  <c r="I23" i="6"/>
  <c r="H17" i="6"/>
  <c r="I17" i="6"/>
  <c r="I11" i="6"/>
  <c r="H11" i="6"/>
  <c r="J66" i="3"/>
  <c r="H73" i="3"/>
  <c r="K58" i="3"/>
  <c r="K57" i="3"/>
  <c r="K56" i="3"/>
  <c r="J56" i="3"/>
  <c r="H56" i="3"/>
  <c r="J73" i="3"/>
  <c r="I73" i="3"/>
  <c r="J72" i="3"/>
  <c r="I72" i="3"/>
  <c r="J71" i="3"/>
  <c r="I71" i="3"/>
  <c r="H71" i="3"/>
  <c r="H72" i="3"/>
  <c r="J70" i="3"/>
  <c r="I70" i="3"/>
  <c r="H70" i="3"/>
  <c r="I66" i="3"/>
  <c r="H66" i="3"/>
  <c r="J64" i="3"/>
  <c r="J65" i="3" s="1"/>
  <c r="I64" i="3"/>
  <c r="H64" i="3"/>
  <c r="H65" i="3"/>
  <c r="J63" i="3"/>
  <c r="I63" i="3"/>
  <c r="I65" i="3" s="1"/>
  <c r="H63" i="3"/>
  <c r="J58" i="3"/>
  <c r="J57" i="3"/>
  <c r="I57" i="3"/>
  <c r="I58" i="3" s="1"/>
  <c r="H57" i="3"/>
  <c r="I56" i="3"/>
  <c r="H58" i="3"/>
  <c r="J39" i="3"/>
  <c r="I39" i="3"/>
  <c r="J46" i="3"/>
  <c r="I46" i="3"/>
  <c r="H46" i="3"/>
  <c r="H39" i="3"/>
  <c r="I45" i="3"/>
  <c r="H31" i="3"/>
  <c r="J44" i="3"/>
  <c r="J45" i="3" s="1"/>
  <c r="I44" i="3"/>
  <c r="H44" i="3"/>
  <c r="J37" i="3"/>
  <c r="J38" i="3" s="1"/>
  <c r="I37" i="3"/>
  <c r="H37" i="3"/>
  <c r="H38" i="3" s="1"/>
  <c r="J30" i="3"/>
  <c r="J31" i="3" s="1"/>
  <c r="I30" i="3"/>
  <c r="I31" i="3" s="1"/>
  <c r="H30" i="3"/>
  <c r="H43" i="3"/>
  <c r="H45" i="3" s="1"/>
  <c r="I43" i="3"/>
  <c r="J43" i="3"/>
  <c r="H36" i="3"/>
  <c r="I36" i="3"/>
  <c r="I38" i="3" s="1"/>
  <c r="J36" i="3"/>
  <c r="J29" i="3"/>
  <c r="I29" i="3"/>
  <c r="H29" i="3"/>
  <c r="S14" i="3"/>
  <c r="I14" i="3"/>
  <c r="S21" i="3"/>
  <c r="S13" i="3"/>
  <c r="S19" i="3"/>
  <c r="S20" i="3" s="1"/>
  <c r="S12" i="3"/>
  <c r="S5" i="3"/>
  <c r="S6" i="3" s="1"/>
  <c r="S18" i="3"/>
  <c r="S11" i="3"/>
  <c r="S4" i="3"/>
  <c r="Q21" i="3"/>
  <c r="Q14" i="3"/>
  <c r="O14" i="3"/>
  <c r="O5" i="3"/>
  <c r="J21" i="3"/>
  <c r="K21" i="3"/>
  <c r="L21" i="3"/>
  <c r="J14" i="3"/>
  <c r="K14" i="3"/>
  <c r="L14" i="3"/>
  <c r="I21" i="3"/>
  <c r="J19" i="3"/>
  <c r="J20" i="3" s="1"/>
  <c r="K19" i="3"/>
  <c r="K20" i="3" s="1"/>
  <c r="L19" i="3"/>
  <c r="L20" i="3" s="1"/>
  <c r="I19" i="3"/>
  <c r="I20" i="3" s="1"/>
  <c r="J12" i="3"/>
  <c r="J13" i="3" s="1"/>
  <c r="K12" i="3"/>
  <c r="K13" i="3" s="1"/>
  <c r="L12" i="3"/>
  <c r="L13" i="3" s="1"/>
  <c r="I12" i="3"/>
  <c r="I13" i="3" s="1"/>
  <c r="J5" i="3"/>
  <c r="J6" i="3" s="1"/>
  <c r="K5" i="3"/>
  <c r="K6" i="3" s="1"/>
  <c r="L5" i="3"/>
  <c r="L6" i="3" s="1"/>
  <c r="M5" i="3"/>
  <c r="M6" i="3" s="1"/>
  <c r="I5" i="3"/>
  <c r="I6" i="3" s="1"/>
  <c r="O21" i="3"/>
  <c r="Q19" i="3"/>
  <c r="O19" i="3"/>
  <c r="O20" i="3" s="1"/>
  <c r="Q12" i="3"/>
  <c r="O12" i="3"/>
  <c r="O13" i="3" s="1"/>
  <c r="Q5" i="3"/>
  <c r="Q18" i="3"/>
  <c r="Q20" i="3" s="1"/>
  <c r="O18" i="3"/>
  <c r="Q11" i="3"/>
  <c r="Q13" i="3" s="1"/>
  <c r="O11" i="3"/>
  <c r="Q6" i="3"/>
  <c r="O6" i="3"/>
  <c r="J18" i="3"/>
  <c r="K18" i="3"/>
  <c r="L18" i="3"/>
  <c r="I18" i="3"/>
  <c r="J11" i="3"/>
  <c r="K11" i="3"/>
  <c r="L11" i="3"/>
  <c r="I11" i="3"/>
  <c r="M4" i="3"/>
  <c r="J4" i="3"/>
  <c r="K4" i="3"/>
  <c r="L4" i="3"/>
  <c r="I4" i="3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7" i="2"/>
  <c r="L6" i="1"/>
  <c r="M6" i="1"/>
  <c r="O6" i="1"/>
  <c r="P6" i="1"/>
  <c r="L7" i="1"/>
  <c r="M7" i="1"/>
  <c r="O7" i="1"/>
  <c r="P7" i="1"/>
  <c r="L8" i="1"/>
  <c r="M8" i="1"/>
  <c r="O8" i="1"/>
  <c r="P8" i="1"/>
  <c r="L9" i="1"/>
  <c r="M9" i="1"/>
  <c r="O9" i="1"/>
  <c r="P9" i="1"/>
  <c r="L10" i="1"/>
  <c r="M10" i="1"/>
  <c r="O10" i="1"/>
  <c r="P10" i="1"/>
  <c r="L12" i="1"/>
  <c r="O18" i="1" s="1"/>
  <c r="M12" i="1"/>
  <c r="O12" i="1"/>
  <c r="AA17" i="1" s="1"/>
  <c r="AC17" i="1" s="1"/>
  <c r="P12" i="1"/>
  <c r="V17" i="1" s="1"/>
  <c r="L13" i="1"/>
  <c r="M13" i="1"/>
  <c r="O13" i="1"/>
  <c r="P13" i="1"/>
  <c r="L14" i="1"/>
  <c r="M14" i="1"/>
  <c r="O14" i="1"/>
  <c r="P14" i="1"/>
  <c r="M15" i="1"/>
  <c r="P18" i="1" s="1"/>
  <c r="P15" i="1"/>
  <c r="L16" i="1"/>
  <c r="M16" i="1"/>
  <c r="O16" i="1"/>
  <c r="Y17" i="1" s="1"/>
  <c r="P16" i="1"/>
  <c r="L17" i="1"/>
  <c r="M17" i="1"/>
  <c r="O17" i="1"/>
  <c r="P17" i="1"/>
  <c r="L19" i="1"/>
  <c r="R24" i="1" s="1"/>
  <c r="M19" i="1"/>
  <c r="S24" i="1" s="1"/>
  <c r="O19" i="1"/>
  <c r="Y24" i="1" s="1"/>
  <c r="P19" i="1"/>
  <c r="L20" i="1"/>
  <c r="M20" i="1"/>
  <c r="O20" i="1"/>
  <c r="P20" i="1"/>
  <c r="L21" i="1"/>
  <c r="M21" i="1"/>
  <c r="O21" i="1"/>
  <c r="P21" i="1"/>
  <c r="L22" i="1"/>
  <c r="M22" i="1"/>
  <c r="O22" i="1"/>
  <c r="P22" i="1"/>
  <c r="L23" i="1"/>
  <c r="M23" i="1"/>
  <c r="O23" i="1"/>
  <c r="P23" i="1"/>
  <c r="L24" i="1"/>
  <c r="M24" i="1"/>
  <c r="O24" i="1"/>
  <c r="P24" i="1"/>
  <c r="O5" i="1"/>
  <c r="Y10" i="1" s="1"/>
  <c r="P5" i="1"/>
  <c r="M5" i="1"/>
  <c r="S10" i="1" s="1"/>
  <c r="L5" i="1"/>
  <c r="X25" i="1" s="1"/>
  <c r="G25" i="1"/>
  <c r="F25" i="1"/>
  <c r="G18" i="1"/>
  <c r="F18" i="1"/>
  <c r="G11" i="1"/>
  <c r="F11" i="1"/>
  <c r="I24" i="1"/>
  <c r="I17" i="1"/>
  <c r="I10" i="1"/>
  <c r="F30" i="1"/>
  <c r="F31" i="1"/>
  <c r="F32" i="1"/>
  <c r="C30" i="1"/>
  <c r="C32" i="1"/>
  <c r="C31" i="1"/>
  <c r="D28" i="1"/>
  <c r="F28" i="1"/>
  <c r="G28" i="1"/>
  <c r="C28" i="1"/>
  <c r="D27" i="1"/>
  <c r="F27" i="1"/>
  <c r="G27" i="1"/>
  <c r="C27" i="1"/>
  <c r="D26" i="1"/>
  <c r="F26" i="1"/>
  <c r="G26" i="1"/>
  <c r="C26" i="1"/>
  <c r="S17" i="1" l="1"/>
  <c r="Z17" i="1"/>
  <c r="AB17" i="1" s="1"/>
  <c r="O11" i="1"/>
  <c r="R10" i="1"/>
  <c r="X10" i="1"/>
  <c r="U24" i="1"/>
  <c r="X17" i="1"/>
  <c r="R17" i="1"/>
  <c r="AA24" i="1"/>
  <c r="AC24" i="1" s="1"/>
  <c r="P11" i="1"/>
  <c r="U10" i="1"/>
  <c r="N41" i="6"/>
  <c r="N29" i="6"/>
  <c r="Z24" i="1"/>
  <c r="AB24" i="1" s="1"/>
  <c r="X24" i="1"/>
  <c r="U17" i="1"/>
  <c r="N17" i="6"/>
  <c r="Z10" i="1"/>
  <c r="AB10" i="1" s="1"/>
</calcChain>
</file>

<file path=xl/sharedStrings.xml><?xml version="1.0" encoding="utf-8"?>
<sst xmlns="http://schemas.openxmlformats.org/spreadsheetml/2006/main" count="1376" uniqueCount="88">
  <si>
    <t>Cage 2</t>
  </si>
  <si>
    <t>Cage 4</t>
  </si>
  <si>
    <t>Cage 6</t>
  </si>
  <si>
    <t>Cage 8</t>
  </si>
  <si>
    <t>Cage 10</t>
  </si>
  <si>
    <t>Cage 12</t>
  </si>
  <si>
    <t>Vehicle</t>
  </si>
  <si>
    <t>1 mg/kg</t>
  </si>
  <si>
    <t>3 mg/kg</t>
  </si>
  <si>
    <t>Cage</t>
  </si>
  <si>
    <t>Mouse</t>
  </si>
  <si>
    <t>L</t>
  </si>
  <si>
    <t>R</t>
  </si>
  <si>
    <t>2L</t>
  </si>
  <si>
    <t>2R</t>
  </si>
  <si>
    <t>B</t>
  </si>
  <si>
    <t>N</t>
  </si>
  <si>
    <t xml:space="preserve"> </t>
  </si>
  <si>
    <t>mg/dl</t>
  </si>
  <si>
    <t>mM</t>
  </si>
  <si>
    <t>culled</t>
  </si>
  <si>
    <t xml:space="preserve">Cage </t>
  </si>
  <si>
    <t>Average</t>
  </si>
  <si>
    <t>Stdev</t>
  </si>
  <si>
    <t>CV</t>
  </si>
  <si>
    <t>Mice</t>
  </si>
  <si>
    <t>TTEST2,2</t>
  </si>
  <si>
    <t>Chris</t>
  </si>
  <si>
    <t>Mel</t>
  </si>
  <si>
    <t>Shruti</t>
  </si>
  <si>
    <t>c</t>
  </si>
  <si>
    <t>LA/Mel</t>
  </si>
  <si>
    <t>Mel/La</t>
  </si>
  <si>
    <t xml:space="preserve">Cages not fasted </t>
  </si>
  <si>
    <t>Restarining cages used for tail bleeds into Heparinized Microvettes</t>
  </si>
  <si>
    <t xml:space="preserve">Time to bleed 36 mice </t>
  </si>
  <si>
    <t>1 mg/kg AZD1656</t>
  </si>
  <si>
    <t>3 mg/kg AZD1656</t>
  </si>
  <si>
    <t>252 minutes</t>
  </si>
  <si>
    <t>Drug tolerance test-1</t>
  </si>
  <si>
    <t>week beed</t>
  </si>
  <si>
    <t>Adele</t>
  </si>
  <si>
    <t>Adelle</t>
  </si>
  <si>
    <t>Ahruti</t>
  </si>
  <si>
    <t>mel</t>
  </si>
  <si>
    <t>Brian</t>
  </si>
  <si>
    <t>Meters 3/2</t>
  </si>
  <si>
    <t xml:space="preserve">WEEK-1 BLEED </t>
  </si>
  <si>
    <t>FED</t>
  </si>
  <si>
    <t>WEEK-2 BLEED</t>
  </si>
  <si>
    <t>Cgris</t>
  </si>
  <si>
    <t>WEEK-3 BLEED</t>
  </si>
  <si>
    <t>Meters 3</t>
  </si>
  <si>
    <t>Drug tolerance test-2</t>
  </si>
  <si>
    <t>Glucose</t>
  </si>
  <si>
    <t>Cull</t>
  </si>
  <si>
    <t>HEP??</t>
  </si>
  <si>
    <t>PF-04991532 50mg.kg</t>
  </si>
  <si>
    <t>CAGE</t>
  </si>
  <si>
    <t>mg in 34.5 ul DMSO; 5 ml water + 15 ul stock or 5 ul stock + 10 ul DMSO or 15 ul DMSO</t>
  </si>
  <si>
    <t>AVERAGE</t>
  </si>
  <si>
    <t>N=6</t>
  </si>
  <si>
    <t>Time zero</t>
  </si>
  <si>
    <t>Time 120 min</t>
  </si>
  <si>
    <t>Meter-1 mg/dl</t>
  </si>
  <si>
    <t>Meter -3 (mM)</t>
  </si>
  <si>
    <t>T-Zero</t>
  </si>
  <si>
    <t>T-120min</t>
  </si>
  <si>
    <t>n=12</t>
  </si>
  <si>
    <t>STDEV</t>
  </si>
  <si>
    <t>SEM</t>
  </si>
  <si>
    <t>cv</t>
  </si>
  <si>
    <t>WEEK-4 BLEED</t>
  </si>
  <si>
    <t>Cage 13</t>
  </si>
  <si>
    <t>Time</t>
  </si>
  <si>
    <t>MEL</t>
  </si>
  <si>
    <t>BRIAN</t>
  </si>
  <si>
    <t>CHRIS</t>
  </si>
  <si>
    <t>Meter- 3</t>
  </si>
  <si>
    <t>WEEK-5 BLEED</t>
  </si>
  <si>
    <t>ADELE</t>
  </si>
  <si>
    <t>WEEK-6 BLEED</t>
  </si>
  <si>
    <t>Cages 7,8,9,10,11,12</t>
  </si>
  <si>
    <t>TTEST2,1</t>
  </si>
  <si>
    <t>0 TO 120</t>
  </si>
  <si>
    <t>Ratio / Veh</t>
  </si>
  <si>
    <t>SHRUTI</t>
  </si>
  <si>
    <t>WEEK-8 BLEED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</si>
</sst>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00_-;\-* #,##0.000000_-;_-* &quot;-&quot;??_-;_-@_-"/>
    <numFmt numFmtId="167" formatCode="_-* #,##0.00000000000_-;\-* #,##0.00000000000_-;_-* &quot;-&quot;??_-;_-@_-"/>
    <numFmt numFmtId="168" formatCode="_-* #,##0.000000000_-;\-* #,##0.0000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6" borderId="0" applyNumberFormat="0" applyBorder="0" applyAlignment="0" applyProtection="0"/>
  </cellStyleXfs>
  <cellXfs count="180">
    <xf numFmtId="0" fontId="0" fillId="0" borderId="0" xfId="0"/>
    <xf numFmtId="43" fontId="0" fillId="0" borderId="0" xfId="1" applyFont="1"/>
    <xf numFmtId="164" fontId="0" fillId="0" borderId="0" xfId="1" applyNumberFormat="1" applyFont="1"/>
    <xf numFmtId="165" fontId="2" fillId="0" borderId="0" xfId="1" applyNumberFormat="1" applyFont="1"/>
    <xf numFmtId="43" fontId="2" fillId="0" borderId="0" xfId="1" applyFont="1"/>
    <xf numFmtId="1" fontId="2" fillId="0" borderId="0" xfId="0" applyNumberFormat="1" applyFont="1"/>
    <xf numFmtId="166" fontId="0" fillId="0" borderId="0" xfId="1" applyNumberFormat="1" applyFont="1"/>
    <xf numFmtId="43" fontId="3" fillId="0" borderId="0" xfId="1" applyFont="1"/>
    <xf numFmtId="17" fontId="0" fillId="0" borderId="0" xfId="0" applyNumberFormat="1"/>
    <xf numFmtId="0" fontId="0" fillId="3" borderId="1" xfId="0" applyFill="1" applyBorder="1"/>
    <xf numFmtId="0" fontId="0" fillId="3" borderId="2" xfId="0" applyFill="1" applyBorder="1"/>
    <xf numFmtId="43" fontId="0" fillId="3" borderId="3" xfId="1" applyFont="1" applyFill="1" applyBorder="1"/>
    <xf numFmtId="0" fontId="0" fillId="3" borderId="4" xfId="0" applyFill="1" applyBorder="1"/>
    <xf numFmtId="0" fontId="0" fillId="3" borderId="0" xfId="0" applyFill="1" applyBorder="1"/>
    <xf numFmtId="43" fontId="0" fillId="3" borderId="5" xfId="1" applyFont="1" applyFill="1" applyBorder="1"/>
    <xf numFmtId="0" fontId="0" fillId="3" borderId="6" xfId="0" applyFill="1" applyBorder="1"/>
    <xf numFmtId="0" fontId="0" fillId="3" borderId="7" xfId="0" applyFill="1" applyBorder="1"/>
    <xf numFmtId="43" fontId="0" fillId="3" borderId="8" xfId="1" applyFont="1" applyFill="1" applyBorder="1"/>
    <xf numFmtId="0" fontId="0" fillId="2" borderId="1" xfId="0" applyFill="1" applyBorder="1"/>
    <xf numFmtId="0" fontId="0" fillId="2" borderId="2" xfId="0" applyFill="1" applyBorder="1"/>
    <xf numFmtId="20" fontId="0" fillId="2" borderId="2" xfId="0" applyNumberFormat="1" applyFill="1" applyBorder="1"/>
    <xf numFmtId="43" fontId="0" fillId="2" borderId="3" xfId="1" applyFont="1" applyFill="1" applyBorder="1"/>
    <xf numFmtId="0" fontId="0" fillId="2" borderId="4" xfId="0" applyFill="1" applyBorder="1"/>
    <xf numFmtId="0" fontId="0" fillId="2" borderId="0" xfId="0" applyFill="1" applyBorder="1"/>
    <xf numFmtId="20" fontId="0" fillId="2" borderId="0" xfId="0" applyNumberFormat="1" applyFill="1" applyBorder="1"/>
    <xf numFmtId="43" fontId="0" fillId="2" borderId="5" xfId="1" applyFont="1" applyFill="1" applyBorder="1"/>
    <xf numFmtId="165" fontId="0" fillId="2" borderId="0" xfId="1" applyNumberFormat="1" applyFont="1" applyFill="1" applyBorder="1"/>
    <xf numFmtId="0" fontId="0" fillId="2" borderId="6" xfId="0" applyFill="1" applyBorder="1"/>
    <xf numFmtId="0" fontId="0" fillId="2" borderId="7" xfId="0" applyFill="1" applyBorder="1"/>
    <xf numFmtId="20" fontId="0" fillId="2" borderId="7" xfId="0" applyNumberFormat="1" applyFill="1" applyBorder="1"/>
    <xf numFmtId="43" fontId="0" fillId="2" borderId="8" xfId="1" applyFont="1" applyFill="1" applyBorder="1"/>
    <xf numFmtId="0" fontId="0" fillId="4" borderId="1" xfId="0" applyFill="1" applyBorder="1"/>
    <xf numFmtId="0" fontId="0" fillId="4" borderId="2" xfId="0" applyFill="1" applyBorder="1"/>
    <xf numFmtId="43" fontId="0" fillId="4" borderId="3" xfId="1" applyFont="1" applyFill="1" applyBorder="1"/>
    <xf numFmtId="0" fontId="0" fillId="4" borderId="4" xfId="0" applyFill="1" applyBorder="1"/>
    <xf numFmtId="0" fontId="0" fillId="4" borderId="0" xfId="0" applyFill="1" applyBorder="1"/>
    <xf numFmtId="43" fontId="0" fillId="4" borderId="5" xfId="1" applyFont="1" applyFill="1" applyBorder="1"/>
    <xf numFmtId="0" fontId="0" fillId="4" borderId="6" xfId="0" applyFill="1" applyBorder="1"/>
    <xf numFmtId="0" fontId="0" fillId="4" borderId="7" xfId="0" applyFill="1" applyBorder="1"/>
    <xf numFmtId="43" fontId="0" fillId="4" borderId="8" xfId="1" applyFont="1" applyFill="1" applyBorder="1"/>
    <xf numFmtId="20" fontId="0" fillId="3" borderId="0" xfId="0" applyNumberFormat="1" applyFill="1" applyBorder="1"/>
    <xf numFmtId="0" fontId="0" fillId="0" borderId="4" xfId="0" applyBorder="1"/>
    <xf numFmtId="0" fontId="0" fillId="0" borderId="0" xfId="0" applyBorder="1"/>
    <xf numFmtId="0" fontId="0" fillId="0" borderId="0" xfId="0" applyFill="1" applyBorder="1"/>
    <xf numFmtId="43" fontId="0" fillId="0" borderId="5" xfId="1" applyFont="1" applyFill="1" applyBorder="1"/>
    <xf numFmtId="0" fontId="0" fillId="0" borderId="6" xfId="0" applyBorder="1"/>
    <xf numFmtId="0" fontId="0" fillId="0" borderId="7" xfId="0" applyBorder="1"/>
    <xf numFmtId="0" fontId="0" fillId="0" borderId="7" xfId="0" applyFill="1" applyBorder="1"/>
    <xf numFmtId="43" fontId="0" fillId="0" borderId="8" xfId="1" applyFont="1" applyFill="1" applyBorder="1"/>
    <xf numFmtId="20" fontId="0" fillId="3" borderId="2" xfId="0" applyNumberFormat="1" applyFill="1" applyBorder="1"/>
    <xf numFmtId="20" fontId="0" fillId="3" borderId="7" xfId="0" applyNumberFormat="1" applyFill="1" applyBorder="1"/>
    <xf numFmtId="20" fontId="0" fillId="4" borderId="0" xfId="0" applyNumberFormat="1" applyFill="1" applyBorder="1"/>
    <xf numFmtId="20" fontId="0" fillId="4" borderId="2" xfId="0" applyNumberFormat="1" applyFill="1" applyBorder="1"/>
    <xf numFmtId="20" fontId="0" fillId="4" borderId="7" xfId="0" applyNumberFormat="1" applyFill="1" applyBorder="1"/>
    <xf numFmtId="20" fontId="0" fillId="0" borderId="0" xfId="0" applyNumberFormat="1" applyFill="1" applyBorder="1"/>
    <xf numFmtId="20" fontId="0" fillId="0" borderId="7" xfId="0" applyNumberForma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3" fontId="0" fillId="2" borderId="0" xfId="1" applyFont="1" applyFill="1" applyBorder="1"/>
    <xf numFmtId="43" fontId="0" fillId="0" borderId="0" xfId="1" applyFont="1" applyBorder="1"/>
    <xf numFmtId="43" fontId="0" fillId="0" borderId="0" xfId="0" applyNumberFormat="1" applyBorder="1"/>
    <xf numFmtId="165" fontId="0" fillId="0" borderId="0" xfId="1" applyNumberFormat="1" applyFont="1" applyFill="1" applyBorder="1"/>
    <xf numFmtId="43" fontId="0" fillId="3" borderId="0" xfId="1" applyFont="1" applyFill="1" applyBorder="1"/>
    <xf numFmtId="43" fontId="0" fillId="4" borderId="0" xfId="1" applyFont="1" applyFill="1" applyBorder="1"/>
    <xf numFmtId="0" fontId="0" fillId="0" borderId="8" xfId="0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43" fontId="4" fillId="0" borderId="0" xfId="0" applyNumberFormat="1" applyFont="1" applyBorder="1"/>
    <xf numFmtId="43" fontId="4" fillId="0" borderId="5" xfId="0" applyNumberFormat="1" applyFont="1" applyBorder="1"/>
    <xf numFmtId="43" fontId="4" fillId="0" borderId="0" xfId="1" applyFont="1" applyBorder="1"/>
    <xf numFmtId="43" fontId="4" fillId="0" borderId="5" xfId="1" applyFont="1" applyBorder="1"/>
    <xf numFmtId="165" fontId="4" fillId="0" borderId="0" xfId="1" applyNumberFormat="1" applyFont="1" applyFill="1" applyBorder="1"/>
    <xf numFmtId="165" fontId="4" fillId="0" borderId="5" xfId="1" applyNumberFormat="1" applyFont="1" applyFill="1" applyBorder="1"/>
    <xf numFmtId="164" fontId="4" fillId="0" borderId="4" xfId="1" applyNumberFormat="1" applyFont="1" applyBorder="1"/>
    <xf numFmtId="0" fontId="4" fillId="0" borderId="6" xfId="0" applyFont="1" applyBorder="1"/>
    <xf numFmtId="43" fontId="4" fillId="0" borderId="7" xfId="1" applyFont="1" applyBorder="1"/>
    <xf numFmtId="43" fontId="4" fillId="0" borderId="8" xfId="1" applyFont="1" applyBorder="1"/>
    <xf numFmtId="43" fontId="5" fillId="0" borderId="4" xfId="0" applyNumberFormat="1" applyFont="1" applyBorder="1"/>
    <xf numFmtId="43" fontId="5" fillId="0" borderId="0" xfId="0" applyNumberFormat="1" applyFont="1" applyBorder="1"/>
    <xf numFmtId="43" fontId="5" fillId="0" borderId="5" xfId="0" applyNumberFormat="1" applyFont="1" applyBorder="1"/>
    <xf numFmtId="43" fontId="4" fillId="0" borderId="4" xfId="1" applyFont="1" applyBorder="1"/>
    <xf numFmtId="0" fontId="5" fillId="0" borderId="0" xfId="0" applyFont="1" applyBorder="1"/>
    <xf numFmtId="43" fontId="4" fillId="0" borderId="6" xfId="1" applyFont="1" applyBorder="1"/>
    <xf numFmtId="0" fontId="4" fillId="0" borderId="7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3" fontId="4" fillId="5" borderId="0" xfId="1" applyFont="1" applyFill="1" applyBorder="1"/>
    <xf numFmtId="43" fontId="4" fillId="5" borderId="5" xfId="1" applyFont="1" applyFill="1" applyBorder="1"/>
    <xf numFmtId="43" fontId="4" fillId="5" borderId="7" xfId="1" applyFont="1" applyFill="1" applyBorder="1"/>
    <xf numFmtId="43" fontId="4" fillId="5" borderId="8" xfId="1" applyFont="1" applyFill="1" applyBorder="1"/>
    <xf numFmtId="14" fontId="0" fillId="0" borderId="0" xfId="0" applyNumberFormat="1"/>
    <xf numFmtId="0" fontId="6" fillId="3" borderId="0" xfId="2" applyFill="1" applyBorder="1"/>
    <xf numFmtId="17" fontId="0" fillId="0" borderId="4" xfId="0" applyNumberFormat="1" applyBorder="1"/>
    <xf numFmtId="0" fontId="4" fillId="5" borderId="4" xfId="0" applyFont="1" applyFill="1" applyBorder="1"/>
    <xf numFmtId="43" fontId="0" fillId="0" borderId="5" xfId="1" applyFont="1" applyBorder="1"/>
    <xf numFmtId="164" fontId="0" fillId="5" borderId="0" xfId="1" applyNumberFormat="1" applyFont="1" applyFill="1" applyBorder="1"/>
    <xf numFmtId="164" fontId="0" fillId="5" borderId="5" xfId="1" applyNumberFormat="1" applyFont="1" applyFill="1" applyBorder="1"/>
    <xf numFmtId="164" fontId="0" fillId="5" borderId="7" xfId="1" applyNumberFormat="1" applyFont="1" applyFill="1" applyBorder="1"/>
    <xf numFmtId="164" fontId="0" fillId="5" borderId="8" xfId="1" applyNumberFormat="1" applyFont="1" applyFill="1" applyBorder="1"/>
    <xf numFmtId="0" fontId="0" fillId="0" borderId="3" xfId="0" applyFill="1" applyBorder="1"/>
    <xf numFmtId="14" fontId="4" fillId="0" borderId="2" xfId="0" applyNumberFormat="1" applyFont="1" applyBorder="1"/>
    <xf numFmtId="0" fontId="4" fillId="0" borderId="8" xfId="0" applyFont="1" applyBorder="1"/>
    <xf numFmtId="0" fontId="0" fillId="2" borderId="5" xfId="0" applyFill="1" applyBorder="1"/>
    <xf numFmtId="0" fontId="6" fillId="3" borderId="4" xfId="2" applyFill="1" applyBorder="1"/>
    <xf numFmtId="0" fontId="0" fillId="3" borderId="5" xfId="0" applyFill="1" applyBorder="1"/>
    <xf numFmtId="0" fontId="0" fillId="4" borderId="5" xfId="0" applyFill="1" applyBorder="1"/>
    <xf numFmtId="0" fontId="0" fillId="4" borderId="8" xfId="0" applyFill="1" applyBorder="1"/>
    <xf numFmtId="14" fontId="0" fillId="0" borderId="2" xfId="0" applyNumberFormat="1" applyBorder="1"/>
    <xf numFmtId="0" fontId="0" fillId="7" borderId="4" xfId="0" applyFill="1" applyBorder="1"/>
    <xf numFmtId="0" fontId="0" fillId="7" borderId="0" xfId="0" applyFill="1" applyBorder="1"/>
    <xf numFmtId="0" fontId="0" fillId="7" borderId="0" xfId="0" applyFill="1"/>
    <xf numFmtId="0" fontId="0" fillId="7" borderId="7" xfId="0" applyFill="1" applyBorder="1"/>
    <xf numFmtId="16" fontId="0" fillId="0" borderId="0" xfId="0" applyNumberFormat="1"/>
    <xf numFmtId="20" fontId="0" fillId="0" borderId="0" xfId="0" applyNumberFormat="1"/>
    <xf numFmtId="0" fontId="0" fillId="2" borderId="3" xfId="0" applyFill="1" applyBorder="1"/>
    <xf numFmtId="0" fontId="0" fillId="2" borderId="8" xfId="0" applyFill="1" applyBorder="1"/>
    <xf numFmtId="0" fontId="6" fillId="3" borderId="1" xfId="2" applyFill="1" applyBorder="1"/>
    <xf numFmtId="0" fontId="0" fillId="3" borderId="3" xfId="0" applyFill="1" applyBorder="1"/>
    <xf numFmtId="0" fontId="6" fillId="3" borderId="6" xfId="2" applyFill="1" applyBorder="1"/>
    <xf numFmtId="0" fontId="0" fillId="3" borderId="8" xfId="0" applyFill="1" applyBorder="1"/>
    <xf numFmtId="0" fontId="0" fillId="4" borderId="3" xfId="0" applyFill="1" applyBorder="1"/>
    <xf numFmtId="43" fontId="0" fillId="0" borderId="0" xfId="0" applyNumberFormat="1"/>
    <xf numFmtId="43" fontId="2" fillId="0" borderId="0" xfId="0" applyNumberFormat="1" applyFont="1"/>
    <xf numFmtId="43" fontId="2" fillId="0" borderId="4" xfId="1" applyFont="1" applyBorder="1"/>
    <xf numFmtId="43" fontId="2" fillId="0" borderId="0" xfId="1" applyFont="1" applyBorder="1"/>
    <xf numFmtId="43" fontId="2" fillId="0" borderId="5" xfId="1" applyFont="1" applyBorder="1"/>
    <xf numFmtId="43" fontId="2" fillId="0" borderId="6" xfId="1" applyFont="1" applyBorder="1"/>
    <xf numFmtId="43" fontId="2" fillId="0" borderId="7" xfId="1" applyFont="1" applyBorder="1"/>
    <xf numFmtId="43" fontId="2" fillId="0" borderId="8" xfId="1" applyFont="1" applyBorder="1"/>
    <xf numFmtId="43" fontId="7" fillId="0" borderId="0" xfId="1" applyFont="1"/>
    <xf numFmtId="43" fontId="2" fillId="0" borderId="9" xfId="1" applyFont="1" applyBorder="1"/>
    <xf numFmtId="43" fontId="2" fillId="0" borderId="10" xfId="1" applyFont="1" applyBorder="1"/>
    <xf numFmtId="43" fontId="7" fillId="0" borderId="10" xfId="1" applyFont="1" applyBorder="1"/>
    <xf numFmtId="43" fontId="0" fillId="0" borderId="10" xfId="0" applyNumberFormat="1" applyBorder="1"/>
    <xf numFmtId="43" fontId="0" fillId="0" borderId="11" xfId="0" applyNumberFormat="1" applyBorder="1"/>
    <xf numFmtId="167" fontId="0" fillId="0" borderId="0" xfId="1" applyNumberFormat="1" applyFont="1"/>
    <xf numFmtId="0" fontId="2" fillId="0" borderId="1" xfId="0" applyFont="1" applyBorder="1"/>
    <xf numFmtId="0" fontId="7" fillId="0" borderId="2" xfId="0" applyFont="1" applyBorder="1"/>
    <xf numFmtId="43" fontId="7" fillId="0" borderId="0" xfId="1" applyFont="1" applyBorder="1"/>
    <xf numFmtId="43" fontId="7" fillId="0" borderId="7" xfId="1" applyFont="1" applyBorder="1"/>
    <xf numFmtId="43" fontId="0" fillId="0" borderId="7" xfId="0" applyNumberFormat="1" applyBorder="1"/>
    <xf numFmtId="43" fontId="0" fillId="0" borderId="7" xfId="1" applyFont="1" applyBorder="1"/>
    <xf numFmtId="43" fontId="0" fillId="0" borderId="5" xfId="0" applyNumberFormat="1" applyBorder="1"/>
    <xf numFmtId="20" fontId="0" fillId="7" borderId="0" xfId="0" applyNumberFormat="1" applyFill="1"/>
    <xf numFmtId="0" fontId="0" fillId="8" borderId="4" xfId="0" applyFill="1" applyBorder="1"/>
    <xf numFmtId="0" fontId="0" fillId="8" borderId="0" xfId="0" applyFill="1" applyBorder="1"/>
    <xf numFmtId="0" fontId="0" fillId="8" borderId="7" xfId="0" applyFill="1" applyBorder="1"/>
    <xf numFmtId="0" fontId="0" fillId="8" borderId="0" xfId="0" applyFill="1"/>
    <xf numFmtId="20" fontId="0" fillId="8" borderId="0" xfId="0" applyNumberFormat="1" applyFill="1"/>
    <xf numFmtId="0" fontId="0" fillId="4" borderId="0" xfId="0" applyFill="1"/>
    <xf numFmtId="20" fontId="0" fillId="4" borderId="0" xfId="0" applyNumberFormat="1" applyFill="1"/>
    <xf numFmtId="20" fontId="0" fillId="0" borderId="0" xfId="1" applyNumberFormat="1" applyFont="1"/>
    <xf numFmtId="168" fontId="2" fillId="0" borderId="0" xfId="1" applyNumberFormat="1" applyFont="1"/>
    <xf numFmtId="43" fontId="4" fillId="0" borderId="0" xfId="1" applyFont="1"/>
    <xf numFmtId="0" fontId="2" fillId="0" borderId="0" xfId="0" applyFont="1"/>
    <xf numFmtId="0" fontId="2" fillId="0" borderId="0" xfId="0" applyFont="1" applyBorder="1"/>
    <xf numFmtId="0" fontId="0" fillId="2" borderId="0" xfId="0" applyFill="1"/>
    <xf numFmtId="0" fontId="6" fillId="6" borderId="0" xfId="2"/>
    <xf numFmtId="0" fontId="6" fillId="6" borderId="0" xfId="2" applyBorder="1"/>
    <xf numFmtId="0" fontId="0" fillId="9" borderId="0" xfId="0" applyFill="1"/>
    <xf numFmtId="0" fontId="0" fillId="9" borderId="0" xfId="0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43" fontId="7" fillId="0" borderId="0" xfId="0" applyNumberFormat="1" applyFont="1"/>
    <xf numFmtId="0" fontId="7" fillId="0" borderId="0" xfId="0" applyFont="1"/>
    <xf numFmtId="43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colors>
    <mruColors>
      <color rgb="FFFFFFCC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topLeftCell="K1" workbookViewId="0">
      <selection activeCell="M30" sqref="M30"/>
    </sheetView>
  </sheetViews>
  <sheetFormatPr defaultRowHeight="14.4" x14ac:dyDescent="0.3"/>
  <cols>
    <col min="1" max="1" width="10.5546875" bestFit="1" customWidth="1"/>
    <col min="9" max="9" width="9.88671875" bestFit="1" customWidth="1"/>
    <col min="20" max="20" width="2.44140625" customWidth="1"/>
    <col min="23" max="23" width="2.88671875" customWidth="1"/>
  </cols>
  <sheetData>
    <row r="1" spans="1:32" x14ac:dyDescent="0.3">
      <c r="A1" t="s">
        <v>39</v>
      </c>
      <c r="D1" t="s">
        <v>64</v>
      </c>
      <c r="R1" s="56"/>
      <c r="S1" s="57"/>
      <c r="T1" s="57"/>
      <c r="U1" s="57"/>
      <c r="V1" s="58"/>
    </row>
    <row r="2" spans="1:32" x14ac:dyDescent="0.3">
      <c r="A2" s="97">
        <v>43019</v>
      </c>
      <c r="R2" s="41" t="s">
        <v>66</v>
      </c>
      <c r="S2" s="42" t="s">
        <v>66</v>
      </c>
      <c r="T2" s="42"/>
      <c r="U2" s="42" t="s">
        <v>67</v>
      </c>
      <c r="V2" s="59" t="s">
        <v>67</v>
      </c>
      <c r="X2" t="s">
        <v>66</v>
      </c>
      <c r="Y2" t="s">
        <v>67</v>
      </c>
      <c r="Z2" t="s">
        <v>66</v>
      </c>
      <c r="AA2" t="s">
        <v>67</v>
      </c>
      <c r="AB2" t="s">
        <v>66</v>
      </c>
      <c r="AC2" t="s">
        <v>67</v>
      </c>
    </row>
    <row r="3" spans="1:32" x14ac:dyDescent="0.3">
      <c r="C3" s="175" t="s">
        <v>62</v>
      </c>
      <c r="D3" s="175"/>
      <c r="F3" s="175" t="s">
        <v>63</v>
      </c>
      <c r="G3" s="175"/>
      <c r="L3" s="175" t="s">
        <v>62</v>
      </c>
      <c r="M3" s="175"/>
      <c r="O3" s="175" t="s">
        <v>63</v>
      </c>
      <c r="P3" s="175"/>
      <c r="R3" s="41" t="s">
        <v>60</v>
      </c>
      <c r="S3" s="42" t="s">
        <v>60</v>
      </c>
      <c r="T3" s="42"/>
      <c r="U3" s="42" t="s">
        <v>60</v>
      </c>
      <c r="V3" s="59" t="s">
        <v>60</v>
      </c>
      <c r="X3" t="s">
        <v>60</v>
      </c>
      <c r="Y3" t="s">
        <v>60</v>
      </c>
      <c r="Z3" t="s">
        <v>69</v>
      </c>
      <c r="AA3" t="s">
        <v>69</v>
      </c>
      <c r="AB3" t="s">
        <v>70</v>
      </c>
      <c r="AC3" t="s">
        <v>70</v>
      </c>
    </row>
    <row r="4" spans="1:32" x14ac:dyDescent="0.3">
      <c r="C4" t="s">
        <v>0</v>
      </c>
      <c r="D4" t="s">
        <v>3</v>
      </c>
      <c r="R4" s="41" t="s">
        <v>61</v>
      </c>
      <c r="S4" s="42" t="s">
        <v>61</v>
      </c>
      <c r="T4" s="42"/>
      <c r="U4" s="42" t="s">
        <v>61</v>
      </c>
      <c r="V4" s="59" t="s">
        <v>61</v>
      </c>
      <c r="X4" t="s">
        <v>68</v>
      </c>
      <c r="Y4" t="s">
        <v>68</v>
      </c>
      <c r="Z4" t="s">
        <v>68</v>
      </c>
      <c r="AA4" t="s">
        <v>68</v>
      </c>
      <c r="AB4" t="s">
        <v>68</v>
      </c>
      <c r="AC4" t="s">
        <v>68</v>
      </c>
    </row>
    <row r="5" spans="1:32" x14ac:dyDescent="0.3">
      <c r="A5" t="s">
        <v>6</v>
      </c>
      <c r="C5">
        <v>134</v>
      </c>
      <c r="D5">
        <v>118</v>
      </c>
      <c r="F5">
        <v>144</v>
      </c>
      <c r="G5">
        <v>142</v>
      </c>
      <c r="L5" s="1">
        <f>C5/18</f>
        <v>7.4444444444444446</v>
      </c>
      <c r="M5" s="1">
        <f>D5/18</f>
        <v>6.5555555555555554</v>
      </c>
      <c r="N5" s="1"/>
      <c r="O5" s="1">
        <f t="shared" ref="O5:P5" si="0">F5/18</f>
        <v>8</v>
      </c>
      <c r="P5" s="1">
        <f t="shared" si="0"/>
        <v>7.8888888888888893</v>
      </c>
      <c r="R5" s="41"/>
      <c r="S5" s="42"/>
      <c r="T5" s="42"/>
      <c r="U5" s="42"/>
      <c r="V5" s="59"/>
    </row>
    <row r="6" spans="1:32" x14ac:dyDescent="0.3">
      <c r="A6" t="s">
        <v>6</v>
      </c>
      <c r="C6">
        <v>126</v>
      </c>
      <c r="D6">
        <v>117</v>
      </c>
      <c r="F6">
        <v>146</v>
      </c>
      <c r="G6">
        <v>114</v>
      </c>
      <c r="L6" s="1">
        <f t="shared" ref="L6:L24" si="1">C6/18</f>
        <v>7</v>
      </c>
      <c r="M6" s="1">
        <f t="shared" ref="M6:M24" si="2">D6/18</f>
        <v>6.5</v>
      </c>
      <c r="N6" s="1"/>
      <c r="O6" s="1">
        <f t="shared" ref="O6:O24" si="3">F6/18</f>
        <v>8.1111111111111107</v>
      </c>
      <c r="P6" s="1">
        <f t="shared" ref="P6:P24" si="4">G6/18</f>
        <v>6.333333333333333</v>
      </c>
      <c r="R6" s="41"/>
      <c r="S6" s="42"/>
      <c r="T6" s="42"/>
      <c r="U6" s="42"/>
      <c r="V6" s="59"/>
    </row>
    <row r="7" spans="1:32" x14ac:dyDescent="0.3">
      <c r="A7" t="s">
        <v>6</v>
      </c>
      <c r="C7">
        <v>115</v>
      </c>
      <c r="D7">
        <v>129</v>
      </c>
      <c r="F7">
        <v>184</v>
      </c>
      <c r="G7">
        <v>168</v>
      </c>
      <c r="L7" s="1">
        <f t="shared" si="1"/>
        <v>6.3888888888888893</v>
      </c>
      <c r="M7" s="1">
        <f t="shared" si="2"/>
        <v>7.166666666666667</v>
      </c>
      <c r="N7" s="1"/>
      <c r="O7" s="1">
        <f t="shared" si="3"/>
        <v>10.222222222222221</v>
      </c>
      <c r="P7" s="1">
        <f t="shared" si="4"/>
        <v>9.3333333333333339</v>
      </c>
      <c r="R7" s="41"/>
      <c r="S7" s="42"/>
      <c r="T7" s="42"/>
      <c r="U7" s="42"/>
      <c r="V7" s="59"/>
    </row>
    <row r="8" spans="1:32" x14ac:dyDescent="0.3">
      <c r="A8" t="s">
        <v>6</v>
      </c>
      <c r="C8">
        <v>128</v>
      </c>
      <c r="D8">
        <v>140</v>
      </c>
      <c r="F8">
        <v>156</v>
      </c>
      <c r="G8">
        <v>141</v>
      </c>
      <c r="L8" s="1">
        <f t="shared" si="1"/>
        <v>7.1111111111111107</v>
      </c>
      <c r="M8" s="1">
        <f t="shared" si="2"/>
        <v>7.7777777777777777</v>
      </c>
      <c r="N8" s="1"/>
      <c r="O8" s="1">
        <f t="shared" si="3"/>
        <v>8.6666666666666661</v>
      </c>
      <c r="P8" s="1">
        <f t="shared" si="4"/>
        <v>7.833333333333333</v>
      </c>
      <c r="R8" s="41"/>
      <c r="S8" s="42"/>
      <c r="T8" s="42"/>
      <c r="U8" s="42"/>
      <c r="V8" s="59"/>
    </row>
    <row r="9" spans="1:32" x14ac:dyDescent="0.3">
      <c r="A9" t="s">
        <v>6</v>
      </c>
      <c r="C9">
        <v>119</v>
      </c>
      <c r="D9">
        <v>146</v>
      </c>
      <c r="F9">
        <v>187</v>
      </c>
      <c r="G9">
        <v>152</v>
      </c>
      <c r="L9" s="1">
        <f t="shared" si="1"/>
        <v>6.6111111111111107</v>
      </c>
      <c r="M9" s="1">
        <f t="shared" si="2"/>
        <v>8.1111111111111107</v>
      </c>
      <c r="N9" s="1"/>
      <c r="O9" s="1">
        <f t="shared" si="3"/>
        <v>10.388888888888889</v>
      </c>
      <c r="P9" s="1">
        <f t="shared" si="4"/>
        <v>8.4444444444444446</v>
      </c>
      <c r="R9" s="41"/>
      <c r="S9" s="42"/>
      <c r="T9" s="42"/>
      <c r="U9" s="42"/>
      <c r="V9" s="59"/>
    </row>
    <row r="10" spans="1:32" x14ac:dyDescent="0.3">
      <c r="A10" t="s">
        <v>6</v>
      </c>
      <c r="C10">
        <v>115</v>
      </c>
      <c r="D10">
        <v>152</v>
      </c>
      <c r="F10">
        <v>163</v>
      </c>
      <c r="G10">
        <v>157</v>
      </c>
      <c r="I10" s="2">
        <f>TTEST(C5:D10,F5:G10,2,2)</f>
        <v>8.3292230988176981E-4</v>
      </c>
      <c r="L10" s="1">
        <f t="shared" si="1"/>
        <v>6.3888888888888893</v>
      </c>
      <c r="M10" s="1">
        <f t="shared" si="2"/>
        <v>8.4444444444444446</v>
      </c>
      <c r="N10" s="1"/>
      <c r="O10" s="1">
        <f t="shared" si="3"/>
        <v>9.0555555555555554</v>
      </c>
      <c r="P10" s="1">
        <f t="shared" si="4"/>
        <v>8.7222222222222214</v>
      </c>
      <c r="R10" s="130">
        <f>AVERAGE(L5:L10)</f>
        <v>6.8240740740740735</v>
      </c>
      <c r="S10" s="131">
        <f t="shared" ref="S10:U10" si="5">AVERAGE(M5:M10)</f>
        <v>7.4259259259259265</v>
      </c>
      <c r="T10" s="131"/>
      <c r="U10" s="131">
        <f t="shared" si="5"/>
        <v>9.0740740740740744</v>
      </c>
      <c r="V10" s="132">
        <f>AVERAGE(P5:P10)</f>
        <v>8.0925925925925934</v>
      </c>
      <c r="X10" s="129">
        <f>AVERAGE(L5:M10)</f>
        <v>7.1249999999999991</v>
      </c>
      <c r="Y10" s="129">
        <f>AVERAGE(O5:P10)</f>
        <v>8.5833333333333339</v>
      </c>
      <c r="Z10" s="1">
        <f>STDEV(L5:M10)</f>
        <v>0.69555466808605071</v>
      </c>
      <c r="AA10" s="1">
        <f>STDEV(O5:P10)</f>
        <v>1.10566848821703</v>
      </c>
      <c r="AB10" s="128">
        <f>Z10/3.46</f>
        <v>0.20102736071851177</v>
      </c>
      <c r="AC10" s="128">
        <f>AA10/3.46</f>
        <v>0.3195573665367139</v>
      </c>
      <c r="AF10" s="136">
        <f>Y10/X10</f>
        <v>1.2046783625730997</v>
      </c>
    </row>
    <row r="11" spans="1:32" x14ac:dyDescent="0.3">
      <c r="C11" t="s">
        <v>1</v>
      </c>
      <c r="D11" t="s">
        <v>4</v>
      </c>
      <c r="F11" s="2">
        <f>TTEST(C5:C10,F5:F10,2,2)</f>
        <v>5.8478830787643348E-4</v>
      </c>
      <c r="G11" s="2">
        <f>TTEST(D5:D10,G5:G10,2,2)</f>
        <v>0.24085628247599003</v>
      </c>
      <c r="I11" s="2"/>
      <c r="L11" s="1"/>
      <c r="M11" s="1"/>
      <c r="N11" s="1"/>
      <c r="O11" s="2">
        <f>TTEST(L5:L10,O5:O10,2,2)</f>
        <v>5.8478830787643511E-4</v>
      </c>
      <c r="P11" s="2">
        <f>TTEST(M5:M10,P5:P10,2,2)</f>
        <v>0.24085628247598975</v>
      </c>
      <c r="R11" s="130"/>
      <c r="S11" s="131"/>
      <c r="T11" s="131"/>
      <c r="U11" s="131"/>
      <c r="V11" s="132"/>
      <c r="X11" s="129"/>
      <c r="Y11" s="129"/>
      <c r="Z11" s="1"/>
      <c r="AA11" s="1"/>
      <c r="AB11" s="128">
        <f t="shared" ref="AB11:AB24" si="6">Z11/3.46</f>
        <v>0</v>
      </c>
      <c r="AC11" s="128">
        <f t="shared" ref="AC11:AC24" si="7">AA11/3.46</f>
        <v>0</v>
      </c>
      <c r="AF11" s="136"/>
    </row>
    <row r="12" spans="1:32" x14ac:dyDescent="0.3">
      <c r="A12" s="41" t="s">
        <v>36</v>
      </c>
      <c r="C12">
        <v>141</v>
      </c>
      <c r="D12">
        <v>113</v>
      </c>
      <c r="F12">
        <v>114</v>
      </c>
      <c r="G12">
        <v>88</v>
      </c>
      <c r="I12" s="2"/>
      <c r="L12" s="1">
        <f t="shared" si="1"/>
        <v>7.833333333333333</v>
      </c>
      <c r="M12" s="1">
        <f t="shared" si="2"/>
        <v>6.2777777777777777</v>
      </c>
      <c r="N12" s="1"/>
      <c r="O12" s="1">
        <f t="shared" si="3"/>
        <v>6.333333333333333</v>
      </c>
      <c r="P12" s="1">
        <f t="shared" si="4"/>
        <v>4.8888888888888893</v>
      </c>
      <c r="R12" s="130"/>
      <c r="S12" s="131"/>
      <c r="T12" s="131"/>
      <c r="U12" s="131"/>
      <c r="V12" s="132"/>
      <c r="X12" s="129"/>
      <c r="Y12" s="129"/>
      <c r="Z12" s="1"/>
      <c r="AA12" s="1"/>
      <c r="AB12" s="128">
        <f t="shared" si="6"/>
        <v>0</v>
      </c>
      <c r="AC12" s="128">
        <f t="shared" si="7"/>
        <v>0</v>
      </c>
      <c r="AF12" s="136"/>
    </row>
    <row r="13" spans="1:32" x14ac:dyDescent="0.3">
      <c r="A13" s="41" t="s">
        <v>36</v>
      </c>
      <c r="C13">
        <v>128</v>
      </c>
      <c r="D13">
        <v>121</v>
      </c>
      <c r="F13">
        <v>100</v>
      </c>
      <c r="G13">
        <v>115</v>
      </c>
      <c r="I13" s="2"/>
      <c r="L13" s="1">
        <f t="shared" si="1"/>
        <v>7.1111111111111107</v>
      </c>
      <c r="M13" s="1">
        <f t="shared" si="2"/>
        <v>6.7222222222222223</v>
      </c>
      <c r="N13" s="1"/>
      <c r="O13" s="1">
        <f t="shared" si="3"/>
        <v>5.5555555555555554</v>
      </c>
      <c r="P13" s="1">
        <f t="shared" si="4"/>
        <v>6.3888888888888893</v>
      </c>
      <c r="R13" s="130"/>
      <c r="S13" s="131"/>
      <c r="T13" s="131"/>
      <c r="U13" s="131"/>
      <c r="V13" s="132"/>
      <c r="X13" s="129"/>
      <c r="Y13" s="129"/>
      <c r="Z13" s="1"/>
      <c r="AA13" s="1"/>
      <c r="AB13" s="128">
        <f t="shared" si="6"/>
        <v>0</v>
      </c>
      <c r="AC13" s="128">
        <f t="shared" si="7"/>
        <v>0</v>
      </c>
      <c r="AF13" s="136"/>
    </row>
    <row r="14" spans="1:32" x14ac:dyDescent="0.3">
      <c r="A14" s="41" t="s">
        <v>36</v>
      </c>
      <c r="C14">
        <v>137</v>
      </c>
      <c r="D14">
        <v>112</v>
      </c>
      <c r="F14">
        <v>116</v>
      </c>
      <c r="G14">
        <v>99</v>
      </c>
      <c r="I14" s="2"/>
      <c r="L14" s="1">
        <f t="shared" si="1"/>
        <v>7.6111111111111107</v>
      </c>
      <c r="M14" s="1">
        <f t="shared" si="2"/>
        <v>6.2222222222222223</v>
      </c>
      <c r="N14" s="1"/>
      <c r="O14" s="1">
        <f t="shared" si="3"/>
        <v>6.4444444444444446</v>
      </c>
      <c r="P14" s="1">
        <f t="shared" si="4"/>
        <v>5.5</v>
      </c>
      <c r="R14" s="130"/>
      <c r="S14" s="131"/>
      <c r="T14" s="131"/>
      <c r="U14" s="131"/>
      <c r="V14" s="132"/>
      <c r="X14" s="129"/>
      <c r="Y14" s="129"/>
      <c r="Z14" s="1"/>
      <c r="AA14" s="1"/>
      <c r="AB14" s="128">
        <f t="shared" si="6"/>
        <v>0</v>
      </c>
      <c r="AC14" s="128">
        <f t="shared" si="7"/>
        <v>0</v>
      </c>
      <c r="AF14" s="136"/>
    </row>
    <row r="15" spans="1:32" x14ac:dyDescent="0.3">
      <c r="A15" s="41" t="s">
        <v>36</v>
      </c>
      <c r="D15">
        <v>131</v>
      </c>
      <c r="G15">
        <v>100</v>
      </c>
      <c r="I15" s="2"/>
      <c r="L15" s="1"/>
      <c r="M15" s="1">
        <f t="shared" si="2"/>
        <v>7.2777777777777777</v>
      </c>
      <c r="N15" s="1"/>
      <c r="O15" s="1"/>
      <c r="P15" s="1">
        <f t="shared" si="4"/>
        <v>5.5555555555555554</v>
      </c>
      <c r="R15" s="130"/>
      <c r="S15" s="131"/>
      <c r="T15" s="131"/>
      <c r="U15" s="131"/>
      <c r="V15" s="132"/>
      <c r="X15" s="129"/>
      <c r="Y15" s="129"/>
      <c r="Z15" s="1"/>
      <c r="AA15" s="1"/>
      <c r="AB15" s="128">
        <f t="shared" si="6"/>
        <v>0</v>
      </c>
      <c r="AC15" s="128">
        <f t="shared" si="7"/>
        <v>0</v>
      </c>
      <c r="AF15" s="136"/>
    </row>
    <row r="16" spans="1:32" x14ac:dyDescent="0.3">
      <c r="A16" s="41" t="s">
        <v>36</v>
      </c>
      <c r="C16">
        <v>138</v>
      </c>
      <c r="D16">
        <v>135</v>
      </c>
      <c r="F16">
        <v>88</v>
      </c>
      <c r="G16">
        <v>93</v>
      </c>
      <c r="I16" s="2"/>
      <c r="L16" s="1">
        <f t="shared" si="1"/>
        <v>7.666666666666667</v>
      </c>
      <c r="M16" s="1">
        <f t="shared" si="2"/>
        <v>7.5</v>
      </c>
      <c r="N16" s="1"/>
      <c r="O16" s="1">
        <f t="shared" si="3"/>
        <v>4.8888888888888893</v>
      </c>
      <c r="P16" s="1">
        <f t="shared" si="4"/>
        <v>5.166666666666667</v>
      </c>
      <c r="R16" s="130"/>
      <c r="S16" s="131"/>
      <c r="T16" s="131"/>
      <c r="U16" s="131"/>
      <c r="V16" s="132"/>
      <c r="X16" s="129"/>
      <c r="Y16" s="129"/>
      <c r="Z16" s="1"/>
      <c r="AA16" s="1"/>
      <c r="AB16" s="128">
        <f t="shared" si="6"/>
        <v>0</v>
      </c>
      <c r="AC16" s="128">
        <f t="shared" si="7"/>
        <v>0</v>
      </c>
      <c r="AF16" s="136"/>
    </row>
    <row r="17" spans="1:32" x14ac:dyDescent="0.3">
      <c r="A17" s="41" t="s">
        <v>36</v>
      </c>
      <c r="C17">
        <v>136</v>
      </c>
      <c r="D17">
        <v>121</v>
      </c>
      <c r="F17">
        <v>106</v>
      </c>
      <c r="G17">
        <v>84</v>
      </c>
      <c r="I17" s="6">
        <f t="shared" ref="I17:I24" si="8">TTEST(C12:D17,F12:G17,2,2)</f>
        <v>5.9371341559337367E-6</v>
      </c>
      <c r="L17" s="1">
        <f t="shared" si="1"/>
        <v>7.5555555555555554</v>
      </c>
      <c r="M17" s="1">
        <f t="shared" si="2"/>
        <v>6.7222222222222223</v>
      </c>
      <c r="N17" s="1"/>
      <c r="O17" s="1">
        <f t="shared" si="3"/>
        <v>5.8888888888888893</v>
      </c>
      <c r="P17" s="1">
        <f t="shared" si="4"/>
        <v>4.666666666666667</v>
      </c>
      <c r="R17" s="130">
        <f t="shared" ref="R17:R24" si="9">AVERAGE(L12:L17)</f>
        <v>7.5555555555555554</v>
      </c>
      <c r="S17" s="131">
        <f t="shared" ref="S17:S24" si="10">AVERAGE(M12:M17)</f>
        <v>6.7870370370370372</v>
      </c>
      <c r="T17" s="131"/>
      <c r="U17" s="131">
        <f t="shared" ref="U17:U24" si="11">AVERAGE(O12:O17)</f>
        <v>5.8222222222222229</v>
      </c>
      <c r="V17" s="132">
        <f t="shared" ref="V17:V24" si="12">AVERAGE(P12:P17)</f>
        <v>5.3611111111111116</v>
      </c>
      <c r="X17" s="129">
        <f t="shared" ref="X17:X24" si="13">AVERAGE(L12:M17)</f>
        <v>7.1363636363636376</v>
      </c>
      <c r="Y17" s="129">
        <f t="shared" ref="Y17:Y24" si="14">AVERAGE(O12:P17)</f>
        <v>5.5707070707070709</v>
      </c>
      <c r="Z17" s="1">
        <f t="shared" ref="Z17:Z24" si="15">STDEV(L12:M17)</f>
        <v>0.5689299227625404</v>
      </c>
      <c r="AA17" s="1">
        <f t="shared" ref="AA17:AA24" si="16">STDEV(O12:P17)</f>
        <v>0.63493506477109274</v>
      </c>
      <c r="AB17" s="128">
        <f t="shared" si="6"/>
        <v>0.16443061351518509</v>
      </c>
      <c r="AC17" s="128">
        <f t="shared" si="7"/>
        <v>0.18350724415349501</v>
      </c>
      <c r="AF17" s="136">
        <f t="shared" ref="AF17:AF24" si="17">Y17/X17</f>
        <v>0.78060863411181869</v>
      </c>
    </row>
    <row r="18" spans="1:32" x14ac:dyDescent="0.3">
      <c r="A18" s="41"/>
      <c r="C18" t="s">
        <v>2</v>
      </c>
      <c r="D18" t="s">
        <v>5</v>
      </c>
      <c r="F18" s="2">
        <f>TTEST(C12:C17,F12:F17,2,2)</f>
        <v>4.8381420474432739E-4</v>
      </c>
      <c r="G18" s="2">
        <f>TTEST(D12:D17,G12:G17,2,2)</f>
        <v>1.3964913758841018E-3</v>
      </c>
      <c r="I18" s="6"/>
      <c r="L18" s="1"/>
      <c r="M18" s="1"/>
      <c r="N18" s="1"/>
      <c r="O18" s="2">
        <f>TTEST(L12:L17,O12:O17,2,2)</f>
        <v>4.8381420474432924E-4</v>
      </c>
      <c r="P18" s="2">
        <f>TTEST(M12:M17,P12:P17,2,2)</f>
        <v>1.3964913758841041E-3</v>
      </c>
      <c r="R18" s="130"/>
      <c r="S18" s="131"/>
      <c r="T18" s="131"/>
      <c r="U18" s="131"/>
      <c r="V18" s="132"/>
      <c r="X18" s="129"/>
      <c r="Y18" s="129"/>
      <c r="Z18" s="1"/>
      <c r="AA18" s="1"/>
      <c r="AB18" s="128">
        <f t="shared" si="6"/>
        <v>0</v>
      </c>
      <c r="AC18" s="128">
        <f t="shared" si="7"/>
        <v>0</v>
      </c>
      <c r="AF18" s="136"/>
    </row>
    <row r="19" spans="1:32" x14ac:dyDescent="0.3">
      <c r="A19" s="41" t="s">
        <v>37</v>
      </c>
      <c r="C19">
        <v>90</v>
      </c>
      <c r="D19">
        <v>131</v>
      </c>
      <c r="F19">
        <v>73</v>
      </c>
      <c r="G19">
        <v>126</v>
      </c>
      <c r="I19" s="6"/>
      <c r="L19" s="1">
        <f t="shared" si="1"/>
        <v>5</v>
      </c>
      <c r="M19" s="1">
        <f t="shared" si="2"/>
        <v>7.2777777777777777</v>
      </c>
      <c r="N19" s="1"/>
      <c r="O19" s="1">
        <f t="shared" si="3"/>
        <v>4.0555555555555554</v>
      </c>
      <c r="P19" s="1">
        <f t="shared" si="4"/>
        <v>7</v>
      </c>
      <c r="R19" s="130"/>
      <c r="S19" s="131"/>
      <c r="T19" s="131"/>
      <c r="U19" s="131"/>
      <c r="V19" s="132"/>
      <c r="X19" s="129"/>
      <c r="Y19" s="129"/>
      <c r="Z19" s="1"/>
      <c r="AA19" s="1"/>
      <c r="AB19" s="128">
        <f t="shared" si="6"/>
        <v>0</v>
      </c>
      <c r="AC19" s="128">
        <f t="shared" si="7"/>
        <v>0</v>
      </c>
      <c r="AF19" s="136"/>
    </row>
    <row r="20" spans="1:32" x14ac:dyDescent="0.3">
      <c r="A20" s="41" t="s">
        <v>37</v>
      </c>
      <c r="C20">
        <v>123</v>
      </c>
      <c r="D20">
        <v>147</v>
      </c>
      <c r="F20">
        <v>80</v>
      </c>
      <c r="G20">
        <v>72</v>
      </c>
      <c r="I20" s="6"/>
      <c r="L20" s="1">
        <f t="shared" si="1"/>
        <v>6.833333333333333</v>
      </c>
      <c r="M20" s="1">
        <f t="shared" si="2"/>
        <v>8.1666666666666661</v>
      </c>
      <c r="N20" s="1"/>
      <c r="O20" s="1">
        <f t="shared" si="3"/>
        <v>4.4444444444444446</v>
      </c>
      <c r="P20" s="1">
        <f t="shared" si="4"/>
        <v>4</v>
      </c>
      <c r="R20" s="130"/>
      <c r="S20" s="131"/>
      <c r="T20" s="131"/>
      <c r="U20" s="131"/>
      <c r="V20" s="132"/>
      <c r="X20" s="129"/>
      <c r="Y20" s="129"/>
      <c r="Z20" s="1"/>
      <c r="AA20" s="1"/>
      <c r="AB20" s="128">
        <f t="shared" si="6"/>
        <v>0</v>
      </c>
      <c r="AC20" s="128">
        <f t="shared" si="7"/>
        <v>0</v>
      </c>
      <c r="AF20" s="136"/>
    </row>
    <row r="21" spans="1:32" x14ac:dyDescent="0.3">
      <c r="A21" s="41" t="s">
        <v>37</v>
      </c>
      <c r="C21">
        <v>111</v>
      </c>
      <c r="D21">
        <v>120</v>
      </c>
      <c r="F21">
        <v>61</v>
      </c>
      <c r="G21">
        <v>77</v>
      </c>
      <c r="I21" s="6"/>
      <c r="L21" s="1">
        <f t="shared" si="1"/>
        <v>6.166666666666667</v>
      </c>
      <c r="M21" s="1">
        <f t="shared" si="2"/>
        <v>6.666666666666667</v>
      </c>
      <c r="N21" s="1"/>
      <c r="O21" s="1">
        <f t="shared" si="3"/>
        <v>3.3888888888888888</v>
      </c>
      <c r="P21" s="1">
        <f t="shared" si="4"/>
        <v>4.2777777777777777</v>
      </c>
      <c r="R21" s="130"/>
      <c r="S21" s="131"/>
      <c r="T21" s="131"/>
      <c r="U21" s="131"/>
      <c r="V21" s="132"/>
      <c r="X21" s="129"/>
      <c r="Y21" s="129"/>
      <c r="Z21" s="1"/>
      <c r="AA21" s="1"/>
      <c r="AB21" s="128">
        <f t="shared" si="6"/>
        <v>0</v>
      </c>
      <c r="AC21" s="128">
        <f t="shared" si="7"/>
        <v>0</v>
      </c>
      <c r="AF21" s="136"/>
    </row>
    <row r="22" spans="1:32" x14ac:dyDescent="0.3">
      <c r="A22" s="41" t="s">
        <v>37</v>
      </c>
      <c r="C22">
        <v>109</v>
      </c>
      <c r="D22">
        <v>115</v>
      </c>
      <c r="F22">
        <v>89</v>
      </c>
      <c r="G22">
        <v>75</v>
      </c>
      <c r="I22" s="6"/>
      <c r="L22" s="1">
        <f t="shared" si="1"/>
        <v>6.0555555555555554</v>
      </c>
      <c r="M22" s="1">
        <f t="shared" si="2"/>
        <v>6.3888888888888893</v>
      </c>
      <c r="N22" s="1"/>
      <c r="O22" s="1">
        <f t="shared" si="3"/>
        <v>4.9444444444444446</v>
      </c>
      <c r="P22" s="1">
        <f t="shared" si="4"/>
        <v>4.166666666666667</v>
      </c>
      <c r="R22" s="130"/>
      <c r="S22" s="131"/>
      <c r="T22" s="131"/>
      <c r="U22" s="131"/>
      <c r="V22" s="132"/>
      <c r="X22" s="129"/>
      <c r="Y22" s="129"/>
      <c r="Z22" s="1"/>
      <c r="AA22" s="1"/>
      <c r="AB22" s="128">
        <f t="shared" si="6"/>
        <v>0</v>
      </c>
      <c r="AC22" s="128">
        <f t="shared" si="7"/>
        <v>0</v>
      </c>
      <c r="AF22" s="136"/>
    </row>
    <row r="23" spans="1:32" x14ac:dyDescent="0.3">
      <c r="A23" s="41" t="s">
        <v>37</v>
      </c>
      <c r="C23">
        <v>106</v>
      </c>
      <c r="D23">
        <v>111</v>
      </c>
      <c r="F23">
        <v>72</v>
      </c>
      <c r="G23">
        <v>73</v>
      </c>
      <c r="I23" s="6"/>
      <c r="L23" s="1">
        <f t="shared" si="1"/>
        <v>5.8888888888888893</v>
      </c>
      <c r="M23" s="1">
        <f t="shared" si="2"/>
        <v>6.166666666666667</v>
      </c>
      <c r="N23" s="1"/>
      <c r="O23" s="1">
        <f t="shared" si="3"/>
        <v>4</v>
      </c>
      <c r="P23" s="1">
        <f t="shared" si="4"/>
        <v>4.0555555555555554</v>
      </c>
      <c r="R23" s="130"/>
      <c r="S23" s="131"/>
      <c r="T23" s="131"/>
      <c r="U23" s="131"/>
      <c r="V23" s="132"/>
      <c r="X23" s="129"/>
      <c r="Y23" s="129"/>
      <c r="Z23" s="1"/>
      <c r="AA23" s="1"/>
      <c r="AB23" s="128">
        <f t="shared" si="6"/>
        <v>0</v>
      </c>
      <c r="AC23" s="128">
        <f t="shared" si="7"/>
        <v>0</v>
      </c>
      <c r="AF23" s="136"/>
    </row>
    <row r="24" spans="1:32" ht="15" thickBot="1" x14ac:dyDescent="0.35">
      <c r="A24" s="41" t="s">
        <v>37</v>
      </c>
      <c r="C24">
        <v>120</v>
      </c>
      <c r="D24">
        <v>111</v>
      </c>
      <c r="F24">
        <v>80</v>
      </c>
      <c r="G24">
        <v>60</v>
      </c>
      <c r="I24" s="6">
        <f t="shared" si="8"/>
        <v>5.2083644735442104E-6</v>
      </c>
      <c r="L24" s="1">
        <f t="shared" si="1"/>
        <v>6.666666666666667</v>
      </c>
      <c r="M24" s="1">
        <f t="shared" si="2"/>
        <v>6.166666666666667</v>
      </c>
      <c r="N24" s="1"/>
      <c r="O24" s="1">
        <f t="shared" si="3"/>
        <v>4.4444444444444446</v>
      </c>
      <c r="P24" s="1">
        <f t="shared" si="4"/>
        <v>3.3333333333333335</v>
      </c>
      <c r="R24" s="133">
        <f t="shared" si="9"/>
        <v>6.1018518518518521</v>
      </c>
      <c r="S24" s="134">
        <f t="shared" si="10"/>
        <v>6.8055555555555545</v>
      </c>
      <c r="T24" s="134"/>
      <c r="U24" s="134">
        <f t="shared" si="11"/>
        <v>4.2129629629629628</v>
      </c>
      <c r="V24" s="135">
        <f t="shared" si="12"/>
        <v>4.4722222222222223</v>
      </c>
      <c r="X24" s="129">
        <f t="shared" si="13"/>
        <v>6.4537037037037051</v>
      </c>
      <c r="Y24" s="129">
        <f t="shared" si="14"/>
        <v>4.3425925925925926</v>
      </c>
      <c r="Z24" s="1">
        <f t="shared" si="15"/>
        <v>0.77987931572816005</v>
      </c>
      <c r="AA24" s="1">
        <f t="shared" si="16"/>
        <v>0.94424636465106437</v>
      </c>
      <c r="AB24" s="128">
        <f t="shared" si="6"/>
        <v>0.2253986461642081</v>
      </c>
      <c r="AC24" s="128">
        <f t="shared" si="7"/>
        <v>0.27290357359857353</v>
      </c>
      <c r="AF24" s="136">
        <f t="shared" si="17"/>
        <v>0.67288378766140589</v>
      </c>
    </row>
    <row r="25" spans="1:32" x14ac:dyDescent="0.3">
      <c r="F25" s="2">
        <f>TTEST(C19:C24,F19:F24,2,2)</f>
        <v>2.54133199558055E-4</v>
      </c>
      <c r="G25" s="2">
        <f>TTEST(D19:D24,G19:G24,2,2)</f>
        <v>3.4745110138077709E-3</v>
      </c>
      <c r="O25" s="2"/>
      <c r="P25" s="2"/>
      <c r="X25" s="1">
        <f>TTEST(L5:M10,L19:M24,2,2)</f>
        <v>3.6625397401039934E-2</v>
      </c>
    </row>
    <row r="26" spans="1:32" x14ac:dyDescent="0.3">
      <c r="C26" s="3">
        <f>AVERAGE(C5:C10)</f>
        <v>122.83333333333333</v>
      </c>
      <c r="D26" s="3">
        <f t="shared" ref="D26:G26" si="18">AVERAGE(D5:D10)</f>
        <v>133.66666666666666</v>
      </c>
      <c r="E26" s="3"/>
      <c r="F26" s="3">
        <f t="shared" si="18"/>
        <v>163.33333333333334</v>
      </c>
      <c r="G26" s="3">
        <f t="shared" si="18"/>
        <v>145.66666666666666</v>
      </c>
      <c r="H26" s="3"/>
      <c r="I26" s="3"/>
      <c r="J26" s="3"/>
      <c r="K26" s="3"/>
      <c r="L26" s="4"/>
      <c r="M26" s="4"/>
      <c r="N26" s="4"/>
      <c r="O26" s="4"/>
      <c r="P26" s="4"/>
      <c r="Q26" s="7"/>
      <c r="R26" s="7"/>
    </row>
    <row r="27" spans="1:32" x14ac:dyDescent="0.3">
      <c r="C27" s="3">
        <f>AVERAGE(C12:C17)</f>
        <v>136</v>
      </c>
      <c r="D27" s="3">
        <f t="shared" ref="D27:G27" si="19">AVERAGE(D12:D17)</f>
        <v>122.16666666666667</v>
      </c>
      <c r="E27" s="3"/>
      <c r="F27" s="3">
        <f t="shared" si="19"/>
        <v>104.8</v>
      </c>
      <c r="G27" s="3">
        <f t="shared" si="19"/>
        <v>96.5</v>
      </c>
      <c r="H27" s="3"/>
      <c r="I27" s="3"/>
      <c r="J27" s="3"/>
      <c r="K27" s="3"/>
      <c r="L27" s="4"/>
      <c r="M27" s="4"/>
      <c r="N27" s="4"/>
      <c r="O27" s="4"/>
      <c r="P27" s="4"/>
      <c r="Q27" s="7"/>
      <c r="R27" s="7"/>
    </row>
    <row r="28" spans="1:32" x14ac:dyDescent="0.3">
      <c r="C28" s="3">
        <f>AVERAGE(C19:C24)</f>
        <v>109.83333333333333</v>
      </c>
      <c r="D28" s="3">
        <f t="shared" ref="D28:G28" si="20">AVERAGE(D19:D24)</f>
        <v>122.5</v>
      </c>
      <c r="E28" s="3"/>
      <c r="F28" s="3">
        <f t="shared" si="20"/>
        <v>75.833333333333329</v>
      </c>
      <c r="G28" s="3">
        <f t="shared" si="20"/>
        <v>80.5</v>
      </c>
      <c r="H28" s="3"/>
      <c r="I28" s="3"/>
      <c r="J28" s="3"/>
      <c r="K28" s="3"/>
      <c r="L28" s="4"/>
      <c r="M28" s="4"/>
      <c r="N28" s="4"/>
      <c r="O28" s="4"/>
      <c r="P28" s="4"/>
      <c r="Q28" s="7"/>
      <c r="R28" s="7"/>
    </row>
    <row r="29" spans="1:32" x14ac:dyDescent="0.3">
      <c r="Q29" s="7"/>
    </row>
    <row r="30" spans="1:32" x14ac:dyDescent="0.3">
      <c r="C30" s="5">
        <f>AVERAGE(C5:D10)</f>
        <v>128.25</v>
      </c>
      <c r="D30" s="5"/>
      <c r="E30" s="5"/>
      <c r="F30" s="5">
        <f t="shared" ref="F30" si="21">AVERAGE(F5:G10)</f>
        <v>154.5</v>
      </c>
      <c r="G30" s="5"/>
      <c r="H30" s="5"/>
      <c r="I30" s="5"/>
      <c r="J30" s="5"/>
      <c r="K30" s="5"/>
      <c r="L30" s="4"/>
      <c r="M30" s="4"/>
      <c r="N30" s="4"/>
      <c r="O30" s="4"/>
      <c r="Q30" s="7"/>
    </row>
    <row r="31" spans="1:32" x14ac:dyDescent="0.3">
      <c r="C31" s="3">
        <f>AVERAGE(C12:D17)</f>
        <v>128.45454545454547</v>
      </c>
      <c r="D31" s="3"/>
      <c r="E31" s="3"/>
      <c r="F31" s="3">
        <f t="shared" ref="F31" si="22">AVERAGE(F12:G17)</f>
        <v>100.27272727272727</v>
      </c>
      <c r="G31" s="3"/>
      <c r="H31" s="3"/>
      <c r="I31" s="3"/>
      <c r="J31" s="3"/>
      <c r="K31" s="3"/>
      <c r="L31" s="4"/>
      <c r="M31" s="4"/>
      <c r="N31" s="4"/>
      <c r="O31" s="4"/>
      <c r="Q31" s="7"/>
    </row>
    <row r="32" spans="1:32" x14ac:dyDescent="0.3">
      <c r="C32" s="3">
        <f>AVERAGE(C19:D24)</f>
        <v>116.16666666666667</v>
      </c>
      <c r="D32" s="3"/>
      <c r="E32" s="3"/>
      <c r="F32" s="3">
        <f t="shared" ref="F32" si="23">AVERAGE(F19:G24)</f>
        <v>78.166666666666671</v>
      </c>
      <c r="G32" s="3"/>
      <c r="H32" s="3"/>
      <c r="I32" s="3"/>
      <c r="J32" s="3"/>
      <c r="K32" s="3"/>
      <c r="L32" s="4"/>
      <c r="M32" s="4"/>
      <c r="N32" s="4"/>
      <c r="O32" s="4"/>
      <c r="Q32" s="7"/>
    </row>
  </sheetData>
  <mergeCells count="4">
    <mergeCell ref="C3:D3"/>
    <mergeCell ref="F3:G3"/>
    <mergeCell ref="L3:M3"/>
    <mergeCell ref="O3:P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1" workbookViewId="0">
      <selection sqref="A1:I40"/>
    </sheetView>
  </sheetViews>
  <sheetFormatPr defaultRowHeight="14.4" x14ac:dyDescent="0.3"/>
  <cols>
    <col min="2" max="2" width="11" customWidth="1"/>
  </cols>
  <sheetData>
    <row r="1" spans="1:12" x14ac:dyDescent="0.3">
      <c r="A1" s="56"/>
      <c r="B1" s="114">
        <v>43054</v>
      </c>
      <c r="C1" s="57" t="s">
        <v>40</v>
      </c>
      <c r="D1" s="57"/>
      <c r="E1" s="57"/>
      <c r="F1" s="57"/>
      <c r="G1" s="57"/>
      <c r="H1" s="58"/>
    </row>
    <row r="2" spans="1:12" x14ac:dyDescent="0.3">
      <c r="A2" s="41"/>
      <c r="B2" s="42" t="s">
        <v>33</v>
      </c>
      <c r="C2" s="42"/>
      <c r="D2" s="42"/>
      <c r="E2" s="42"/>
      <c r="F2" s="42"/>
      <c r="G2" s="42"/>
      <c r="H2" s="59"/>
    </row>
    <row r="3" spans="1:12" ht="15" thickBot="1" x14ac:dyDescent="0.35">
      <c r="A3" s="45"/>
      <c r="B3" s="46" t="s">
        <v>34</v>
      </c>
      <c r="C3" s="46"/>
      <c r="D3" s="46"/>
      <c r="E3" s="46"/>
      <c r="F3" s="46"/>
      <c r="G3" s="46"/>
      <c r="H3" s="66"/>
    </row>
    <row r="4" spans="1:12" ht="15" thickBot="1" x14ac:dyDescent="0.35">
      <c r="A4" s="45"/>
      <c r="B4" s="46" t="s">
        <v>9</v>
      </c>
      <c r="C4" s="46" t="s">
        <v>10</v>
      </c>
      <c r="D4" s="46"/>
      <c r="E4" s="46" t="s">
        <v>54</v>
      </c>
      <c r="F4" s="46"/>
      <c r="G4" s="46" t="s">
        <v>74</v>
      </c>
      <c r="H4" s="66" t="s">
        <v>78</v>
      </c>
    </row>
    <row r="5" spans="1:12" x14ac:dyDescent="0.3">
      <c r="A5" s="22" t="s">
        <v>6</v>
      </c>
      <c r="B5" s="23">
        <v>7</v>
      </c>
      <c r="C5" s="23" t="s">
        <v>11</v>
      </c>
      <c r="D5" s="19">
        <v>37</v>
      </c>
      <c r="E5">
        <v>7.2</v>
      </c>
      <c r="F5" t="s">
        <v>75</v>
      </c>
      <c r="G5" s="158">
        <v>0.38194444444444442</v>
      </c>
    </row>
    <row r="6" spans="1:12" x14ac:dyDescent="0.3">
      <c r="A6" s="22" t="s">
        <v>6</v>
      </c>
      <c r="B6" s="23">
        <v>7</v>
      </c>
      <c r="C6" s="23" t="s">
        <v>12</v>
      </c>
      <c r="D6" s="23">
        <v>38</v>
      </c>
      <c r="E6">
        <v>8.1</v>
      </c>
      <c r="F6" t="s">
        <v>76</v>
      </c>
      <c r="G6" s="60">
        <v>9.1</v>
      </c>
    </row>
    <row r="7" spans="1:12" x14ac:dyDescent="0.3">
      <c r="A7" s="22" t="s">
        <v>6</v>
      </c>
      <c r="B7" s="23">
        <v>7</v>
      </c>
      <c r="C7" s="23" t="s">
        <v>13</v>
      </c>
      <c r="D7" s="23">
        <v>39</v>
      </c>
      <c r="E7">
        <v>6.8</v>
      </c>
      <c r="F7" t="s">
        <v>80</v>
      </c>
    </row>
    <row r="8" spans="1:12" x14ac:dyDescent="0.3">
      <c r="A8" s="22" t="s">
        <v>6</v>
      </c>
      <c r="B8" s="23">
        <v>7</v>
      </c>
      <c r="C8" s="23" t="s">
        <v>14</v>
      </c>
      <c r="D8" s="23">
        <v>40</v>
      </c>
      <c r="E8">
        <v>7.5</v>
      </c>
      <c r="F8" t="s">
        <v>75</v>
      </c>
      <c r="G8" s="1">
        <v>9.17</v>
      </c>
    </row>
    <row r="9" spans="1:12" x14ac:dyDescent="0.3">
      <c r="A9" s="22" t="s">
        <v>6</v>
      </c>
      <c r="B9" s="23">
        <v>7</v>
      </c>
      <c r="C9" s="23" t="s">
        <v>15</v>
      </c>
      <c r="D9" s="23">
        <v>41</v>
      </c>
      <c r="E9">
        <v>9.3000000000000007</v>
      </c>
      <c r="F9" t="s">
        <v>80</v>
      </c>
      <c r="G9" s="158">
        <v>0.38958333333333334</v>
      </c>
    </row>
    <row r="10" spans="1:12" ht="15" thickBot="1" x14ac:dyDescent="0.35">
      <c r="A10" s="22" t="s">
        <v>6</v>
      </c>
      <c r="B10" s="23">
        <v>7</v>
      </c>
      <c r="C10" s="23" t="s">
        <v>16</v>
      </c>
      <c r="D10" s="28">
        <v>42</v>
      </c>
      <c r="E10">
        <v>8.4</v>
      </c>
      <c r="F10" t="s">
        <v>80</v>
      </c>
      <c r="G10" s="158">
        <v>0.39097222222222222</v>
      </c>
    </row>
    <row r="11" spans="1:12" x14ac:dyDescent="0.3">
      <c r="A11" s="22" t="s">
        <v>6</v>
      </c>
      <c r="B11" s="23">
        <v>8</v>
      </c>
      <c r="C11" s="23" t="s">
        <v>11</v>
      </c>
      <c r="D11" s="23">
        <v>43</v>
      </c>
      <c r="E11">
        <v>9</v>
      </c>
      <c r="F11" t="s">
        <v>75</v>
      </c>
      <c r="G11" s="1">
        <v>9.25</v>
      </c>
    </row>
    <row r="12" spans="1:12" x14ac:dyDescent="0.3">
      <c r="A12" s="22" t="s">
        <v>6</v>
      </c>
      <c r="B12" s="23">
        <v>8</v>
      </c>
      <c r="C12" s="23" t="s">
        <v>12</v>
      </c>
      <c r="D12" s="23">
        <v>44</v>
      </c>
      <c r="E12">
        <v>7.6</v>
      </c>
      <c r="F12" t="s">
        <v>76</v>
      </c>
      <c r="G12" s="1">
        <v>9.26</v>
      </c>
    </row>
    <row r="13" spans="1:12" x14ac:dyDescent="0.3">
      <c r="A13" s="22" t="s">
        <v>6</v>
      </c>
      <c r="B13" s="23">
        <v>8</v>
      </c>
      <c r="C13" s="23" t="s">
        <v>13</v>
      </c>
      <c r="D13" s="23">
        <v>45</v>
      </c>
      <c r="E13">
        <v>7.5</v>
      </c>
      <c r="F13" t="s">
        <v>80</v>
      </c>
      <c r="G13" s="120">
        <v>0.39444444444444443</v>
      </c>
    </row>
    <row r="14" spans="1:12" x14ac:dyDescent="0.3">
      <c r="A14" s="22" t="s">
        <v>6</v>
      </c>
      <c r="B14" s="23">
        <v>8</v>
      </c>
      <c r="C14" s="23" t="s">
        <v>14</v>
      </c>
      <c r="D14" s="23">
        <v>46</v>
      </c>
      <c r="E14">
        <v>7.4</v>
      </c>
      <c r="F14" t="s">
        <v>75</v>
      </c>
      <c r="G14" s="120">
        <v>0.39583333333333331</v>
      </c>
    </row>
    <row r="15" spans="1:12" x14ac:dyDescent="0.3">
      <c r="A15" s="22" t="s">
        <v>6</v>
      </c>
      <c r="B15" s="23">
        <v>8</v>
      </c>
      <c r="C15" s="23" t="s">
        <v>15</v>
      </c>
      <c r="D15" s="23">
        <v>47</v>
      </c>
      <c r="E15">
        <v>11.5</v>
      </c>
      <c r="F15" t="s">
        <v>80</v>
      </c>
      <c r="G15" s="120">
        <v>0.3979166666666667</v>
      </c>
    </row>
    <row r="16" spans="1:12" ht="15" thickBot="1" x14ac:dyDescent="0.35">
      <c r="A16" s="151" t="s">
        <v>6</v>
      </c>
      <c r="B16" s="152">
        <v>9</v>
      </c>
      <c r="C16" s="152" t="s">
        <v>16</v>
      </c>
      <c r="D16" s="153">
        <v>48</v>
      </c>
      <c r="E16" s="154" t="s">
        <v>17</v>
      </c>
      <c r="F16" s="154"/>
      <c r="G16" s="155"/>
      <c r="J16" s="1">
        <f>AVERAGE(E5:E15)</f>
        <v>8.2090909090909108</v>
      </c>
      <c r="K16" s="1">
        <f>STDEV(E5:E15)</f>
        <v>1.3315063240214333</v>
      </c>
      <c r="L16" s="1">
        <f>K16/J16</f>
        <v>0.16219899849652009</v>
      </c>
    </row>
    <row r="17" spans="1:13" x14ac:dyDescent="0.3">
      <c r="A17" s="110" t="s">
        <v>7</v>
      </c>
      <c r="B17" s="13">
        <v>9</v>
      </c>
      <c r="C17" s="13" t="s">
        <v>11</v>
      </c>
      <c r="D17" s="10">
        <v>49</v>
      </c>
      <c r="E17">
        <v>6</v>
      </c>
      <c r="F17" t="s">
        <v>75</v>
      </c>
      <c r="G17" s="120">
        <v>0.39861111111111108</v>
      </c>
      <c r="J17" s="1"/>
      <c r="K17" s="1"/>
    </row>
    <row r="18" spans="1:13" x14ac:dyDescent="0.3">
      <c r="A18" s="110" t="s">
        <v>7</v>
      </c>
      <c r="B18" s="13">
        <v>9</v>
      </c>
      <c r="C18" s="13" t="s">
        <v>12</v>
      </c>
      <c r="D18" s="13">
        <v>50</v>
      </c>
      <c r="E18">
        <v>7.1</v>
      </c>
      <c r="F18" t="s">
        <v>80</v>
      </c>
      <c r="G18" s="120">
        <v>0.39930555555555558</v>
      </c>
      <c r="J18" s="1"/>
      <c r="K18" s="1"/>
    </row>
    <row r="19" spans="1:13" x14ac:dyDescent="0.3">
      <c r="A19" s="110" t="s">
        <v>7</v>
      </c>
      <c r="B19" s="13">
        <v>9</v>
      </c>
      <c r="C19" s="13" t="s">
        <v>13</v>
      </c>
      <c r="D19" s="13">
        <v>51</v>
      </c>
      <c r="E19">
        <v>7.3</v>
      </c>
      <c r="F19" t="s">
        <v>80</v>
      </c>
      <c r="G19" s="120">
        <v>0.40277777777777773</v>
      </c>
      <c r="J19" s="1"/>
      <c r="K19" s="1"/>
    </row>
    <row r="20" spans="1:13" x14ac:dyDescent="0.3">
      <c r="A20" s="110" t="s">
        <v>7</v>
      </c>
      <c r="B20" s="13">
        <v>9</v>
      </c>
      <c r="C20" s="13" t="s">
        <v>14</v>
      </c>
      <c r="D20" s="13">
        <v>52</v>
      </c>
      <c r="E20">
        <v>6.7</v>
      </c>
      <c r="F20" t="s">
        <v>75</v>
      </c>
      <c r="G20" s="120">
        <v>0.39930555555555558</v>
      </c>
      <c r="J20" s="1"/>
      <c r="K20" s="1"/>
    </row>
    <row r="21" spans="1:13" x14ac:dyDescent="0.3">
      <c r="A21" s="110" t="s">
        <v>7</v>
      </c>
      <c r="B21" s="13">
        <v>9</v>
      </c>
      <c r="C21" s="13" t="s">
        <v>15</v>
      </c>
      <c r="D21" s="13">
        <v>53</v>
      </c>
      <c r="E21">
        <v>8.6999999999999993</v>
      </c>
      <c r="F21" t="s">
        <v>75</v>
      </c>
      <c r="G21" s="120">
        <v>0.40416666666666662</v>
      </c>
      <c r="J21" s="1"/>
      <c r="K21" s="1"/>
    </row>
    <row r="22" spans="1:13" ht="15" thickBot="1" x14ac:dyDescent="0.35">
      <c r="A22" s="110" t="s">
        <v>7</v>
      </c>
      <c r="B22" s="13">
        <v>9</v>
      </c>
      <c r="C22" s="13" t="s">
        <v>16</v>
      </c>
      <c r="D22" s="16">
        <v>54</v>
      </c>
      <c r="E22">
        <v>7</v>
      </c>
      <c r="F22" t="s">
        <v>80</v>
      </c>
      <c r="G22" s="120">
        <v>0.40486111111111112</v>
      </c>
      <c r="J22" s="1"/>
      <c r="K22" s="1"/>
    </row>
    <row r="23" spans="1:13" x14ac:dyDescent="0.3">
      <c r="A23" s="110" t="s">
        <v>7</v>
      </c>
      <c r="B23" s="13">
        <v>10</v>
      </c>
      <c r="C23" s="13" t="s">
        <v>11</v>
      </c>
      <c r="D23" s="10">
        <v>55</v>
      </c>
      <c r="E23">
        <v>7.5</v>
      </c>
      <c r="F23" t="s">
        <v>76</v>
      </c>
      <c r="G23" s="120">
        <v>0.40763888888888888</v>
      </c>
      <c r="J23" s="1"/>
      <c r="K23" s="1"/>
    </row>
    <row r="24" spans="1:13" x14ac:dyDescent="0.3">
      <c r="A24" s="110" t="s">
        <v>7</v>
      </c>
      <c r="B24" s="13">
        <v>10</v>
      </c>
      <c r="C24" s="13" t="s">
        <v>12</v>
      </c>
      <c r="D24" s="13">
        <v>56</v>
      </c>
      <c r="E24">
        <v>8.1</v>
      </c>
      <c r="F24" t="s">
        <v>80</v>
      </c>
      <c r="G24" s="120">
        <v>0.40763888888888888</v>
      </c>
      <c r="J24" s="1"/>
      <c r="K24" s="1"/>
    </row>
    <row r="25" spans="1:13" x14ac:dyDescent="0.3">
      <c r="A25" s="110" t="s">
        <v>7</v>
      </c>
      <c r="B25" s="13">
        <v>10</v>
      </c>
      <c r="C25" s="13" t="s">
        <v>13</v>
      </c>
      <c r="D25" s="13">
        <v>57</v>
      </c>
      <c r="E25">
        <v>8.1999999999999993</v>
      </c>
      <c r="F25" t="s">
        <v>75</v>
      </c>
      <c r="G25" s="120">
        <v>0.40763888888888888</v>
      </c>
      <c r="J25" s="1"/>
      <c r="K25" s="1"/>
    </row>
    <row r="26" spans="1:13" x14ac:dyDescent="0.3">
      <c r="A26" s="110" t="s">
        <v>7</v>
      </c>
      <c r="B26" s="13">
        <v>10</v>
      </c>
      <c r="C26" s="13" t="s">
        <v>14</v>
      </c>
      <c r="D26" s="13">
        <v>58</v>
      </c>
      <c r="E26">
        <v>7.8</v>
      </c>
      <c r="F26" t="s">
        <v>80</v>
      </c>
      <c r="G26" s="120">
        <v>0.41111111111111115</v>
      </c>
      <c r="J26" s="1"/>
      <c r="K26" s="1"/>
    </row>
    <row r="27" spans="1:13" x14ac:dyDescent="0.3">
      <c r="A27" s="110" t="s">
        <v>7</v>
      </c>
      <c r="B27" s="13">
        <v>10</v>
      </c>
      <c r="C27" s="13" t="s">
        <v>15</v>
      </c>
      <c r="D27" s="13">
        <v>59</v>
      </c>
      <c r="E27">
        <v>8.4</v>
      </c>
      <c r="F27" t="s">
        <v>75</v>
      </c>
      <c r="G27" s="120">
        <v>0.40972222222222227</v>
      </c>
      <c r="J27" s="1"/>
      <c r="K27" s="1"/>
    </row>
    <row r="28" spans="1:13" ht="15" thickBot="1" x14ac:dyDescent="0.35">
      <c r="A28" s="110" t="s">
        <v>7</v>
      </c>
      <c r="B28" s="13">
        <v>10</v>
      </c>
      <c r="C28" s="13" t="s">
        <v>16</v>
      </c>
      <c r="D28" s="16">
        <v>60</v>
      </c>
      <c r="E28">
        <v>8.1999999999999993</v>
      </c>
      <c r="F28" t="s">
        <v>80</v>
      </c>
      <c r="G28" s="120">
        <v>0.41250000000000003</v>
      </c>
      <c r="J28" s="1">
        <f>AVERAGE(E17:E28)</f>
        <v>7.583333333333333</v>
      </c>
      <c r="K28" s="1">
        <f>STDEV(E17:E28)</f>
        <v>0.79410708384075024</v>
      </c>
      <c r="L28" s="1">
        <f>K28/J28</f>
        <v>0.10471741764932971</v>
      </c>
      <c r="M28">
        <f>TTEST(E5:E15,E17:E28,2,2)</f>
        <v>0.18112768852538347</v>
      </c>
    </row>
    <row r="29" spans="1:13" x14ac:dyDescent="0.3">
      <c r="A29" s="34" t="s">
        <v>8</v>
      </c>
      <c r="B29" s="35">
        <v>11</v>
      </c>
      <c r="C29" s="35" t="s">
        <v>11</v>
      </c>
      <c r="D29" s="32">
        <v>61</v>
      </c>
      <c r="E29" s="156">
        <v>5.7</v>
      </c>
      <c r="F29" s="156" t="s">
        <v>80</v>
      </c>
      <c r="G29" s="157">
        <v>0.41319444444444442</v>
      </c>
      <c r="H29" s="156"/>
      <c r="J29" s="1"/>
      <c r="K29" s="1"/>
    </row>
    <row r="30" spans="1:13" x14ac:dyDescent="0.3">
      <c r="A30" s="34" t="s">
        <v>8</v>
      </c>
      <c r="B30" s="35">
        <v>11</v>
      </c>
      <c r="C30" s="35" t="s">
        <v>12</v>
      </c>
      <c r="D30" s="35">
        <v>62</v>
      </c>
      <c r="E30" s="156">
        <v>5.6</v>
      </c>
      <c r="F30" s="156" t="s">
        <v>75</v>
      </c>
      <c r="G30" s="157">
        <v>0.4145833333333333</v>
      </c>
      <c r="H30" s="156"/>
      <c r="J30" s="1"/>
      <c r="K30" s="1"/>
    </row>
    <row r="31" spans="1:13" x14ac:dyDescent="0.3">
      <c r="A31" s="34" t="s">
        <v>8</v>
      </c>
      <c r="B31" s="35">
        <v>11</v>
      </c>
      <c r="C31" s="35" t="s">
        <v>13</v>
      </c>
      <c r="D31" s="35">
        <v>63</v>
      </c>
      <c r="E31" s="156">
        <v>6.5</v>
      </c>
      <c r="F31" s="156" t="s">
        <v>80</v>
      </c>
      <c r="G31" s="157">
        <v>0.41666666666666669</v>
      </c>
      <c r="H31" s="156"/>
      <c r="J31" s="1"/>
      <c r="K31" s="1"/>
    </row>
    <row r="32" spans="1:13" x14ac:dyDescent="0.3">
      <c r="A32" s="34" t="s">
        <v>8</v>
      </c>
      <c r="B32" s="35">
        <v>11</v>
      </c>
      <c r="C32" s="35" t="s">
        <v>14</v>
      </c>
      <c r="D32" s="35">
        <v>64</v>
      </c>
      <c r="E32" s="156">
        <v>7.5</v>
      </c>
      <c r="F32" s="156" t="s">
        <v>75</v>
      </c>
      <c r="G32" s="157">
        <v>0.41875000000000001</v>
      </c>
      <c r="H32" s="156"/>
      <c r="J32" s="1"/>
      <c r="K32" s="1"/>
    </row>
    <row r="33" spans="1:13" x14ac:dyDescent="0.3">
      <c r="A33" s="34" t="s">
        <v>8</v>
      </c>
      <c r="B33" s="35">
        <v>11</v>
      </c>
      <c r="C33" s="35" t="s">
        <v>15</v>
      </c>
      <c r="D33" s="35">
        <v>65</v>
      </c>
      <c r="E33" s="156">
        <v>6</v>
      </c>
      <c r="F33" s="156" t="s">
        <v>80</v>
      </c>
      <c r="G33" s="157">
        <v>0.41944444444444445</v>
      </c>
      <c r="H33" s="156"/>
      <c r="J33" s="1"/>
      <c r="K33" s="1"/>
    </row>
    <row r="34" spans="1:13" ht="15" thickBot="1" x14ac:dyDescent="0.35">
      <c r="A34" s="34" t="s">
        <v>8</v>
      </c>
      <c r="B34" s="35">
        <v>11</v>
      </c>
      <c r="C34" s="35" t="s">
        <v>16</v>
      </c>
      <c r="D34" s="38">
        <v>66</v>
      </c>
      <c r="E34" s="156">
        <v>6.9</v>
      </c>
      <c r="F34" s="156" t="s">
        <v>80</v>
      </c>
      <c r="G34" s="157">
        <v>0.4201388888888889</v>
      </c>
      <c r="H34" s="156"/>
      <c r="J34" s="1"/>
      <c r="K34" s="1"/>
    </row>
    <row r="35" spans="1:13" x14ac:dyDescent="0.3">
      <c r="A35" s="34" t="s">
        <v>8</v>
      </c>
      <c r="B35" s="35">
        <v>12</v>
      </c>
      <c r="C35" s="35" t="s">
        <v>11</v>
      </c>
      <c r="D35" s="32">
        <v>67</v>
      </c>
      <c r="E35" s="156">
        <v>6.7</v>
      </c>
      <c r="F35" s="156" t="s">
        <v>75</v>
      </c>
      <c r="G35" s="157">
        <v>0.42083333333333334</v>
      </c>
      <c r="H35" s="156"/>
      <c r="J35" s="1"/>
      <c r="K35" s="1"/>
    </row>
    <row r="36" spans="1:13" x14ac:dyDescent="0.3">
      <c r="A36" s="34" t="s">
        <v>8</v>
      </c>
      <c r="B36" s="35">
        <v>12</v>
      </c>
      <c r="C36" s="35" t="s">
        <v>12</v>
      </c>
      <c r="D36" s="35">
        <v>68</v>
      </c>
      <c r="E36" s="156">
        <v>7.8</v>
      </c>
      <c r="F36" s="156" t="s">
        <v>80</v>
      </c>
      <c r="G36" s="157">
        <v>0.42222222222222222</v>
      </c>
      <c r="H36" s="156"/>
      <c r="J36" s="1"/>
      <c r="K36" s="1"/>
    </row>
    <row r="37" spans="1:13" x14ac:dyDescent="0.3">
      <c r="A37" s="34" t="s">
        <v>8</v>
      </c>
      <c r="B37" s="35">
        <v>12</v>
      </c>
      <c r="C37" s="35" t="s">
        <v>13</v>
      </c>
      <c r="D37" s="35">
        <v>69</v>
      </c>
      <c r="E37" s="156">
        <v>6.6</v>
      </c>
      <c r="F37" s="156" t="s">
        <v>76</v>
      </c>
      <c r="G37" s="157">
        <v>0.4236111111111111</v>
      </c>
      <c r="H37" s="156"/>
      <c r="J37" s="1"/>
      <c r="K37" s="1"/>
    </row>
    <row r="38" spans="1:13" x14ac:dyDescent="0.3">
      <c r="A38" s="34" t="s">
        <v>8</v>
      </c>
      <c r="B38" s="35">
        <v>12</v>
      </c>
      <c r="C38" s="35" t="s">
        <v>14</v>
      </c>
      <c r="D38" s="35">
        <v>70</v>
      </c>
      <c r="E38" s="156">
        <v>6</v>
      </c>
      <c r="F38" s="156" t="s">
        <v>80</v>
      </c>
      <c r="G38" s="157">
        <v>0.42499999999999999</v>
      </c>
      <c r="H38" s="156"/>
      <c r="J38" s="1"/>
      <c r="K38" s="1"/>
    </row>
    <row r="39" spans="1:13" x14ac:dyDescent="0.3">
      <c r="A39" s="34" t="s">
        <v>8</v>
      </c>
      <c r="B39" s="35">
        <v>12</v>
      </c>
      <c r="C39" s="35" t="s">
        <v>15</v>
      </c>
      <c r="D39" s="35">
        <v>71</v>
      </c>
      <c r="E39" s="156">
        <v>5.8</v>
      </c>
      <c r="F39" s="156" t="s">
        <v>75</v>
      </c>
      <c r="G39" s="157">
        <v>0.42499999999999999</v>
      </c>
      <c r="H39" s="156"/>
      <c r="J39" s="1"/>
      <c r="K39" s="1"/>
    </row>
    <row r="40" spans="1:13" ht="15" thickBot="1" x14ac:dyDescent="0.35">
      <c r="A40" s="34" t="s">
        <v>8</v>
      </c>
      <c r="B40" s="35">
        <v>12</v>
      </c>
      <c r="C40" s="35" t="s">
        <v>16</v>
      </c>
      <c r="D40" s="38">
        <v>72</v>
      </c>
      <c r="E40" s="156">
        <v>7.4</v>
      </c>
      <c r="F40" s="156" t="s">
        <v>80</v>
      </c>
      <c r="G40" s="157">
        <v>0.4291666666666667</v>
      </c>
      <c r="H40" s="156"/>
      <c r="J40" s="1">
        <f>AVERAGE(E29:E40)</f>
        <v>6.5416666666666679</v>
      </c>
      <c r="K40" s="1">
        <f t="shared" ref="K40" si="0">STDEV(E29:E40)</f>
        <v>0.74645627447088547</v>
      </c>
      <c r="L40" s="1">
        <f>K40/J40</f>
        <v>0.11410796552421178</v>
      </c>
      <c r="M40">
        <f>TTEST(E5:E15,E29:E40,2,2)</f>
        <v>1.1858856423724747E-3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5" sqref="D5:E22"/>
    </sheetView>
  </sheetViews>
  <sheetFormatPr defaultRowHeight="14.4" x14ac:dyDescent="0.3"/>
  <cols>
    <col min="2" max="2" width="10.5546875" bestFit="1" customWidth="1"/>
  </cols>
  <sheetData>
    <row r="1" spans="1:8" x14ac:dyDescent="0.3">
      <c r="A1" s="56"/>
      <c r="B1" s="114">
        <v>43076</v>
      </c>
      <c r="C1" s="57" t="s">
        <v>40</v>
      </c>
      <c r="D1" s="57"/>
      <c r="E1" s="57"/>
      <c r="F1" s="57"/>
      <c r="G1" s="57"/>
      <c r="H1" s="58"/>
    </row>
    <row r="2" spans="1:8" x14ac:dyDescent="0.3">
      <c r="A2" s="41"/>
      <c r="B2" s="42" t="s">
        <v>33</v>
      </c>
      <c r="C2" s="42"/>
      <c r="D2" s="42"/>
      <c r="E2" s="42"/>
      <c r="F2" s="42"/>
      <c r="G2" s="42"/>
      <c r="H2" s="59"/>
    </row>
    <row r="3" spans="1:8" ht="15" thickBot="1" x14ac:dyDescent="0.35">
      <c r="A3" s="45"/>
      <c r="B3" s="46" t="s">
        <v>34</v>
      </c>
      <c r="C3" s="46"/>
      <c r="D3" s="46"/>
      <c r="E3" s="46"/>
      <c r="F3" s="46"/>
      <c r="G3" s="46"/>
      <c r="H3" s="66"/>
    </row>
    <row r="4" spans="1:8" ht="15" thickBot="1" x14ac:dyDescent="0.35">
      <c r="A4" s="45"/>
      <c r="B4" s="46" t="s">
        <v>9</v>
      </c>
      <c r="C4" s="46" t="s">
        <v>10</v>
      </c>
      <c r="D4" s="46"/>
      <c r="E4" s="46" t="s">
        <v>54</v>
      </c>
      <c r="F4" s="46"/>
      <c r="G4" s="46" t="s">
        <v>74</v>
      </c>
      <c r="H4" s="66" t="s">
        <v>78</v>
      </c>
    </row>
    <row r="5" spans="1:8" x14ac:dyDescent="0.3">
      <c r="A5" s="22" t="s">
        <v>6</v>
      </c>
      <c r="B5" s="23">
        <v>8</v>
      </c>
      <c r="C5" s="23" t="s">
        <v>11</v>
      </c>
      <c r="D5" s="23">
        <v>43</v>
      </c>
      <c r="E5">
        <v>9.2899999999999991</v>
      </c>
      <c r="F5" t="s">
        <v>75</v>
      </c>
      <c r="G5" s="158">
        <v>0.32847222222222222</v>
      </c>
    </row>
    <row r="6" spans="1:8" x14ac:dyDescent="0.3">
      <c r="A6" s="22" t="s">
        <v>6</v>
      </c>
      <c r="B6" s="23">
        <v>8</v>
      </c>
      <c r="C6" s="23" t="s">
        <v>12</v>
      </c>
      <c r="D6" s="23">
        <v>44</v>
      </c>
      <c r="E6">
        <v>8.6999999999999993</v>
      </c>
      <c r="F6" t="s">
        <v>86</v>
      </c>
      <c r="G6" s="158">
        <v>0.32430555555555557</v>
      </c>
    </row>
    <row r="7" spans="1:8" x14ac:dyDescent="0.3">
      <c r="A7" s="22" t="s">
        <v>6</v>
      </c>
      <c r="B7" s="23">
        <v>8</v>
      </c>
      <c r="C7" s="23" t="s">
        <v>13</v>
      </c>
      <c r="D7" s="23">
        <v>45</v>
      </c>
      <c r="E7">
        <v>9.1999999999999993</v>
      </c>
      <c r="F7" t="s">
        <v>86</v>
      </c>
      <c r="G7" s="120">
        <v>0.32916666666666666</v>
      </c>
    </row>
    <row r="8" spans="1:8" x14ac:dyDescent="0.3">
      <c r="A8" s="22" t="s">
        <v>6</v>
      </c>
      <c r="B8" s="23">
        <v>8</v>
      </c>
      <c r="C8" s="23" t="s">
        <v>14</v>
      </c>
      <c r="D8" s="23">
        <v>46</v>
      </c>
      <c r="E8">
        <v>8.9</v>
      </c>
      <c r="F8" t="s">
        <v>75</v>
      </c>
      <c r="G8" s="120">
        <v>0.3298611111111111</v>
      </c>
    </row>
    <row r="9" spans="1:8" x14ac:dyDescent="0.3">
      <c r="A9" s="22" t="s">
        <v>6</v>
      </c>
      <c r="B9" s="23">
        <v>8</v>
      </c>
      <c r="C9" s="23" t="s">
        <v>15</v>
      </c>
      <c r="D9" s="23">
        <v>47</v>
      </c>
      <c r="E9">
        <v>10.199999999999999</v>
      </c>
      <c r="F9" t="s">
        <v>86</v>
      </c>
      <c r="G9" s="120">
        <v>0.33263888888888887</v>
      </c>
    </row>
    <row r="10" spans="1:8" ht="15" thickBot="1" x14ac:dyDescent="0.35">
      <c r="A10" s="151" t="s">
        <v>6</v>
      </c>
      <c r="B10" s="152">
        <v>9</v>
      </c>
      <c r="C10" s="152" t="s">
        <v>16</v>
      </c>
      <c r="D10" s="153">
        <v>48</v>
      </c>
      <c r="E10" s="154" t="s">
        <v>17</v>
      </c>
      <c r="F10" s="154"/>
      <c r="G10" s="155"/>
    </row>
    <row r="11" spans="1:8" x14ac:dyDescent="0.3">
      <c r="A11" s="110" t="s">
        <v>7</v>
      </c>
      <c r="B11" s="13">
        <v>10</v>
      </c>
      <c r="C11" s="13" t="s">
        <v>11</v>
      </c>
      <c r="D11" s="10">
        <v>55</v>
      </c>
      <c r="E11">
        <v>5.9</v>
      </c>
      <c r="F11" t="s">
        <v>75</v>
      </c>
      <c r="G11" s="120">
        <v>0.33194444444444443</v>
      </c>
    </row>
    <row r="12" spans="1:8" x14ac:dyDescent="0.3">
      <c r="A12" s="110" t="s">
        <v>7</v>
      </c>
      <c r="B12" s="13">
        <v>10</v>
      </c>
      <c r="C12" s="13" t="s">
        <v>12</v>
      </c>
      <c r="D12" s="13">
        <v>56</v>
      </c>
      <c r="E12">
        <v>7.5</v>
      </c>
      <c r="F12" t="s">
        <v>75</v>
      </c>
      <c r="G12" s="120">
        <v>0.3354166666666667</v>
      </c>
    </row>
    <row r="13" spans="1:8" x14ac:dyDescent="0.3">
      <c r="A13" s="110" t="s">
        <v>7</v>
      </c>
      <c r="B13" s="13">
        <v>10</v>
      </c>
      <c r="C13" s="13" t="s">
        <v>13</v>
      </c>
      <c r="D13" s="13">
        <v>57</v>
      </c>
      <c r="E13">
        <v>7</v>
      </c>
      <c r="F13" t="s">
        <v>86</v>
      </c>
      <c r="G13" s="120">
        <v>0.33402777777777781</v>
      </c>
    </row>
    <row r="14" spans="1:8" x14ac:dyDescent="0.3">
      <c r="A14" s="110" t="s">
        <v>7</v>
      </c>
      <c r="B14" s="13">
        <v>10</v>
      </c>
      <c r="C14" s="13" t="s">
        <v>14</v>
      </c>
      <c r="D14" s="13">
        <v>58</v>
      </c>
      <c r="E14">
        <v>7.9</v>
      </c>
      <c r="F14" t="s">
        <v>86</v>
      </c>
      <c r="G14" s="120">
        <v>0.3354166666666667</v>
      </c>
    </row>
    <row r="15" spans="1:8" x14ac:dyDescent="0.3">
      <c r="A15" s="110" t="s">
        <v>7</v>
      </c>
      <c r="B15" s="13">
        <v>10</v>
      </c>
      <c r="C15" s="13" t="s">
        <v>15</v>
      </c>
      <c r="D15" s="13">
        <v>59</v>
      </c>
      <c r="E15">
        <v>7.2</v>
      </c>
      <c r="F15" t="s">
        <v>75</v>
      </c>
      <c r="G15" s="120">
        <v>0.33680555555555558</v>
      </c>
    </row>
    <row r="16" spans="1:8" ht="15" thickBot="1" x14ac:dyDescent="0.35">
      <c r="A16" s="110" t="s">
        <v>7</v>
      </c>
      <c r="B16" s="13">
        <v>10</v>
      </c>
      <c r="C16" s="13" t="s">
        <v>16</v>
      </c>
      <c r="D16" s="16">
        <v>60</v>
      </c>
      <c r="E16">
        <v>7.5</v>
      </c>
      <c r="F16" t="s">
        <v>86</v>
      </c>
      <c r="G16" s="120">
        <v>0.33680555555555558</v>
      </c>
    </row>
    <row r="17" spans="1:8" x14ac:dyDescent="0.3">
      <c r="A17" s="34" t="s">
        <v>8</v>
      </c>
      <c r="B17" s="35">
        <v>12</v>
      </c>
      <c r="C17" s="35" t="s">
        <v>11</v>
      </c>
      <c r="D17" s="32">
        <v>67</v>
      </c>
      <c r="E17" s="156">
        <v>8.6</v>
      </c>
      <c r="F17" s="156" t="s">
        <v>75</v>
      </c>
      <c r="G17" s="157">
        <v>0.34166666666666662</v>
      </c>
      <c r="H17" s="156"/>
    </row>
    <row r="18" spans="1:8" x14ac:dyDescent="0.3">
      <c r="A18" s="34" t="s">
        <v>8</v>
      </c>
      <c r="B18" s="35">
        <v>12</v>
      </c>
      <c r="C18" s="35" t="s">
        <v>12</v>
      </c>
      <c r="D18" s="35">
        <v>68</v>
      </c>
      <c r="E18" s="156">
        <v>5.5</v>
      </c>
      <c r="F18" s="156" t="s">
        <v>86</v>
      </c>
      <c r="G18" s="157">
        <v>0.33888888888888885</v>
      </c>
      <c r="H18" s="156"/>
    </row>
    <row r="19" spans="1:8" x14ac:dyDescent="0.3">
      <c r="A19" s="34" t="s">
        <v>8</v>
      </c>
      <c r="B19" s="35">
        <v>12</v>
      </c>
      <c r="C19" s="35" t="s">
        <v>13</v>
      </c>
      <c r="D19" s="35">
        <v>69</v>
      </c>
      <c r="E19" s="156">
        <v>7.7</v>
      </c>
      <c r="F19" s="156" t="s">
        <v>86</v>
      </c>
      <c r="G19" s="157">
        <v>0.34097222222222223</v>
      </c>
      <c r="H19" s="156"/>
    </row>
    <row r="20" spans="1:8" x14ac:dyDescent="0.3">
      <c r="A20" s="34" t="s">
        <v>8</v>
      </c>
      <c r="B20" s="35">
        <v>12</v>
      </c>
      <c r="C20" s="35" t="s">
        <v>14</v>
      </c>
      <c r="D20" s="35">
        <v>70</v>
      </c>
      <c r="E20" s="156">
        <v>6.5</v>
      </c>
      <c r="F20" s="156" t="s">
        <v>86</v>
      </c>
      <c r="G20" s="157">
        <v>0.34375</v>
      </c>
      <c r="H20" s="156"/>
    </row>
    <row r="21" spans="1:8" x14ac:dyDescent="0.3">
      <c r="A21" s="34" t="s">
        <v>8</v>
      </c>
      <c r="B21" s="35">
        <v>12</v>
      </c>
      <c r="C21" s="35" t="s">
        <v>15</v>
      </c>
      <c r="D21" s="35">
        <v>71</v>
      </c>
      <c r="E21" s="156">
        <v>6.7</v>
      </c>
      <c r="F21" s="156" t="s">
        <v>75</v>
      </c>
      <c r="G21" s="157">
        <v>0.3444444444444445</v>
      </c>
      <c r="H21" s="156"/>
    </row>
    <row r="22" spans="1:8" ht="15" thickBot="1" x14ac:dyDescent="0.35">
      <c r="A22" s="34" t="s">
        <v>8</v>
      </c>
      <c r="B22" s="35">
        <v>12</v>
      </c>
      <c r="C22" s="35" t="s">
        <v>16</v>
      </c>
      <c r="D22" s="38">
        <v>72</v>
      </c>
      <c r="E22" s="156">
        <v>5.8</v>
      </c>
      <c r="F22" s="156" t="s">
        <v>86</v>
      </c>
      <c r="G22" s="157">
        <v>0.34722222222222227</v>
      </c>
      <c r="H22" s="15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2"/>
  <sheetViews>
    <sheetView workbookViewId="0">
      <selection activeCell="K25" sqref="K25"/>
    </sheetView>
  </sheetViews>
  <sheetFormatPr defaultRowHeight="14.4" x14ac:dyDescent="0.3"/>
  <sheetData>
    <row r="4" spans="1:6" ht="15" thickBot="1" x14ac:dyDescent="0.35">
      <c r="B4" t="s">
        <v>58</v>
      </c>
      <c r="D4" t="s">
        <v>10</v>
      </c>
    </row>
    <row r="5" spans="1:6" x14ac:dyDescent="0.3">
      <c r="A5" t="s">
        <v>6</v>
      </c>
      <c r="B5" s="18">
        <v>1</v>
      </c>
      <c r="C5" s="19" t="s">
        <v>11</v>
      </c>
      <c r="D5" s="19">
        <v>1</v>
      </c>
      <c r="F5" s="119">
        <v>43041</v>
      </c>
    </row>
    <row r="6" spans="1:6" x14ac:dyDescent="0.3">
      <c r="A6" t="s">
        <v>6</v>
      </c>
      <c r="B6" s="22">
        <v>1</v>
      </c>
      <c r="C6" s="23" t="s">
        <v>12</v>
      </c>
      <c r="D6" s="23">
        <v>2</v>
      </c>
    </row>
    <row r="7" spans="1:6" x14ac:dyDescent="0.3">
      <c r="A7" t="s">
        <v>6</v>
      </c>
      <c r="B7" s="22">
        <v>1</v>
      </c>
      <c r="C7" s="23" t="s">
        <v>13</v>
      </c>
      <c r="D7" s="23">
        <v>3</v>
      </c>
    </row>
    <row r="8" spans="1:6" x14ac:dyDescent="0.3">
      <c r="A8" t="s">
        <v>6</v>
      </c>
      <c r="B8" s="22">
        <v>1</v>
      </c>
      <c r="C8" s="23" t="s">
        <v>14</v>
      </c>
      <c r="D8" s="23">
        <v>4</v>
      </c>
    </row>
    <row r="9" spans="1:6" x14ac:dyDescent="0.3">
      <c r="A9" t="s">
        <v>6</v>
      </c>
      <c r="B9" s="22">
        <v>1</v>
      </c>
      <c r="C9" s="23" t="s">
        <v>15</v>
      </c>
      <c r="D9" s="23">
        <v>5</v>
      </c>
    </row>
    <row r="10" spans="1:6" x14ac:dyDescent="0.3">
      <c r="A10" t="s">
        <v>6</v>
      </c>
      <c r="B10" s="22">
        <v>1</v>
      </c>
      <c r="C10" s="23" t="s">
        <v>16</v>
      </c>
      <c r="D10" s="23">
        <v>6</v>
      </c>
    </row>
    <row r="11" spans="1:6" x14ac:dyDescent="0.3">
      <c r="A11" s="110" t="s">
        <v>7</v>
      </c>
      <c r="B11" s="13">
        <v>3</v>
      </c>
      <c r="C11" s="13" t="s">
        <v>11</v>
      </c>
      <c r="D11" s="13">
        <v>13</v>
      </c>
      <c r="F11" s="119">
        <v>43041</v>
      </c>
    </row>
    <row r="12" spans="1:6" x14ac:dyDescent="0.3">
      <c r="A12" s="110" t="s">
        <v>7</v>
      </c>
      <c r="B12" s="13">
        <v>3</v>
      </c>
      <c r="C12" s="13" t="s">
        <v>12</v>
      </c>
      <c r="D12" s="13">
        <v>14</v>
      </c>
    </row>
    <row r="13" spans="1:6" x14ac:dyDescent="0.3">
      <c r="A13" s="110" t="s">
        <v>7</v>
      </c>
      <c r="B13" s="13">
        <v>3</v>
      </c>
      <c r="C13" s="13" t="s">
        <v>13</v>
      </c>
      <c r="D13" s="13">
        <v>15</v>
      </c>
    </row>
    <row r="14" spans="1:6" x14ac:dyDescent="0.3">
      <c r="A14" s="110" t="s">
        <v>7</v>
      </c>
      <c r="B14" s="13">
        <v>3</v>
      </c>
      <c r="C14" s="13" t="s">
        <v>14</v>
      </c>
      <c r="D14" s="13">
        <v>16</v>
      </c>
    </row>
    <row r="15" spans="1:6" x14ac:dyDescent="0.3">
      <c r="A15" s="110" t="s">
        <v>7</v>
      </c>
      <c r="B15" s="13">
        <v>3</v>
      </c>
      <c r="C15" s="13" t="s">
        <v>15</v>
      </c>
      <c r="D15" s="13">
        <v>17</v>
      </c>
    </row>
    <row r="16" spans="1:6" x14ac:dyDescent="0.3">
      <c r="A16" s="110" t="s">
        <v>7</v>
      </c>
      <c r="B16" s="13">
        <v>3</v>
      </c>
      <c r="C16" s="13" t="s">
        <v>16</v>
      </c>
      <c r="D16" s="13">
        <v>18</v>
      </c>
    </row>
    <row r="17" spans="1:6" x14ac:dyDescent="0.3">
      <c r="A17" s="34" t="s">
        <v>8</v>
      </c>
      <c r="B17" s="35">
        <v>5</v>
      </c>
      <c r="C17" s="35" t="s">
        <v>11</v>
      </c>
      <c r="D17" s="35">
        <v>25</v>
      </c>
      <c r="F17" s="119">
        <v>43041</v>
      </c>
    </row>
    <row r="18" spans="1:6" x14ac:dyDescent="0.3">
      <c r="A18" s="34" t="s">
        <v>8</v>
      </c>
      <c r="B18" s="35">
        <v>5</v>
      </c>
      <c r="C18" s="35" t="s">
        <v>12</v>
      </c>
      <c r="D18" s="35">
        <v>26</v>
      </c>
    </row>
    <row r="19" spans="1:6" x14ac:dyDescent="0.3">
      <c r="A19" s="34" t="s">
        <v>8</v>
      </c>
      <c r="B19" s="35">
        <v>5</v>
      </c>
      <c r="C19" s="35" t="s">
        <v>13</v>
      </c>
      <c r="D19" s="35">
        <v>27</v>
      </c>
    </row>
    <row r="20" spans="1:6" x14ac:dyDescent="0.3">
      <c r="A20" s="34" t="s">
        <v>8</v>
      </c>
      <c r="B20" s="35">
        <v>5</v>
      </c>
      <c r="C20" s="35" t="s">
        <v>14</v>
      </c>
      <c r="D20" s="35">
        <v>28</v>
      </c>
    </row>
    <row r="21" spans="1:6" x14ac:dyDescent="0.3">
      <c r="A21" s="34" t="s">
        <v>8</v>
      </c>
      <c r="B21" s="35">
        <v>5</v>
      </c>
      <c r="C21" s="35" t="s">
        <v>15</v>
      </c>
      <c r="D21" s="35">
        <v>29</v>
      </c>
    </row>
    <row r="22" spans="1:6" x14ac:dyDescent="0.3">
      <c r="A22" s="34" t="s">
        <v>8</v>
      </c>
      <c r="B22" s="35">
        <v>5</v>
      </c>
      <c r="C22" s="35" t="s">
        <v>16</v>
      </c>
      <c r="D22" s="35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opLeftCell="A13" workbookViewId="0">
      <selection activeCell="L82" sqref="L82"/>
    </sheetView>
  </sheetViews>
  <sheetFormatPr defaultRowHeight="14.4" x14ac:dyDescent="0.3"/>
  <sheetData>
    <row r="1" spans="1:8" x14ac:dyDescent="0.3">
      <c r="A1" s="8">
        <v>43374</v>
      </c>
      <c r="B1" t="s">
        <v>40</v>
      </c>
    </row>
    <row r="2" spans="1:8" x14ac:dyDescent="0.3">
      <c r="A2" t="s">
        <v>33</v>
      </c>
    </row>
    <row r="3" spans="1:8" x14ac:dyDescent="0.3">
      <c r="A3" t="s">
        <v>34</v>
      </c>
    </row>
    <row r="6" spans="1:8" ht="15" thickBot="1" x14ac:dyDescent="0.35">
      <c r="B6" t="s">
        <v>9</v>
      </c>
      <c r="C6" t="s">
        <v>10</v>
      </c>
      <c r="G6" t="s">
        <v>18</v>
      </c>
      <c r="H6" t="s">
        <v>19</v>
      </c>
    </row>
    <row r="7" spans="1:8" x14ac:dyDescent="0.3">
      <c r="A7" t="s">
        <v>6</v>
      </c>
      <c r="B7" s="18">
        <v>1</v>
      </c>
      <c r="C7" s="19" t="s">
        <v>11</v>
      </c>
      <c r="D7" s="19">
        <v>1</v>
      </c>
      <c r="E7" s="19" t="s">
        <v>27</v>
      </c>
      <c r="F7" s="20">
        <v>0.3923611111111111</v>
      </c>
      <c r="G7" s="19">
        <v>175</v>
      </c>
      <c r="H7" s="21">
        <f>G7/18</f>
        <v>9.7222222222222214</v>
      </c>
    </row>
    <row r="8" spans="1:8" x14ac:dyDescent="0.3">
      <c r="A8" t="s">
        <v>6</v>
      </c>
      <c r="B8" s="22">
        <v>1</v>
      </c>
      <c r="C8" s="23" t="s">
        <v>12</v>
      </c>
      <c r="D8" s="23">
        <v>2</v>
      </c>
      <c r="E8" s="23" t="s">
        <v>28</v>
      </c>
      <c r="F8" s="24">
        <v>0.39305555555555555</v>
      </c>
      <c r="G8" s="23">
        <v>155</v>
      </c>
      <c r="H8" s="25">
        <f t="shared" ref="H8:H71" si="0">G8/18</f>
        <v>8.6111111111111107</v>
      </c>
    </row>
    <row r="9" spans="1:8" x14ac:dyDescent="0.3">
      <c r="A9" t="s">
        <v>6</v>
      </c>
      <c r="B9" s="22">
        <v>1</v>
      </c>
      <c r="C9" s="23" t="s">
        <v>13</v>
      </c>
      <c r="D9" s="23">
        <v>3</v>
      </c>
      <c r="E9" s="23" t="s">
        <v>28</v>
      </c>
      <c r="F9" s="24">
        <v>0.40208333333333335</v>
      </c>
      <c r="G9" s="23">
        <v>172</v>
      </c>
      <c r="H9" s="25">
        <f t="shared" si="0"/>
        <v>9.5555555555555554</v>
      </c>
    </row>
    <row r="10" spans="1:8" x14ac:dyDescent="0.3">
      <c r="A10" t="s">
        <v>6</v>
      </c>
      <c r="B10" s="22">
        <v>1</v>
      </c>
      <c r="C10" s="23" t="s">
        <v>14</v>
      </c>
      <c r="D10" s="23">
        <v>4</v>
      </c>
      <c r="E10" s="23" t="s">
        <v>28</v>
      </c>
      <c r="F10" s="24">
        <v>0.40486111111111112</v>
      </c>
      <c r="G10" s="23">
        <v>172</v>
      </c>
      <c r="H10" s="25">
        <f t="shared" si="0"/>
        <v>9.5555555555555554</v>
      </c>
    </row>
    <row r="11" spans="1:8" x14ac:dyDescent="0.3">
      <c r="A11" t="s">
        <v>6</v>
      </c>
      <c r="B11" s="22">
        <v>1</v>
      </c>
      <c r="C11" s="23" t="s">
        <v>15</v>
      </c>
      <c r="D11" s="23">
        <v>5</v>
      </c>
      <c r="E11" s="23" t="s">
        <v>27</v>
      </c>
      <c r="F11" s="24">
        <v>0.40625</v>
      </c>
      <c r="G11" s="23">
        <v>157</v>
      </c>
      <c r="H11" s="25">
        <f t="shared" si="0"/>
        <v>8.7222222222222214</v>
      </c>
    </row>
    <row r="12" spans="1:8" ht="15" thickBot="1" x14ac:dyDescent="0.35">
      <c r="A12" t="s">
        <v>6</v>
      </c>
      <c r="B12" s="22">
        <v>1</v>
      </c>
      <c r="C12" s="23" t="s">
        <v>16</v>
      </c>
      <c r="D12" s="23">
        <v>6</v>
      </c>
      <c r="E12" s="23" t="s">
        <v>28</v>
      </c>
      <c r="F12" s="24">
        <v>0.40972222222222227</v>
      </c>
      <c r="G12" s="23">
        <v>162</v>
      </c>
      <c r="H12" s="25">
        <f t="shared" si="0"/>
        <v>9</v>
      </c>
    </row>
    <row r="13" spans="1:8" x14ac:dyDescent="0.3">
      <c r="A13" t="s">
        <v>6</v>
      </c>
      <c r="B13" s="18">
        <v>2</v>
      </c>
      <c r="C13" s="19" t="s">
        <v>11</v>
      </c>
      <c r="D13" s="19">
        <v>7</v>
      </c>
      <c r="E13" s="19" t="s">
        <v>27</v>
      </c>
      <c r="F13" s="20">
        <v>0.41180555555555554</v>
      </c>
      <c r="G13" s="19">
        <v>150</v>
      </c>
      <c r="H13" s="21">
        <f t="shared" si="0"/>
        <v>8.3333333333333339</v>
      </c>
    </row>
    <row r="14" spans="1:8" x14ac:dyDescent="0.3">
      <c r="A14" t="s">
        <v>6</v>
      </c>
      <c r="B14" s="22">
        <v>2</v>
      </c>
      <c r="C14" s="23" t="s">
        <v>12</v>
      </c>
      <c r="D14" s="23">
        <v>8</v>
      </c>
      <c r="E14" s="23" t="s">
        <v>29</v>
      </c>
      <c r="F14" s="24">
        <v>0.41666666666666669</v>
      </c>
      <c r="G14" s="23">
        <v>190</v>
      </c>
      <c r="H14" s="25">
        <f t="shared" si="0"/>
        <v>10.555555555555555</v>
      </c>
    </row>
    <row r="15" spans="1:8" x14ac:dyDescent="0.3">
      <c r="A15" t="s">
        <v>6</v>
      </c>
      <c r="B15" s="22">
        <v>2</v>
      </c>
      <c r="C15" s="23" t="s">
        <v>13</v>
      </c>
      <c r="D15" s="23">
        <v>9</v>
      </c>
      <c r="E15" s="23" t="s">
        <v>28</v>
      </c>
      <c r="F15" s="24">
        <v>0.41666666666666669</v>
      </c>
      <c r="G15" s="23">
        <v>149</v>
      </c>
      <c r="H15" s="25">
        <f t="shared" si="0"/>
        <v>8.2777777777777786</v>
      </c>
    </row>
    <row r="16" spans="1:8" x14ac:dyDescent="0.3">
      <c r="A16" t="s">
        <v>6</v>
      </c>
      <c r="B16" s="22">
        <v>2</v>
      </c>
      <c r="C16" s="23" t="s">
        <v>14</v>
      </c>
      <c r="D16" s="23">
        <v>10</v>
      </c>
      <c r="E16" s="23" t="s">
        <v>29</v>
      </c>
      <c r="F16" s="24">
        <v>0.42083333333333334</v>
      </c>
      <c r="G16" s="23">
        <v>172</v>
      </c>
      <c r="H16" s="25">
        <f t="shared" si="0"/>
        <v>9.5555555555555554</v>
      </c>
    </row>
    <row r="17" spans="1:8" x14ac:dyDescent="0.3">
      <c r="A17" t="s">
        <v>6</v>
      </c>
      <c r="B17" s="22">
        <v>2</v>
      </c>
      <c r="C17" s="23" t="s">
        <v>15</v>
      </c>
      <c r="D17" s="23">
        <v>11</v>
      </c>
      <c r="E17" s="23" t="s">
        <v>28</v>
      </c>
      <c r="F17" s="24">
        <v>0.4236111111111111</v>
      </c>
      <c r="G17" s="26">
        <v>202</v>
      </c>
      <c r="H17" s="25">
        <f t="shared" si="0"/>
        <v>11.222222222222221</v>
      </c>
    </row>
    <row r="18" spans="1:8" ht="15" thickBot="1" x14ac:dyDescent="0.35">
      <c r="A18" t="s">
        <v>6</v>
      </c>
      <c r="B18" s="27">
        <v>2</v>
      </c>
      <c r="C18" s="28" t="s">
        <v>16</v>
      </c>
      <c r="D18" s="28">
        <v>12</v>
      </c>
      <c r="E18" s="28" t="s">
        <v>29</v>
      </c>
      <c r="F18" s="29">
        <v>0.42569444444444443</v>
      </c>
      <c r="G18" s="28">
        <v>157</v>
      </c>
      <c r="H18" s="30">
        <f t="shared" si="0"/>
        <v>8.7222222222222214</v>
      </c>
    </row>
    <row r="19" spans="1:8" x14ac:dyDescent="0.3">
      <c r="A19" t="s">
        <v>7</v>
      </c>
      <c r="B19" s="12">
        <v>3</v>
      </c>
      <c r="C19" s="13" t="s">
        <v>11</v>
      </c>
      <c r="D19" s="13">
        <v>13</v>
      </c>
      <c r="E19" s="13" t="s">
        <v>28</v>
      </c>
      <c r="F19" s="40">
        <v>0.42708333333333331</v>
      </c>
      <c r="G19" s="13">
        <v>135</v>
      </c>
      <c r="H19" s="14">
        <f t="shared" si="0"/>
        <v>7.5</v>
      </c>
    </row>
    <row r="20" spans="1:8" x14ac:dyDescent="0.3">
      <c r="A20" t="s">
        <v>7</v>
      </c>
      <c r="B20" s="12">
        <v>3</v>
      </c>
      <c r="C20" s="13" t="s">
        <v>12</v>
      </c>
      <c r="D20" s="13">
        <v>14</v>
      </c>
      <c r="E20" s="13" t="s">
        <v>29</v>
      </c>
      <c r="F20" s="40">
        <v>0.42777777777777781</v>
      </c>
      <c r="G20" s="13">
        <v>146</v>
      </c>
      <c r="H20" s="14">
        <f t="shared" si="0"/>
        <v>8.1111111111111107</v>
      </c>
    </row>
    <row r="21" spans="1:8" x14ac:dyDescent="0.3">
      <c r="A21" t="s">
        <v>7</v>
      </c>
      <c r="B21" s="12">
        <v>3</v>
      </c>
      <c r="C21" s="13" t="s">
        <v>13</v>
      </c>
      <c r="D21" s="13">
        <v>15</v>
      </c>
      <c r="E21" s="13" t="s">
        <v>28</v>
      </c>
      <c r="F21" s="40">
        <v>0.43402777777777773</v>
      </c>
      <c r="G21" s="13">
        <v>165</v>
      </c>
      <c r="H21" s="14">
        <f t="shared" si="0"/>
        <v>9.1666666666666661</v>
      </c>
    </row>
    <row r="22" spans="1:8" x14ac:dyDescent="0.3">
      <c r="A22" t="s">
        <v>7</v>
      </c>
      <c r="B22" s="12">
        <v>3</v>
      </c>
      <c r="C22" s="13" t="s">
        <v>14</v>
      </c>
      <c r="D22" s="13">
        <v>16</v>
      </c>
      <c r="E22" s="13" t="s">
        <v>29</v>
      </c>
      <c r="F22" s="40">
        <v>0.43472222222222223</v>
      </c>
      <c r="G22" s="13">
        <v>149</v>
      </c>
      <c r="H22" s="14">
        <f t="shared" si="0"/>
        <v>8.2777777777777786</v>
      </c>
    </row>
    <row r="23" spans="1:8" x14ac:dyDescent="0.3">
      <c r="A23" t="s">
        <v>7</v>
      </c>
      <c r="B23" s="12">
        <v>3</v>
      </c>
      <c r="C23" s="13" t="s">
        <v>15</v>
      </c>
      <c r="D23" s="13">
        <v>17</v>
      </c>
      <c r="E23" s="13" t="s">
        <v>29</v>
      </c>
      <c r="F23" s="40">
        <v>0.44305555555555554</v>
      </c>
      <c r="G23" s="13">
        <v>148</v>
      </c>
      <c r="H23" s="14">
        <f t="shared" si="0"/>
        <v>8.2222222222222214</v>
      </c>
    </row>
    <row r="24" spans="1:8" ht="15" thickBot="1" x14ac:dyDescent="0.35">
      <c r="A24" t="s">
        <v>7</v>
      </c>
      <c r="B24" s="12">
        <v>3</v>
      </c>
      <c r="C24" s="13" t="s">
        <v>16</v>
      </c>
      <c r="D24" s="13">
        <v>18</v>
      </c>
      <c r="E24" s="13" t="s">
        <v>28</v>
      </c>
      <c r="F24" s="40">
        <v>0.44375000000000003</v>
      </c>
      <c r="G24" s="13">
        <v>139</v>
      </c>
      <c r="H24" s="14">
        <f t="shared" si="0"/>
        <v>7.7222222222222223</v>
      </c>
    </row>
    <row r="25" spans="1:8" x14ac:dyDescent="0.3">
      <c r="A25" t="s">
        <v>7</v>
      </c>
      <c r="B25" s="9">
        <v>4</v>
      </c>
      <c r="C25" s="10" t="s">
        <v>11</v>
      </c>
      <c r="D25" s="10">
        <v>19</v>
      </c>
      <c r="E25" s="10" t="s">
        <v>28</v>
      </c>
      <c r="F25" s="49">
        <v>0.44444444444444442</v>
      </c>
      <c r="G25" s="10">
        <v>201</v>
      </c>
      <c r="H25" s="11">
        <f t="shared" si="0"/>
        <v>11.166666666666666</v>
      </c>
    </row>
    <row r="26" spans="1:8" x14ac:dyDescent="0.3">
      <c r="A26" t="s">
        <v>7</v>
      </c>
      <c r="B26" s="12">
        <v>4</v>
      </c>
      <c r="C26" s="13" t="s">
        <v>12</v>
      </c>
      <c r="D26" s="13">
        <v>20</v>
      </c>
      <c r="E26" s="13" t="s">
        <v>29</v>
      </c>
      <c r="F26" s="40">
        <v>0.44444444444444442</v>
      </c>
      <c r="G26" s="13">
        <v>164</v>
      </c>
      <c r="H26" s="14">
        <f t="shared" si="0"/>
        <v>9.1111111111111107</v>
      </c>
    </row>
    <row r="27" spans="1:8" x14ac:dyDescent="0.3">
      <c r="A27" t="s">
        <v>7</v>
      </c>
      <c r="B27" s="12">
        <v>4</v>
      </c>
      <c r="C27" s="13" t="s">
        <v>13</v>
      </c>
      <c r="D27" s="13">
        <v>21</v>
      </c>
      <c r="E27" s="13" t="s">
        <v>29</v>
      </c>
      <c r="F27" s="40">
        <v>0.4513888888888889</v>
      </c>
      <c r="G27" s="13">
        <v>158</v>
      </c>
      <c r="H27" s="14">
        <f t="shared" si="0"/>
        <v>8.7777777777777786</v>
      </c>
    </row>
    <row r="28" spans="1:8" x14ac:dyDescent="0.3">
      <c r="A28" t="s">
        <v>7</v>
      </c>
      <c r="B28" s="12">
        <v>4</v>
      </c>
      <c r="C28" s="13" t="s">
        <v>14</v>
      </c>
      <c r="D28" s="13">
        <v>22</v>
      </c>
      <c r="E28" s="13" t="s">
        <v>20</v>
      </c>
      <c r="F28" s="13"/>
      <c r="G28" s="13" t="s">
        <v>17</v>
      </c>
      <c r="H28" s="14" t="s">
        <v>17</v>
      </c>
    </row>
    <row r="29" spans="1:8" x14ac:dyDescent="0.3">
      <c r="A29" t="s">
        <v>7</v>
      </c>
      <c r="B29" s="12">
        <v>4</v>
      </c>
      <c r="C29" s="13" t="s">
        <v>15</v>
      </c>
      <c r="D29" s="13">
        <v>23</v>
      </c>
      <c r="E29" s="13" t="s">
        <v>28</v>
      </c>
      <c r="F29" s="40">
        <v>0.45833333333333331</v>
      </c>
      <c r="G29" s="13">
        <v>139</v>
      </c>
      <c r="H29" s="14">
        <f t="shared" si="0"/>
        <v>7.7222222222222223</v>
      </c>
    </row>
    <row r="30" spans="1:8" ht="15" thickBot="1" x14ac:dyDescent="0.35">
      <c r="A30" t="s">
        <v>7</v>
      </c>
      <c r="B30" s="15">
        <v>4</v>
      </c>
      <c r="C30" s="16" t="s">
        <v>16</v>
      </c>
      <c r="D30" s="16">
        <v>24</v>
      </c>
      <c r="E30" s="16" t="s">
        <v>29</v>
      </c>
      <c r="F30" s="50">
        <v>0.4604166666666667</v>
      </c>
      <c r="G30" s="16">
        <v>158</v>
      </c>
      <c r="H30" s="17">
        <f t="shared" si="0"/>
        <v>8.7777777777777786</v>
      </c>
    </row>
    <row r="31" spans="1:8" x14ac:dyDescent="0.3">
      <c r="A31" t="s">
        <v>8</v>
      </c>
      <c r="B31" s="34">
        <v>5</v>
      </c>
      <c r="C31" s="35" t="s">
        <v>11</v>
      </c>
      <c r="D31" s="35">
        <v>25</v>
      </c>
      <c r="E31" s="35" t="s">
        <v>28</v>
      </c>
      <c r="F31" s="51">
        <v>0.4604166666666667</v>
      </c>
      <c r="G31" s="35">
        <v>135</v>
      </c>
      <c r="H31" s="36">
        <f t="shared" si="0"/>
        <v>7.5</v>
      </c>
    </row>
    <row r="32" spans="1:8" x14ac:dyDescent="0.3">
      <c r="A32" t="s">
        <v>8</v>
      </c>
      <c r="B32" s="34">
        <v>5</v>
      </c>
      <c r="C32" s="35" t="s">
        <v>12</v>
      </c>
      <c r="D32" s="35">
        <v>26</v>
      </c>
      <c r="E32" s="35" t="s">
        <v>28</v>
      </c>
      <c r="F32" s="51">
        <v>0.46666666666666662</v>
      </c>
      <c r="G32" s="35">
        <v>170</v>
      </c>
      <c r="H32" s="36">
        <f t="shared" si="0"/>
        <v>9.4444444444444446</v>
      </c>
    </row>
    <row r="33" spans="1:8" x14ac:dyDescent="0.3">
      <c r="A33" t="s">
        <v>8</v>
      </c>
      <c r="B33" s="34">
        <v>5</v>
      </c>
      <c r="C33" s="35" t="s">
        <v>13</v>
      </c>
      <c r="D33" s="35">
        <v>27</v>
      </c>
      <c r="E33" s="35" t="s">
        <v>29</v>
      </c>
      <c r="F33" s="51">
        <v>0.46875</v>
      </c>
      <c r="G33" s="35">
        <v>166</v>
      </c>
      <c r="H33" s="36">
        <f t="shared" si="0"/>
        <v>9.2222222222222214</v>
      </c>
    </row>
    <row r="34" spans="1:8" x14ac:dyDescent="0.3">
      <c r="A34" t="s">
        <v>8</v>
      </c>
      <c r="B34" s="34">
        <v>5</v>
      </c>
      <c r="C34" s="35" t="s">
        <v>14</v>
      </c>
      <c r="D34" s="35">
        <v>28</v>
      </c>
      <c r="E34" s="35" t="s">
        <v>28</v>
      </c>
      <c r="F34" s="51">
        <v>0.4694444444444445</v>
      </c>
      <c r="G34" s="35">
        <v>159</v>
      </c>
      <c r="H34" s="36">
        <f t="shared" si="0"/>
        <v>8.8333333333333339</v>
      </c>
    </row>
    <row r="35" spans="1:8" x14ac:dyDescent="0.3">
      <c r="A35" t="s">
        <v>8</v>
      </c>
      <c r="B35" s="34">
        <v>5</v>
      </c>
      <c r="C35" s="35" t="s">
        <v>15</v>
      </c>
      <c r="D35" s="35">
        <v>29</v>
      </c>
      <c r="E35" s="35" t="s">
        <v>27</v>
      </c>
      <c r="F35" s="51">
        <v>0.47222222222222227</v>
      </c>
      <c r="G35" s="35">
        <v>160</v>
      </c>
      <c r="H35" s="36">
        <f t="shared" si="0"/>
        <v>8.8888888888888893</v>
      </c>
    </row>
    <row r="36" spans="1:8" ht="15" thickBot="1" x14ac:dyDescent="0.35">
      <c r="A36" t="s">
        <v>8</v>
      </c>
      <c r="B36" s="34">
        <v>5</v>
      </c>
      <c r="C36" s="35" t="s">
        <v>16</v>
      </c>
      <c r="D36" s="35">
        <v>30</v>
      </c>
      <c r="E36" s="35" t="s">
        <v>28</v>
      </c>
      <c r="F36" s="51">
        <v>0.47569444444444442</v>
      </c>
      <c r="G36" s="35">
        <v>153</v>
      </c>
      <c r="H36" s="36">
        <f t="shared" si="0"/>
        <v>8.5</v>
      </c>
    </row>
    <row r="37" spans="1:8" x14ac:dyDescent="0.3">
      <c r="A37" t="s">
        <v>8</v>
      </c>
      <c r="B37" s="31">
        <v>6</v>
      </c>
      <c r="C37" s="32" t="s">
        <v>11</v>
      </c>
      <c r="D37" s="32">
        <v>31</v>
      </c>
      <c r="E37" s="32" t="s">
        <v>29</v>
      </c>
      <c r="F37" s="52">
        <v>0.47430555555555554</v>
      </c>
      <c r="G37" s="32">
        <v>143</v>
      </c>
      <c r="H37" s="33">
        <f t="shared" si="0"/>
        <v>7.9444444444444446</v>
      </c>
    </row>
    <row r="38" spans="1:8" x14ac:dyDescent="0.3">
      <c r="A38" t="s">
        <v>8</v>
      </c>
      <c r="B38" s="34">
        <v>6</v>
      </c>
      <c r="C38" s="35" t="s">
        <v>12</v>
      </c>
      <c r="D38" s="35">
        <v>32</v>
      </c>
      <c r="E38" s="35" t="s">
        <v>30</v>
      </c>
      <c r="F38" s="51">
        <v>0.4777777777777778</v>
      </c>
      <c r="G38" s="35">
        <v>166</v>
      </c>
      <c r="H38" s="36">
        <f t="shared" si="0"/>
        <v>9.2222222222222214</v>
      </c>
    </row>
    <row r="39" spans="1:8" x14ac:dyDescent="0.3">
      <c r="A39" t="s">
        <v>8</v>
      </c>
      <c r="B39" s="34">
        <v>6</v>
      </c>
      <c r="C39" s="35" t="s">
        <v>13</v>
      </c>
      <c r="D39" s="35">
        <v>33</v>
      </c>
      <c r="E39" s="35" t="s">
        <v>28</v>
      </c>
      <c r="F39" s="51">
        <v>0.47847222222222219</v>
      </c>
      <c r="G39" s="35">
        <v>123</v>
      </c>
      <c r="H39" s="36">
        <f t="shared" si="0"/>
        <v>6.833333333333333</v>
      </c>
    </row>
    <row r="40" spans="1:8" x14ac:dyDescent="0.3">
      <c r="A40" t="s">
        <v>8</v>
      </c>
      <c r="B40" s="34">
        <v>6</v>
      </c>
      <c r="C40" s="35" t="s">
        <v>14</v>
      </c>
      <c r="D40" s="35">
        <v>34</v>
      </c>
      <c r="E40" s="35" t="s">
        <v>29</v>
      </c>
      <c r="F40" s="51">
        <v>0.47847222222222219</v>
      </c>
      <c r="G40" s="35">
        <v>139</v>
      </c>
      <c r="H40" s="36">
        <f t="shared" si="0"/>
        <v>7.7222222222222223</v>
      </c>
    </row>
    <row r="41" spans="1:8" x14ac:dyDescent="0.3">
      <c r="A41" t="s">
        <v>8</v>
      </c>
      <c r="B41" s="34">
        <v>6</v>
      </c>
      <c r="C41" s="35" t="s">
        <v>15</v>
      </c>
      <c r="D41" s="35">
        <v>35</v>
      </c>
      <c r="E41" s="35" t="s">
        <v>27</v>
      </c>
      <c r="F41" s="51">
        <v>0.47916666666666669</v>
      </c>
      <c r="G41" s="35">
        <v>142</v>
      </c>
      <c r="H41" s="36">
        <f t="shared" si="0"/>
        <v>7.8888888888888893</v>
      </c>
    </row>
    <row r="42" spans="1:8" ht="15" thickBot="1" x14ac:dyDescent="0.35">
      <c r="A42" t="s">
        <v>8</v>
      </c>
      <c r="B42" s="37">
        <v>6</v>
      </c>
      <c r="C42" s="38" t="s">
        <v>16</v>
      </c>
      <c r="D42" s="38">
        <v>36</v>
      </c>
      <c r="E42" s="38" t="s">
        <v>27</v>
      </c>
      <c r="F42" s="53">
        <v>0.48194444444444445</v>
      </c>
      <c r="G42" s="38">
        <v>140</v>
      </c>
      <c r="H42" s="39">
        <f t="shared" si="0"/>
        <v>7.7777777777777777</v>
      </c>
    </row>
    <row r="43" spans="1:8" x14ac:dyDescent="0.3">
      <c r="A43" t="s">
        <v>6</v>
      </c>
      <c r="B43" s="22">
        <v>7</v>
      </c>
      <c r="C43" s="23" t="s">
        <v>11</v>
      </c>
      <c r="D43" s="23">
        <v>37</v>
      </c>
      <c r="E43" s="23" t="s">
        <v>28</v>
      </c>
      <c r="F43" s="24">
        <v>0.4861111111111111</v>
      </c>
      <c r="G43" s="23">
        <v>151</v>
      </c>
      <c r="H43" s="25">
        <f t="shared" si="0"/>
        <v>8.3888888888888893</v>
      </c>
    </row>
    <row r="44" spans="1:8" x14ac:dyDescent="0.3">
      <c r="A44" t="s">
        <v>6</v>
      </c>
      <c r="B44" s="22">
        <v>7</v>
      </c>
      <c r="C44" s="23" t="s">
        <v>12</v>
      </c>
      <c r="D44" s="23">
        <v>38</v>
      </c>
      <c r="E44" s="23" t="s">
        <v>29</v>
      </c>
      <c r="F44" s="24">
        <v>0.4861111111111111</v>
      </c>
      <c r="G44" s="23">
        <v>187</v>
      </c>
      <c r="H44" s="25">
        <f t="shared" si="0"/>
        <v>10.388888888888889</v>
      </c>
    </row>
    <row r="45" spans="1:8" x14ac:dyDescent="0.3">
      <c r="A45" t="s">
        <v>6</v>
      </c>
      <c r="B45" s="22">
        <v>7</v>
      </c>
      <c r="C45" s="23" t="s">
        <v>13</v>
      </c>
      <c r="D45" s="23">
        <v>39</v>
      </c>
      <c r="E45" s="23" t="s">
        <v>27</v>
      </c>
      <c r="F45" s="24">
        <v>0.4861111111111111</v>
      </c>
      <c r="G45" s="23">
        <v>212</v>
      </c>
      <c r="H45" s="25">
        <f t="shared" si="0"/>
        <v>11.777777777777779</v>
      </c>
    </row>
    <row r="46" spans="1:8" x14ac:dyDescent="0.3">
      <c r="A46" t="s">
        <v>6</v>
      </c>
      <c r="B46" s="22">
        <v>7</v>
      </c>
      <c r="C46" s="23" t="s">
        <v>14</v>
      </c>
      <c r="D46" s="23">
        <v>40</v>
      </c>
      <c r="E46" s="23" t="s">
        <v>28</v>
      </c>
      <c r="F46" s="24">
        <v>0.48958333333333331</v>
      </c>
      <c r="G46" s="23">
        <v>170</v>
      </c>
      <c r="H46" s="25">
        <f t="shared" si="0"/>
        <v>9.4444444444444446</v>
      </c>
    </row>
    <row r="47" spans="1:8" x14ac:dyDescent="0.3">
      <c r="A47" t="s">
        <v>6</v>
      </c>
      <c r="B47" s="22">
        <v>7</v>
      </c>
      <c r="C47" s="23" t="s">
        <v>15</v>
      </c>
      <c r="D47" s="23">
        <v>41</v>
      </c>
      <c r="E47" s="23" t="s">
        <v>29</v>
      </c>
      <c r="F47" s="24">
        <v>0.49305555555555558</v>
      </c>
      <c r="G47" s="23">
        <v>157</v>
      </c>
      <c r="H47" s="25">
        <f t="shared" si="0"/>
        <v>8.7222222222222214</v>
      </c>
    </row>
    <row r="48" spans="1:8" ht="15" thickBot="1" x14ac:dyDescent="0.35">
      <c r="A48" t="s">
        <v>6</v>
      </c>
      <c r="B48" s="22">
        <v>7</v>
      </c>
      <c r="C48" s="23" t="s">
        <v>16</v>
      </c>
      <c r="D48" s="23">
        <v>42</v>
      </c>
      <c r="E48" s="23" t="s">
        <v>28</v>
      </c>
      <c r="F48" s="24">
        <v>0.49305555555555558</v>
      </c>
      <c r="G48" s="23">
        <v>166</v>
      </c>
      <c r="H48" s="25">
        <f t="shared" si="0"/>
        <v>9.2222222222222214</v>
      </c>
    </row>
    <row r="49" spans="1:8" x14ac:dyDescent="0.3">
      <c r="A49" t="s">
        <v>6</v>
      </c>
      <c r="B49" s="18">
        <v>8</v>
      </c>
      <c r="C49" s="19" t="s">
        <v>11</v>
      </c>
      <c r="D49" s="19">
        <v>43</v>
      </c>
      <c r="E49" s="19" t="s">
        <v>28</v>
      </c>
      <c r="F49" s="20">
        <v>0.49652777777777773</v>
      </c>
      <c r="G49" s="19">
        <v>172</v>
      </c>
      <c r="H49" s="21">
        <f t="shared" si="0"/>
        <v>9.5555555555555554</v>
      </c>
    </row>
    <row r="50" spans="1:8" x14ac:dyDescent="0.3">
      <c r="A50" t="s">
        <v>6</v>
      </c>
      <c r="B50" s="22">
        <v>8</v>
      </c>
      <c r="C50" s="23" t="s">
        <v>12</v>
      </c>
      <c r="D50" s="23">
        <v>44</v>
      </c>
      <c r="E50" s="23" t="s">
        <v>28</v>
      </c>
      <c r="F50" s="24">
        <v>0.50138888888888888</v>
      </c>
      <c r="G50" s="23">
        <v>163</v>
      </c>
      <c r="H50" s="25">
        <f t="shared" si="0"/>
        <v>9.0555555555555554</v>
      </c>
    </row>
    <row r="51" spans="1:8" x14ac:dyDescent="0.3">
      <c r="A51" t="s">
        <v>6</v>
      </c>
      <c r="B51" s="22">
        <v>8</v>
      </c>
      <c r="C51" s="23" t="s">
        <v>13</v>
      </c>
      <c r="D51" s="23">
        <v>45</v>
      </c>
      <c r="E51" s="23" t="s">
        <v>29</v>
      </c>
      <c r="F51" s="24">
        <v>0.50277777777777777</v>
      </c>
      <c r="G51" s="23">
        <v>167</v>
      </c>
      <c r="H51" s="25">
        <f t="shared" si="0"/>
        <v>9.2777777777777786</v>
      </c>
    </row>
    <row r="52" spans="1:8" x14ac:dyDescent="0.3">
      <c r="A52" t="s">
        <v>6</v>
      </c>
      <c r="B52" s="22">
        <v>8</v>
      </c>
      <c r="C52" s="23" t="s">
        <v>14</v>
      </c>
      <c r="D52" s="23">
        <v>46</v>
      </c>
      <c r="E52" s="23" t="s">
        <v>28</v>
      </c>
      <c r="F52" s="24">
        <v>0.50416666666666665</v>
      </c>
      <c r="G52" s="23">
        <v>184</v>
      </c>
      <c r="H52" s="25">
        <f t="shared" si="0"/>
        <v>10.222222222222221</v>
      </c>
    </row>
    <row r="53" spans="1:8" x14ac:dyDescent="0.3">
      <c r="A53" t="s">
        <v>6</v>
      </c>
      <c r="B53" s="22">
        <v>8</v>
      </c>
      <c r="C53" s="23" t="s">
        <v>15</v>
      </c>
      <c r="D53" s="23">
        <v>47</v>
      </c>
      <c r="E53" s="23" t="s">
        <v>28</v>
      </c>
      <c r="F53" s="24">
        <v>0.50694444444444442</v>
      </c>
      <c r="G53" s="23">
        <v>200</v>
      </c>
      <c r="H53" s="25">
        <f t="shared" si="0"/>
        <v>11.111111111111111</v>
      </c>
    </row>
    <row r="54" spans="1:8" ht="15" thickBot="1" x14ac:dyDescent="0.35">
      <c r="A54" t="s">
        <v>6</v>
      </c>
      <c r="B54" s="27">
        <v>8</v>
      </c>
      <c r="C54" s="28" t="s">
        <v>16</v>
      </c>
      <c r="D54" s="28">
        <v>48</v>
      </c>
      <c r="E54" s="28" t="s">
        <v>29</v>
      </c>
      <c r="F54" s="29">
        <v>0.5083333333333333</v>
      </c>
      <c r="G54" s="28">
        <v>197</v>
      </c>
      <c r="H54" s="30">
        <f t="shared" si="0"/>
        <v>10.944444444444445</v>
      </c>
    </row>
    <row r="55" spans="1:8" x14ac:dyDescent="0.3">
      <c r="A55" t="s">
        <v>7</v>
      </c>
      <c r="B55" s="12">
        <v>9</v>
      </c>
      <c r="C55" s="13" t="s">
        <v>11</v>
      </c>
      <c r="D55" s="13">
        <v>49</v>
      </c>
      <c r="E55" s="13" t="s">
        <v>28</v>
      </c>
      <c r="F55" s="40">
        <v>0.50972222222222219</v>
      </c>
      <c r="G55" s="13">
        <v>153</v>
      </c>
      <c r="H55" s="14">
        <f t="shared" si="0"/>
        <v>8.5</v>
      </c>
    </row>
    <row r="56" spans="1:8" x14ac:dyDescent="0.3">
      <c r="A56" t="s">
        <v>7</v>
      </c>
      <c r="B56" s="12">
        <v>9</v>
      </c>
      <c r="C56" s="13" t="s">
        <v>12</v>
      </c>
      <c r="D56" s="13">
        <v>50</v>
      </c>
      <c r="E56" s="13" t="s">
        <v>27</v>
      </c>
      <c r="F56" s="40">
        <v>0.51180555555555551</v>
      </c>
      <c r="G56" s="13">
        <v>169</v>
      </c>
      <c r="H56" s="14">
        <f t="shared" si="0"/>
        <v>9.3888888888888893</v>
      </c>
    </row>
    <row r="57" spans="1:8" x14ac:dyDescent="0.3">
      <c r="A57" t="s">
        <v>7</v>
      </c>
      <c r="B57" s="12">
        <v>9</v>
      </c>
      <c r="C57" s="13" t="s">
        <v>13</v>
      </c>
      <c r="D57" s="13">
        <v>51</v>
      </c>
      <c r="E57" s="13" t="s">
        <v>28</v>
      </c>
      <c r="F57" s="40">
        <v>0.51250000000000007</v>
      </c>
      <c r="G57" s="13">
        <v>187</v>
      </c>
      <c r="H57" s="14">
        <f t="shared" si="0"/>
        <v>10.388888888888889</v>
      </c>
    </row>
    <row r="58" spans="1:8" x14ac:dyDescent="0.3">
      <c r="A58" t="s">
        <v>7</v>
      </c>
      <c r="B58" s="12">
        <v>9</v>
      </c>
      <c r="C58" s="13" t="s">
        <v>14</v>
      </c>
      <c r="D58" s="13">
        <v>52</v>
      </c>
      <c r="E58" s="13" t="s">
        <v>27</v>
      </c>
      <c r="F58" s="40">
        <v>0.51736111111111105</v>
      </c>
      <c r="G58" s="13">
        <v>170</v>
      </c>
      <c r="H58" s="14">
        <f t="shared" si="0"/>
        <v>9.4444444444444446</v>
      </c>
    </row>
    <row r="59" spans="1:8" x14ac:dyDescent="0.3">
      <c r="A59" t="s">
        <v>7</v>
      </c>
      <c r="B59" s="12">
        <v>9</v>
      </c>
      <c r="C59" s="13" t="s">
        <v>15</v>
      </c>
      <c r="D59" s="13">
        <v>53</v>
      </c>
      <c r="E59" s="13" t="s">
        <v>28</v>
      </c>
      <c r="F59" s="40">
        <v>0.51736111111111105</v>
      </c>
      <c r="G59" s="13">
        <v>166</v>
      </c>
      <c r="H59" s="14">
        <f t="shared" si="0"/>
        <v>9.2222222222222214</v>
      </c>
    </row>
    <row r="60" spans="1:8" ht="15" thickBot="1" x14ac:dyDescent="0.35">
      <c r="A60" t="s">
        <v>7</v>
      </c>
      <c r="B60" s="12">
        <v>9</v>
      </c>
      <c r="C60" s="13" t="s">
        <v>16</v>
      </c>
      <c r="D60" s="13">
        <v>54</v>
      </c>
      <c r="E60" s="13" t="s">
        <v>28</v>
      </c>
      <c r="F60" s="40">
        <v>0.52013888888888882</v>
      </c>
      <c r="G60" s="13">
        <v>164</v>
      </c>
      <c r="H60" s="14">
        <f t="shared" si="0"/>
        <v>9.1111111111111107</v>
      </c>
    </row>
    <row r="61" spans="1:8" x14ac:dyDescent="0.3">
      <c r="A61" t="s">
        <v>7</v>
      </c>
      <c r="B61" s="9">
        <v>10</v>
      </c>
      <c r="C61" s="10" t="s">
        <v>11</v>
      </c>
      <c r="D61" s="10">
        <v>55</v>
      </c>
      <c r="E61" s="10" t="s">
        <v>31</v>
      </c>
      <c r="F61" s="49">
        <v>0.5229166666666667</v>
      </c>
      <c r="G61" s="10">
        <v>144</v>
      </c>
      <c r="H61" s="11">
        <f t="shared" si="0"/>
        <v>8</v>
      </c>
    </row>
    <row r="62" spans="1:8" x14ac:dyDescent="0.3">
      <c r="A62" t="s">
        <v>7</v>
      </c>
      <c r="B62" s="12">
        <v>10</v>
      </c>
      <c r="C62" s="13" t="s">
        <v>12</v>
      </c>
      <c r="D62" s="13">
        <v>56</v>
      </c>
      <c r="E62" s="13" t="s">
        <v>27</v>
      </c>
      <c r="F62" s="40">
        <v>0.52777777777777779</v>
      </c>
      <c r="G62" s="13">
        <v>190</v>
      </c>
      <c r="H62" s="14">
        <f t="shared" si="0"/>
        <v>10.555555555555555</v>
      </c>
    </row>
    <row r="63" spans="1:8" x14ac:dyDescent="0.3">
      <c r="A63" t="s">
        <v>7</v>
      </c>
      <c r="B63" s="12">
        <v>10</v>
      </c>
      <c r="C63" s="13" t="s">
        <v>13</v>
      </c>
      <c r="D63" s="13">
        <v>57</v>
      </c>
      <c r="E63" s="13" t="s">
        <v>27</v>
      </c>
      <c r="F63" s="40">
        <v>0.53055555555555556</v>
      </c>
      <c r="G63" s="13">
        <v>190</v>
      </c>
      <c r="H63" s="14">
        <f t="shared" si="0"/>
        <v>10.555555555555555</v>
      </c>
    </row>
    <row r="64" spans="1:8" x14ac:dyDescent="0.3">
      <c r="A64" t="s">
        <v>7</v>
      </c>
      <c r="B64" s="12">
        <v>10</v>
      </c>
      <c r="C64" s="13" t="s">
        <v>14</v>
      </c>
      <c r="D64" s="13">
        <v>58</v>
      </c>
      <c r="E64" s="13" t="s">
        <v>32</v>
      </c>
      <c r="F64" s="40">
        <v>0.52777777777777779</v>
      </c>
      <c r="G64" s="13">
        <v>173</v>
      </c>
      <c r="H64" s="14">
        <f t="shared" si="0"/>
        <v>9.6111111111111107</v>
      </c>
    </row>
    <row r="65" spans="1:8" x14ac:dyDescent="0.3">
      <c r="A65" t="s">
        <v>7</v>
      </c>
      <c r="B65" s="12">
        <v>10</v>
      </c>
      <c r="C65" s="13" t="s">
        <v>15</v>
      </c>
      <c r="D65" s="13">
        <v>59</v>
      </c>
      <c r="E65" s="13" t="s">
        <v>27</v>
      </c>
      <c r="F65" s="40">
        <v>0.52986111111111112</v>
      </c>
      <c r="G65" s="13">
        <v>154</v>
      </c>
      <c r="H65" s="14">
        <f t="shared" si="0"/>
        <v>8.5555555555555554</v>
      </c>
    </row>
    <row r="66" spans="1:8" ht="15" thickBot="1" x14ac:dyDescent="0.35">
      <c r="A66" t="s">
        <v>7</v>
      </c>
      <c r="B66" s="15">
        <v>10</v>
      </c>
      <c r="C66" s="16" t="s">
        <v>16</v>
      </c>
      <c r="D66" s="16">
        <v>60</v>
      </c>
      <c r="E66" s="16" t="s">
        <v>28</v>
      </c>
      <c r="F66" s="50">
        <v>0.53055555555555556</v>
      </c>
      <c r="G66" s="16">
        <v>169</v>
      </c>
      <c r="H66" s="17">
        <f t="shared" si="0"/>
        <v>9.3888888888888893</v>
      </c>
    </row>
    <row r="67" spans="1:8" x14ac:dyDescent="0.3">
      <c r="A67" t="s">
        <v>8</v>
      </c>
      <c r="B67" s="34">
        <v>11</v>
      </c>
      <c r="C67" s="35" t="s">
        <v>11</v>
      </c>
      <c r="D67" s="35">
        <v>61</v>
      </c>
      <c r="E67" s="35" t="s">
        <v>27</v>
      </c>
      <c r="F67" s="51">
        <v>0.53263888888888888</v>
      </c>
      <c r="G67" s="35">
        <v>135</v>
      </c>
      <c r="H67" s="36">
        <f t="shared" si="0"/>
        <v>7.5</v>
      </c>
    </row>
    <row r="68" spans="1:8" x14ac:dyDescent="0.3">
      <c r="A68" t="s">
        <v>8</v>
      </c>
      <c r="B68" s="34">
        <v>11</v>
      </c>
      <c r="C68" s="35" t="s">
        <v>12</v>
      </c>
      <c r="D68" s="35">
        <v>62</v>
      </c>
      <c r="E68" s="35" t="s">
        <v>27</v>
      </c>
      <c r="F68" s="51">
        <v>0.53888888888888886</v>
      </c>
      <c r="G68" s="35">
        <v>169</v>
      </c>
      <c r="H68" s="36">
        <f t="shared" si="0"/>
        <v>9.3888888888888893</v>
      </c>
    </row>
    <row r="69" spans="1:8" x14ac:dyDescent="0.3">
      <c r="A69" t="s">
        <v>8</v>
      </c>
      <c r="B69" s="34">
        <v>11</v>
      </c>
      <c r="C69" s="35" t="s">
        <v>13</v>
      </c>
      <c r="D69" s="35">
        <v>63</v>
      </c>
      <c r="E69" s="35" t="s">
        <v>27</v>
      </c>
      <c r="F69" s="51">
        <v>0.54097222222222219</v>
      </c>
      <c r="G69" s="35">
        <v>112</v>
      </c>
      <c r="H69" s="36">
        <f t="shared" si="0"/>
        <v>6.2222222222222223</v>
      </c>
    </row>
    <row r="70" spans="1:8" x14ac:dyDescent="0.3">
      <c r="A70" t="s">
        <v>8</v>
      </c>
      <c r="B70" s="34">
        <v>11</v>
      </c>
      <c r="C70" s="35" t="s">
        <v>14</v>
      </c>
      <c r="D70" s="35">
        <v>64</v>
      </c>
      <c r="E70" s="35" t="s">
        <v>28</v>
      </c>
      <c r="F70" s="51">
        <v>0.54166666666666663</v>
      </c>
      <c r="G70" s="35">
        <v>150</v>
      </c>
      <c r="H70" s="36">
        <f t="shared" si="0"/>
        <v>8.3333333333333339</v>
      </c>
    </row>
    <row r="71" spans="1:8" x14ac:dyDescent="0.3">
      <c r="A71" t="s">
        <v>8</v>
      </c>
      <c r="B71" s="34">
        <v>11</v>
      </c>
      <c r="C71" s="35" t="s">
        <v>15</v>
      </c>
      <c r="D71" s="35">
        <v>65</v>
      </c>
      <c r="E71" s="35" t="s">
        <v>29</v>
      </c>
      <c r="F71" s="51">
        <v>0.54375000000000007</v>
      </c>
      <c r="G71" s="35">
        <v>134</v>
      </c>
      <c r="H71" s="36">
        <f t="shared" si="0"/>
        <v>7.4444444444444446</v>
      </c>
    </row>
    <row r="72" spans="1:8" ht="15" thickBot="1" x14ac:dyDescent="0.35">
      <c r="A72" t="s">
        <v>8</v>
      </c>
      <c r="B72" s="34">
        <v>11</v>
      </c>
      <c r="C72" s="35" t="s">
        <v>16</v>
      </c>
      <c r="D72" s="35">
        <v>66</v>
      </c>
      <c r="E72" s="35" t="s">
        <v>27</v>
      </c>
      <c r="F72" s="51">
        <v>0.54513888888888895</v>
      </c>
      <c r="G72" s="35">
        <v>133</v>
      </c>
      <c r="H72" s="36">
        <f t="shared" ref="H72:H84" si="1">G72/18</f>
        <v>7.3888888888888893</v>
      </c>
    </row>
    <row r="73" spans="1:8" x14ac:dyDescent="0.3">
      <c r="A73" t="s">
        <v>8</v>
      </c>
      <c r="B73" s="31">
        <v>12</v>
      </c>
      <c r="C73" s="32" t="s">
        <v>11</v>
      </c>
      <c r="D73" s="32">
        <v>67</v>
      </c>
      <c r="E73" s="32" t="s">
        <v>28</v>
      </c>
      <c r="F73" s="52">
        <v>0.54652777777777783</v>
      </c>
      <c r="G73" s="32">
        <v>140</v>
      </c>
      <c r="H73" s="33">
        <f t="shared" si="1"/>
        <v>7.7777777777777777</v>
      </c>
    </row>
    <row r="74" spans="1:8" x14ac:dyDescent="0.3">
      <c r="A74" t="s">
        <v>8</v>
      </c>
      <c r="B74" s="34">
        <v>12</v>
      </c>
      <c r="C74" s="35" t="s">
        <v>12</v>
      </c>
      <c r="D74" s="35">
        <v>68</v>
      </c>
      <c r="E74" s="35" t="s">
        <v>27</v>
      </c>
      <c r="F74" s="51">
        <v>0.54861111111111105</v>
      </c>
      <c r="G74" s="35">
        <v>181</v>
      </c>
      <c r="H74" s="36">
        <f t="shared" si="1"/>
        <v>10.055555555555555</v>
      </c>
    </row>
    <row r="75" spans="1:8" x14ac:dyDescent="0.3">
      <c r="A75" t="s">
        <v>8</v>
      </c>
      <c r="B75" s="34">
        <v>12</v>
      </c>
      <c r="C75" s="35" t="s">
        <v>13</v>
      </c>
      <c r="D75" s="35">
        <v>69</v>
      </c>
      <c r="E75" s="35" t="s">
        <v>28</v>
      </c>
      <c r="F75" s="51">
        <v>0.55138888888888882</v>
      </c>
      <c r="G75" s="35">
        <v>188</v>
      </c>
      <c r="H75" s="36">
        <f t="shared" si="1"/>
        <v>10.444444444444445</v>
      </c>
    </row>
    <row r="76" spans="1:8" x14ac:dyDescent="0.3">
      <c r="A76" t="s">
        <v>8</v>
      </c>
      <c r="B76" s="34">
        <v>12</v>
      </c>
      <c r="C76" s="35" t="s">
        <v>14</v>
      </c>
      <c r="D76" s="35">
        <v>70</v>
      </c>
      <c r="E76" s="35" t="s">
        <v>27</v>
      </c>
      <c r="F76" s="51">
        <v>0.55208333333333337</v>
      </c>
      <c r="G76" s="35">
        <v>166</v>
      </c>
      <c r="H76" s="36">
        <f t="shared" si="1"/>
        <v>9.2222222222222214</v>
      </c>
    </row>
    <row r="77" spans="1:8" x14ac:dyDescent="0.3">
      <c r="A77" t="s">
        <v>8</v>
      </c>
      <c r="B77" s="34">
        <v>12</v>
      </c>
      <c r="C77" s="35" t="s">
        <v>15</v>
      </c>
      <c r="D77" s="35">
        <v>71</v>
      </c>
      <c r="E77" s="35" t="s">
        <v>29</v>
      </c>
      <c r="F77" s="51">
        <v>0.55347222222222225</v>
      </c>
      <c r="G77" s="35">
        <v>161</v>
      </c>
      <c r="H77" s="36">
        <f t="shared" si="1"/>
        <v>8.9444444444444446</v>
      </c>
    </row>
    <row r="78" spans="1:8" ht="15" thickBot="1" x14ac:dyDescent="0.35">
      <c r="A78" t="s">
        <v>8</v>
      </c>
      <c r="B78" s="37">
        <v>12</v>
      </c>
      <c r="C78" s="38" t="s">
        <v>16</v>
      </c>
      <c r="D78" s="38">
        <v>72</v>
      </c>
      <c r="E78" s="38" t="s">
        <v>28</v>
      </c>
      <c r="F78" s="53">
        <v>0.55347222222222225</v>
      </c>
      <c r="G78" s="38">
        <v>147</v>
      </c>
      <c r="H78" s="39">
        <f t="shared" si="1"/>
        <v>8.1666666666666661</v>
      </c>
    </row>
    <row r="79" spans="1:8" x14ac:dyDescent="0.3">
      <c r="A79" t="s">
        <v>6</v>
      </c>
      <c r="B79" s="41">
        <v>13</v>
      </c>
      <c r="C79" s="42" t="s">
        <v>11</v>
      </c>
      <c r="D79" s="43">
        <v>73</v>
      </c>
      <c r="E79" s="43" t="s">
        <v>28</v>
      </c>
      <c r="F79" s="54">
        <v>0.55694444444444446</v>
      </c>
      <c r="G79" s="43">
        <v>144</v>
      </c>
      <c r="H79" s="44">
        <f t="shared" si="1"/>
        <v>8</v>
      </c>
    </row>
    <row r="80" spans="1:8" x14ac:dyDescent="0.3">
      <c r="A80" t="s">
        <v>6</v>
      </c>
      <c r="B80" s="41">
        <v>13</v>
      </c>
      <c r="C80" s="42" t="s">
        <v>12</v>
      </c>
      <c r="D80" s="43">
        <v>74</v>
      </c>
      <c r="E80" s="43" t="s">
        <v>27</v>
      </c>
      <c r="F80" s="54">
        <v>0.55694444444444446</v>
      </c>
      <c r="G80" s="43">
        <v>175</v>
      </c>
      <c r="H80" s="44">
        <f t="shared" si="1"/>
        <v>9.7222222222222214</v>
      </c>
    </row>
    <row r="81" spans="1:8" x14ac:dyDescent="0.3">
      <c r="A81" t="s">
        <v>6</v>
      </c>
      <c r="B81" s="41">
        <v>13</v>
      </c>
      <c r="C81" s="42" t="s">
        <v>13</v>
      </c>
      <c r="D81" s="43">
        <v>75</v>
      </c>
      <c r="E81" s="43" t="s">
        <v>28</v>
      </c>
      <c r="F81" s="54">
        <v>0.56458333333333333</v>
      </c>
      <c r="G81" s="43">
        <v>187</v>
      </c>
      <c r="H81" s="44">
        <f t="shared" si="1"/>
        <v>10.388888888888889</v>
      </c>
    </row>
    <row r="82" spans="1:8" x14ac:dyDescent="0.3">
      <c r="A82" t="s">
        <v>6</v>
      </c>
      <c r="B82" s="41">
        <v>13</v>
      </c>
      <c r="C82" s="42" t="s">
        <v>14</v>
      </c>
      <c r="D82" s="43">
        <v>76</v>
      </c>
      <c r="E82" s="43" t="s">
        <v>27</v>
      </c>
      <c r="F82" s="54">
        <v>0.56458333333333333</v>
      </c>
      <c r="G82" s="43">
        <v>152</v>
      </c>
      <c r="H82" s="44">
        <f t="shared" si="1"/>
        <v>8.4444444444444446</v>
      </c>
    </row>
    <row r="83" spans="1:8" x14ac:dyDescent="0.3">
      <c r="A83" t="s">
        <v>6</v>
      </c>
      <c r="B83" s="41">
        <v>13</v>
      </c>
      <c r="C83" s="42" t="s">
        <v>15</v>
      </c>
      <c r="D83" s="43">
        <v>77</v>
      </c>
      <c r="E83" s="43" t="s">
        <v>29</v>
      </c>
      <c r="F83" s="54">
        <v>0.56597222222222221</v>
      </c>
      <c r="G83" s="43">
        <v>188</v>
      </c>
      <c r="H83" s="44">
        <f t="shared" si="1"/>
        <v>10.444444444444445</v>
      </c>
    </row>
    <row r="84" spans="1:8" ht="15" thickBot="1" x14ac:dyDescent="0.35">
      <c r="A84" t="s">
        <v>6</v>
      </c>
      <c r="B84" s="45">
        <v>13</v>
      </c>
      <c r="C84" s="46" t="s">
        <v>16</v>
      </c>
      <c r="D84" s="47">
        <v>78</v>
      </c>
      <c r="E84" s="47" t="s">
        <v>28</v>
      </c>
      <c r="F84" s="55">
        <v>0.56736111111111109</v>
      </c>
      <c r="G84" s="47">
        <v>189</v>
      </c>
      <c r="H84" s="48">
        <f t="shared" si="1"/>
        <v>10.5</v>
      </c>
    </row>
    <row r="86" spans="1:8" ht="15" thickBot="1" x14ac:dyDescent="0.35"/>
    <row r="87" spans="1:8" ht="15" thickBot="1" x14ac:dyDescent="0.35">
      <c r="B87" s="90" t="s">
        <v>35</v>
      </c>
      <c r="C87" s="91"/>
      <c r="D87" s="91"/>
      <c r="E87" s="91" t="s">
        <v>38</v>
      </c>
      <c r="F87" s="91"/>
      <c r="G87" s="91"/>
      <c r="H87" s="92"/>
    </row>
  </sheetData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0"/>
  <sheetViews>
    <sheetView tabSelected="1" topLeftCell="A127" zoomScale="75" zoomScaleNormal="75" workbookViewId="0">
      <selection activeCell="L158" sqref="L158"/>
    </sheetView>
  </sheetViews>
  <sheetFormatPr defaultRowHeight="14.4" x14ac:dyDescent="0.3"/>
  <cols>
    <col min="1" max="1" width="15" customWidth="1"/>
    <col min="8" max="8" width="12" bestFit="1" customWidth="1"/>
  </cols>
  <sheetData>
    <row r="1" spans="1:20" ht="15" thickBot="1" x14ac:dyDescent="0.35">
      <c r="A1" s="56" t="s">
        <v>47</v>
      </c>
      <c r="B1" s="57" t="s">
        <v>48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/>
    </row>
    <row r="2" spans="1:20" x14ac:dyDescent="0.3">
      <c r="A2" s="99">
        <v>43374</v>
      </c>
      <c r="B2" s="42" t="s">
        <v>25</v>
      </c>
      <c r="C2" s="42"/>
      <c r="D2" s="42"/>
      <c r="E2" s="42"/>
      <c r="F2" s="42"/>
      <c r="G2" s="42"/>
      <c r="H2" s="67"/>
      <c r="I2" s="68">
        <v>6</v>
      </c>
      <c r="J2" s="68">
        <v>6</v>
      </c>
      <c r="K2" s="68">
        <v>6</v>
      </c>
      <c r="L2" s="69">
        <v>6</v>
      </c>
      <c r="M2" s="42">
        <v>6</v>
      </c>
      <c r="N2" s="42"/>
      <c r="O2" s="67">
        <v>12</v>
      </c>
      <c r="P2" s="68"/>
      <c r="Q2" s="68">
        <v>12</v>
      </c>
      <c r="R2" s="68"/>
      <c r="S2" s="69">
        <v>24</v>
      </c>
      <c r="T2" s="59"/>
    </row>
    <row r="3" spans="1:20" x14ac:dyDescent="0.3">
      <c r="A3" s="41"/>
      <c r="B3" s="42" t="s">
        <v>9</v>
      </c>
      <c r="C3" s="42">
        <v>1</v>
      </c>
      <c r="D3" s="42">
        <v>2</v>
      </c>
      <c r="E3" s="42">
        <v>7</v>
      </c>
      <c r="F3" s="42">
        <v>8</v>
      </c>
      <c r="G3" s="42">
        <v>13</v>
      </c>
      <c r="H3" s="70"/>
      <c r="I3" s="71">
        <v>1</v>
      </c>
      <c r="J3" s="71">
        <v>2</v>
      </c>
      <c r="K3" s="71">
        <v>7</v>
      </c>
      <c r="L3" s="72">
        <v>8</v>
      </c>
      <c r="M3" s="42">
        <v>13</v>
      </c>
      <c r="N3" s="42"/>
      <c r="O3" s="70"/>
      <c r="P3" s="71"/>
      <c r="Q3" s="71"/>
      <c r="R3" s="71"/>
      <c r="S3" s="72"/>
      <c r="T3" s="59"/>
    </row>
    <row r="4" spans="1:20" x14ac:dyDescent="0.3">
      <c r="A4" s="41" t="s">
        <v>6</v>
      </c>
      <c r="B4" s="42">
        <v>1</v>
      </c>
      <c r="C4" s="60">
        <v>9.7222222222222214</v>
      </c>
      <c r="D4" s="60">
        <v>8.3333333333333339</v>
      </c>
      <c r="E4" s="60">
        <v>8.3888888888888893</v>
      </c>
      <c r="F4" s="60">
        <v>9.5555555555555554</v>
      </c>
      <c r="G4" s="61">
        <v>8</v>
      </c>
      <c r="H4" s="70" t="s">
        <v>22</v>
      </c>
      <c r="I4" s="73">
        <f>AVERAGE(C4:C9)</f>
        <v>9.1944444444444446</v>
      </c>
      <c r="J4" s="73">
        <f t="shared" ref="J4:L4" si="0">AVERAGE(D4:D9)</f>
        <v>9.4444444444444446</v>
      </c>
      <c r="K4" s="73">
        <f t="shared" si="0"/>
        <v>9.6574074074074066</v>
      </c>
      <c r="L4" s="74">
        <f t="shared" si="0"/>
        <v>10.027777777777779</v>
      </c>
      <c r="M4" s="62">
        <f>AVERAGE(G4:G9)</f>
        <v>9.5833333333333339</v>
      </c>
      <c r="N4" s="42"/>
      <c r="O4" s="83">
        <f>AVERAGE(C4:D9)</f>
        <v>9.3194444444444446</v>
      </c>
      <c r="P4" s="84"/>
      <c r="Q4" s="84">
        <f>AVERAGE(E4:F9)</f>
        <v>9.8425925925925934</v>
      </c>
      <c r="R4" s="71"/>
      <c r="S4" s="85">
        <f>AVERAGE(C4:G9)</f>
        <v>9.5814814814814842</v>
      </c>
      <c r="T4" s="59"/>
    </row>
    <row r="5" spans="1:20" x14ac:dyDescent="0.3">
      <c r="A5" s="41" t="s">
        <v>6</v>
      </c>
      <c r="B5" s="42">
        <v>2</v>
      </c>
      <c r="C5" s="60">
        <v>8.6111111111111107</v>
      </c>
      <c r="D5" s="60">
        <v>10.555555555555555</v>
      </c>
      <c r="E5" s="60">
        <v>10.388888888888889</v>
      </c>
      <c r="F5" s="60">
        <v>9.0555555555555554</v>
      </c>
      <c r="G5" s="61">
        <v>9.7222222222222214</v>
      </c>
      <c r="H5" s="70" t="s">
        <v>23</v>
      </c>
      <c r="I5" s="75">
        <f>STDEV(C4:C9)</f>
        <v>0.47758394000749904</v>
      </c>
      <c r="J5" s="75">
        <f t="shared" ref="J5:M5" si="1">STDEV(D4:D9)</f>
        <v>1.2267592557649369</v>
      </c>
      <c r="K5" s="75">
        <f t="shared" si="1"/>
        <v>1.2449486412465225</v>
      </c>
      <c r="L5" s="76">
        <f t="shared" si="1"/>
        <v>0.86975943885736662</v>
      </c>
      <c r="M5" s="61">
        <f t="shared" si="1"/>
        <v>1.1003646982413693</v>
      </c>
      <c r="N5" s="42"/>
      <c r="O5" s="86">
        <f>STDEV(C4:D9)</f>
        <v>0.8970975145530633</v>
      </c>
      <c r="P5" s="75"/>
      <c r="Q5" s="75">
        <f t="shared" ref="Q5" si="2">STDEV(E4:F9)</f>
        <v>1.0420005076713112</v>
      </c>
      <c r="R5" s="71"/>
      <c r="S5" s="76">
        <f>STDEV(C4:G9)</f>
        <v>0.99120583251528127</v>
      </c>
      <c r="T5" s="59"/>
    </row>
    <row r="6" spans="1:20" x14ac:dyDescent="0.3">
      <c r="A6" s="41" t="s">
        <v>6</v>
      </c>
      <c r="B6" s="42">
        <v>3</v>
      </c>
      <c r="C6" s="60">
        <v>9.5555555555555554</v>
      </c>
      <c r="D6" s="60">
        <v>8.2777777777777786</v>
      </c>
      <c r="E6" s="60">
        <v>11.777777777777779</v>
      </c>
      <c r="F6" s="60">
        <v>9.2777777777777786</v>
      </c>
      <c r="G6" s="61">
        <v>10.388888888888889</v>
      </c>
      <c r="H6" s="70" t="s">
        <v>24</v>
      </c>
      <c r="I6" s="75">
        <f>I5/I4</f>
        <v>5.1942664169999896E-2</v>
      </c>
      <c r="J6" s="75">
        <f t="shared" ref="J6:M6" si="3">J5/J4</f>
        <v>0.12989215649275804</v>
      </c>
      <c r="K6" s="75">
        <f t="shared" si="3"/>
        <v>0.12891126870050282</v>
      </c>
      <c r="L6" s="76">
        <f t="shared" si="3"/>
        <v>8.6735013293255392E-2</v>
      </c>
      <c r="M6" s="61">
        <f t="shared" si="3"/>
        <v>0.11482066416431679</v>
      </c>
      <c r="N6" s="61"/>
      <c r="O6" s="86">
        <f t="shared" ref="O6" si="4">O5/O4</f>
        <v>9.626083613684136E-2</v>
      </c>
      <c r="P6" s="75"/>
      <c r="Q6" s="75">
        <f t="shared" ref="Q6" si="5">Q5/Q4</f>
        <v>0.10586646738335052</v>
      </c>
      <c r="R6" s="71"/>
      <c r="S6" s="76">
        <f>S5/S4</f>
        <v>0.10345016419757475</v>
      </c>
      <c r="T6" s="59"/>
    </row>
    <row r="7" spans="1:20" x14ac:dyDescent="0.3">
      <c r="A7" s="41" t="s">
        <v>6</v>
      </c>
      <c r="B7" s="42">
        <v>4</v>
      </c>
      <c r="C7" s="60">
        <v>9.5555555555555554</v>
      </c>
      <c r="D7" s="60">
        <v>9.5555555555555554</v>
      </c>
      <c r="E7" s="60">
        <v>9.4444444444444446</v>
      </c>
      <c r="F7" s="60">
        <v>10.222222222222221</v>
      </c>
      <c r="G7" s="61">
        <v>8.4444444444444446</v>
      </c>
      <c r="H7" s="70"/>
      <c r="I7" s="71"/>
      <c r="J7" s="71"/>
      <c r="K7" s="71"/>
      <c r="L7" s="72"/>
      <c r="M7" s="42"/>
      <c r="N7" s="42"/>
      <c r="O7" s="173">
        <f>O5/3.46</f>
        <v>0.25927673831013393</v>
      </c>
      <c r="P7" s="173">
        <f t="shared" ref="P7:Q7" si="6">P5/3.46</f>
        <v>0</v>
      </c>
      <c r="Q7" s="173">
        <f t="shared" si="6"/>
        <v>0.30115621608997434</v>
      </c>
      <c r="R7" s="174"/>
      <c r="S7" s="173">
        <f>S5/4.89</f>
        <v>0.2027005792464788</v>
      </c>
      <c r="T7" s="59"/>
    </row>
    <row r="8" spans="1:20" x14ac:dyDescent="0.3">
      <c r="A8" s="41" t="s">
        <v>6</v>
      </c>
      <c r="B8" s="42">
        <v>5</v>
      </c>
      <c r="C8" s="60">
        <v>8.7222222222222214</v>
      </c>
      <c r="D8" s="60">
        <v>11.222222222222221</v>
      </c>
      <c r="E8" s="60">
        <v>8.7222222222222214</v>
      </c>
      <c r="F8" s="60">
        <v>11.111111111111111</v>
      </c>
      <c r="G8" s="61">
        <v>10.444444444444445</v>
      </c>
      <c r="H8" s="70"/>
      <c r="I8" s="71"/>
      <c r="J8" s="71"/>
      <c r="K8" s="71"/>
      <c r="L8" s="72"/>
      <c r="M8" s="42"/>
      <c r="N8" s="42"/>
      <c r="O8" s="70"/>
      <c r="P8" s="71"/>
      <c r="Q8" s="71"/>
      <c r="R8" s="71"/>
      <c r="S8" s="72"/>
      <c r="T8" s="59"/>
    </row>
    <row r="9" spans="1:20" x14ac:dyDescent="0.3">
      <c r="A9" s="41" t="s">
        <v>6</v>
      </c>
      <c r="B9" s="42">
        <v>6</v>
      </c>
      <c r="C9" s="60">
        <v>9</v>
      </c>
      <c r="D9" s="60">
        <v>8.7222222222222214</v>
      </c>
      <c r="E9" s="60">
        <v>9.2222222222222214</v>
      </c>
      <c r="F9" s="60">
        <v>10.944444444444445</v>
      </c>
      <c r="G9" s="61">
        <v>10.5</v>
      </c>
      <c r="H9" s="70"/>
      <c r="I9" s="71"/>
      <c r="J9" s="71"/>
      <c r="K9" s="71"/>
      <c r="L9" s="72"/>
      <c r="M9" s="42"/>
      <c r="N9" s="42"/>
      <c r="O9" s="70"/>
      <c r="P9" s="71"/>
      <c r="Q9" s="71"/>
      <c r="R9" s="71"/>
      <c r="S9" s="72"/>
      <c r="T9" s="59"/>
    </row>
    <row r="10" spans="1:20" x14ac:dyDescent="0.3">
      <c r="A10" s="41"/>
      <c r="B10" s="42" t="s">
        <v>9</v>
      </c>
      <c r="C10" s="63">
        <v>3</v>
      </c>
      <c r="D10" s="63">
        <v>4</v>
      </c>
      <c r="E10" s="63">
        <v>9</v>
      </c>
      <c r="F10" s="63">
        <v>10</v>
      </c>
      <c r="G10" s="42"/>
      <c r="H10" s="70"/>
      <c r="I10" s="77">
        <v>3</v>
      </c>
      <c r="J10" s="77">
        <v>4</v>
      </c>
      <c r="K10" s="77">
        <v>9</v>
      </c>
      <c r="L10" s="78">
        <v>10</v>
      </c>
      <c r="M10" s="42"/>
      <c r="N10" s="42"/>
      <c r="O10" s="70"/>
      <c r="P10" s="71"/>
      <c r="Q10" s="71"/>
      <c r="R10" s="71"/>
      <c r="S10" s="72"/>
      <c r="T10" s="59"/>
    </row>
    <row r="11" spans="1:20" x14ac:dyDescent="0.3">
      <c r="A11" s="41" t="s">
        <v>36</v>
      </c>
      <c r="B11" s="42">
        <v>1</v>
      </c>
      <c r="C11" s="64">
        <v>7.5</v>
      </c>
      <c r="D11" s="64">
        <v>11.166666666666666</v>
      </c>
      <c r="E11" s="64">
        <v>8.5</v>
      </c>
      <c r="F11" s="64">
        <v>8</v>
      </c>
      <c r="G11" s="42"/>
      <c r="H11" s="70" t="s">
        <v>22</v>
      </c>
      <c r="I11" s="73">
        <f>AVERAGE(C11:C16)</f>
        <v>8.1666666666666661</v>
      </c>
      <c r="J11" s="73">
        <f t="shared" ref="J11:L11" si="7">AVERAGE(D11:D16)</f>
        <v>9.1111111111111107</v>
      </c>
      <c r="K11" s="73">
        <f t="shared" si="7"/>
        <v>9.3425925925925934</v>
      </c>
      <c r="L11" s="74">
        <f t="shared" si="7"/>
        <v>9.4444444444444446</v>
      </c>
      <c r="M11" s="42"/>
      <c r="N11" s="42"/>
      <c r="O11" s="83">
        <f>AVERAGE(C11:D16)</f>
        <v>8.5959595959595969</v>
      </c>
      <c r="P11" s="84"/>
      <c r="Q11" s="84">
        <f t="shared" ref="Q11" si="8">AVERAGE(E11:F16)</f>
        <v>9.3935185185185173</v>
      </c>
      <c r="R11" s="87"/>
      <c r="S11" s="85">
        <f>AVERAGE(C11:F16)</f>
        <v>9.0120772946859908</v>
      </c>
      <c r="T11" s="59"/>
    </row>
    <row r="12" spans="1:20" x14ac:dyDescent="0.3">
      <c r="A12" s="41" t="s">
        <v>36</v>
      </c>
      <c r="B12" s="42">
        <v>2</v>
      </c>
      <c r="C12" s="64">
        <v>8.1111111111111107</v>
      </c>
      <c r="D12" s="64">
        <v>9.1111111111111107</v>
      </c>
      <c r="E12" s="64">
        <v>9.3888888888888893</v>
      </c>
      <c r="F12" s="64">
        <v>10.555555555555555</v>
      </c>
      <c r="G12" s="42"/>
      <c r="H12" s="70" t="s">
        <v>23</v>
      </c>
      <c r="I12" s="75">
        <f>STDEV(C11:C16)</f>
        <v>0.57628011021733039</v>
      </c>
      <c r="J12" s="75">
        <f t="shared" ref="J12:L12" si="9">STDEV(D11:D16)</f>
        <v>1.2625909085959359</v>
      </c>
      <c r="K12" s="75">
        <f t="shared" si="9"/>
        <v>0.61405017154034292</v>
      </c>
      <c r="L12" s="76">
        <f t="shared" si="9"/>
        <v>1.0369708973617864</v>
      </c>
      <c r="M12" s="42"/>
      <c r="N12" s="42"/>
      <c r="O12" s="86">
        <f>STDEV(C11:D16)</f>
        <v>1.023215371742267</v>
      </c>
      <c r="P12" s="75"/>
      <c r="Q12" s="75">
        <f t="shared" ref="Q12" si="10">STDEV(E11:F16)</f>
        <v>0.81424547755447807</v>
      </c>
      <c r="R12" s="71"/>
      <c r="S12" s="76">
        <f>STDEV(C11:F16)</f>
        <v>0.98657607785223589</v>
      </c>
      <c r="T12" s="59"/>
    </row>
    <row r="13" spans="1:20" x14ac:dyDescent="0.3">
      <c r="A13" s="41" t="s">
        <v>36</v>
      </c>
      <c r="B13" s="42">
        <v>3</v>
      </c>
      <c r="C13" s="64">
        <v>9.1666666666666661</v>
      </c>
      <c r="D13" s="64">
        <v>8.7777777777777786</v>
      </c>
      <c r="E13" s="64">
        <v>10.388888888888889</v>
      </c>
      <c r="F13" s="64">
        <v>10.555555555555555</v>
      </c>
      <c r="G13" s="42"/>
      <c r="H13" s="70" t="s">
        <v>24</v>
      </c>
      <c r="I13" s="75">
        <f>I12/I11</f>
        <v>7.0564911455183316E-2</v>
      </c>
      <c r="J13" s="75">
        <f t="shared" ref="J13:L13" si="11">J12/J11</f>
        <v>0.13857705094345638</v>
      </c>
      <c r="K13" s="75">
        <f t="shared" si="11"/>
        <v>6.5725885556349881E-2</v>
      </c>
      <c r="L13" s="76">
        <f t="shared" si="11"/>
        <v>0.10979691854418915</v>
      </c>
      <c r="M13" s="61"/>
      <c r="N13" s="61"/>
      <c r="O13" s="86">
        <f t="shared" ref="O13" si="12">O12/O11</f>
        <v>0.11903445570209685</v>
      </c>
      <c r="P13" s="75"/>
      <c r="Q13" s="75">
        <f t="shared" ref="Q13" si="13">Q12/Q11</f>
        <v>8.668162797031409E-2</v>
      </c>
      <c r="R13" s="75"/>
      <c r="S13" s="76">
        <f t="shared" ref="S13" si="14">S12/S11</f>
        <v>0.10947266047462494</v>
      </c>
      <c r="T13" s="59"/>
    </row>
    <row r="14" spans="1:20" x14ac:dyDescent="0.3">
      <c r="A14" s="41" t="s">
        <v>36</v>
      </c>
      <c r="B14" s="42">
        <v>4</v>
      </c>
      <c r="C14" s="64">
        <v>8.2777777777777786</v>
      </c>
      <c r="D14" s="64" t="s">
        <v>17</v>
      </c>
      <c r="E14" s="64">
        <v>9.4444444444444446</v>
      </c>
      <c r="F14" s="64">
        <v>9.6111111111111107</v>
      </c>
      <c r="G14" s="42"/>
      <c r="H14" s="70" t="s">
        <v>26</v>
      </c>
      <c r="I14" s="93">
        <f>TTEST(C4:C9,C11:C16,2,2)</f>
        <v>7.1981165935200968E-3</v>
      </c>
      <c r="J14" s="93">
        <f t="shared" ref="J14:L14" si="15">TTEST(D4:D9,D11:D16,2,2)</f>
        <v>0.66826937550761323</v>
      </c>
      <c r="K14" s="93">
        <f t="shared" si="15"/>
        <v>0.59075336494272079</v>
      </c>
      <c r="L14" s="94">
        <f t="shared" si="15"/>
        <v>0.315927885436668</v>
      </c>
      <c r="M14" s="42"/>
      <c r="N14" s="42"/>
      <c r="O14" s="86">
        <f>TTEST(C4:D9,C11:D16,2,2)</f>
        <v>8.5129700152045865E-2</v>
      </c>
      <c r="P14" s="71"/>
      <c r="Q14" s="75">
        <f>TTEST(E4:F9,E11:F16,2,2)</f>
        <v>0.25202010479681525</v>
      </c>
      <c r="R14" s="75"/>
      <c r="S14" s="76">
        <f>TTEST(C4:F9,C11:F16,2,2)</f>
        <v>5.4403390755146414E-2</v>
      </c>
      <c r="T14" s="59"/>
    </row>
    <row r="15" spans="1:20" x14ac:dyDescent="0.3">
      <c r="A15" s="41" t="s">
        <v>36</v>
      </c>
      <c r="B15" s="42">
        <v>5</v>
      </c>
      <c r="C15" s="64">
        <v>8.2222222222222214</v>
      </c>
      <c r="D15" s="64">
        <v>7.7222222222222223</v>
      </c>
      <c r="E15" s="64">
        <v>9.2222222222222214</v>
      </c>
      <c r="F15" s="64">
        <v>8.5555555555555554</v>
      </c>
      <c r="G15" s="42"/>
      <c r="H15" s="70"/>
      <c r="I15" s="71"/>
      <c r="J15" s="71"/>
      <c r="K15" s="71"/>
      <c r="L15" s="72"/>
      <c r="M15" s="42"/>
      <c r="N15" s="42"/>
      <c r="O15" s="173">
        <f>O13/3.46</f>
        <v>3.4403021879218745E-2</v>
      </c>
      <c r="P15" s="173">
        <f t="shared" ref="P15:Q15" si="16">P13/3.46</f>
        <v>0</v>
      </c>
      <c r="Q15" s="173">
        <f t="shared" si="16"/>
        <v>2.5052493633038755E-2</v>
      </c>
      <c r="R15" s="174"/>
      <c r="S15" s="173">
        <f>S12/4.89</f>
        <v>0.20175379915178648</v>
      </c>
      <c r="T15" s="59"/>
    </row>
    <row r="16" spans="1:20" x14ac:dyDescent="0.3">
      <c r="A16" s="41" t="s">
        <v>36</v>
      </c>
      <c r="B16" s="42">
        <v>6</v>
      </c>
      <c r="C16" s="64">
        <v>7.7222222222222223</v>
      </c>
      <c r="D16" s="64">
        <v>8.7777777777777786</v>
      </c>
      <c r="E16" s="64">
        <v>9.1111111111111107</v>
      </c>
      <c r="F16" s="64">
        <v>9.3888888888888893</v>
      </c>
      <c r="G16" s="42"/>
      <c r="H16" s="79" t="s">
        <v>17</v>
      </c>
      <c r="I16" s="71"/>
      <c r="J16" s="71"/>
      <c r="K16" s="71"/>
      <c r="L16" s="72"/>
      <c r="M16" s="42"/>
      <c r="N16" s="42"/>
      <c r="O16" s="70"/>
      <c r="P16" s="71"/>
      <c r="Q16" s="71"/>
      <c r="R16" s="71"/>
      <c r="S16" s="72"/>
      <c r="T16" s="59"/>
    </row>
    <row r="17" spans="1:29" x14ac:dyDescent="0.3">
      <c r="A17" s="41"/>
      <c r="B17" s="42" t="s">
        <v>21</v>
      </c>
      <c r="C17" s="63">
        <v>5</v>
      </c>
      <c r="D17" s="63">
        <v>6</v>
      </c>
      <c r="E17" s="63">
        <v>11</v>
      </c>
      <c r="F17" s="63">
        <v>12</v>
      </c>
      <c r="G17" s="42"/>
      <c r="H17" s="70"/>
      <c r="I17" s="77">
        <v>5</v>
      </c>
      <c r="J17" s="77">
        <v>6</v>
      </c>
      <c r="K17" s="77">
        <v>11</v>
      </c>
      <c r="L17" s="78">
        <v>12</v>
      </c>
      <c r="M17" s="42"/>
      <c r="N17" s="42"/>
      <c r="O17" s="70"/>
      <c r="P17" s="71"/>
      <c r="Q17" s="71"/>
      <c r="R17" s="71"/>
      <c r="S17" s="72"/>
      <c r="T17" s="59"/>
    </row>
    <row r="18" spans="1:29" x14ac:dyDescent="0.3">
      <c r="A18" s="41" t="s">
        <v>37</v>
      </c>
      <c r="B18" s="42">
        <v>1</v>
      </c>
      <c r="C18" s="65">
        <v>7.5</v>
      </c>
      <c r="D18" s="65">
        <v>7.9444444444444446</v>
      </c>
      <c r="E18" s="65">
        <v>7.5</v>
      </c>
      <c r="F18" s="65">
        <v>7.7777777777777777</v>
      </c>
      <c r="G18" s="42"/>
      <c r="H18" s="70" t="s">
        <v>22</v>
      </c>
      <c r="I18" s="73">
        <f>AVERAGE(C18:C23)</f>
        <v>8.731481481481481</v>
      </c>
      <c r="J18" s="73">
        <f t="shared" ref="J18:L18" si="17">AVERAGE(D18:D23)</f>
        <v>7.8981481481481479</v>
      </c>
      <c r="K18" s="73">
        <f t="shared" si="17"/>
        <v>7.7129629629629619</v>
      </c>
      <c r="L18" s="74">
        <f t="shared" si="17"/>
        <v>9.1018518518518512</v>
      </c>
      <c r="M18" s="42"/>
      <c r="N18" s="42"/>
      <c r="O18" s="83">
        <f>AVERAGE(C18:D23)</f>
        <v>8.3148148148148149</v>
      </c>
      <c r="P18" s="84"/>
      <c r="Q18" s="84">
        <f t="shared" ref="Q18" si="18">AVERAGE(E18:F23)</f>
        <v>8.4074074074074066</v>
      </c>
      <c r="R18" s="87"/>
      <c r="S18" s="85">
        <f>AVERAGE(C18:F23)</f>
        <v>8.3611111111111107</v>
      </c>
      <c r="T18" s="59"/>
    </row>
    <row r="19" spans="1:29" x14ac:dyDescent="0.3">
      <c r="A19" s="41" t="s">
        <v>37</v>
      </c>
      <c r="B19" s="42">
        <v>2</v>
      </c>
      <c r="C19" s="65">
        <v>9.4444444444444446</v>
      </c>
      <c r="D19" s="65">
        <v>9.2222222222222214</v>
      </c>
      <c r="E19" s="65">
        <v>9.3888888888888893</v>
      </c>
      <c r="F19" s="65">
        <v>10.055555555555555</v>
      </c>
      <c r="G19" s="42"/>
      <c r="H19" s="70" t="s">
        <v>23</v>
      </c>
      <c r="I19" s="75">
        <f>STDEV(C18:C23)</f>
        <v>0.68621044415146537</v>
      </c>
      <c r="J19" s="75">
        <f t="shared" ref="J19:L19" si="19">STDEV(D18:D23)</f>
        <v>0.76611628123842956</v>
      </c>
      <c r="K19" s="75">
        <f t="shared" si="19"/>
        <v>1.0619203817233043</v>
      </c>
      <c r="L19" s="76">
        <f t="shared" si="19"/>
        <v>1.0372188993975713</v>
      </c>
      <c r="M19" s="42"/>
      <c r="N19" s="42"/>
      <c r="O19" s="86">
        <f>STDEV(C18:D23)</f>
        <v>0.81867009581166528</v>
      </c>
      <c r="P19" s="75"/>
      <c r="Q19" s="75">
        <f t="shared" ref="Q19" si="20">STDEV(E18:F23)</f>
        <v>1.2359952467167867</v>
      </c>
      <c r="R19" s="71"/>
      <c r="S19" s="76">
        <f>STDEV(C18:F23)</f>
        <v>1.0263568974507471</v>
      </c>
      <c r="T19" s="59"/>
    </row>
    <row r="20" spans="1:29" x14ac:dyDescent="0.3">
      <c r="A20" s="41" t="s">
        <v>37</v>
      </c>
      <c r="B20" s="42">
        <v>3</v>
      </c>
      <c r="C20" s="65">
        <v>9.2222222222222214</v>
      </c>
      <c r="D20" s="65">
        <v>6.833333333333333</v>
      </c>
      <c r="E20" s="65">
        <v>6.2222222222222223</v>
      </c>
      <c r="F20" s="65">
        <v>10.444444444444445</v>
      </c>
      <c r="G20" s="42"/>
      <c r="H20" s="70" t="s">
        <v>24</v>
      </c>
      <c r="I20" s="75">
        <f>I19/I18</f>
        <v>7.8590379605894239E-2</v>
      </c>
      <c r="J20" s="75">
        <f t="shared" ref="J20:L20" si="21">J19/J18</f>
        <v>9.6999482266999296E-2</v>
      </c>
      <c r="K20" s="75">
        <f t="shared" si="21"/>
        <v>0.13767995345272135</v>
      </c>
      <c r="L20" s="76">
        <f t="shared" si="21"/>
        <v>0.11395690858081151</v>
      </c>
      <c r="M20" s="61"/>
      <c r="N20" s="61"/>
      <c r="O20" s="86">
        <f t="shared" ref="O20" si="22">O19/O18</f>
        <v>9.8459209741269316E-2</v>
      </c>
      <c r="P20" s="75"/>
      <c r="Q20" s="75">
        <f t="shared" ref="Q20" si="23">Q19/Q18</f>
        <v>0.14701265049054293</v>
      </c>
      <c r="R20" s="75"/>
      <c r="S20" s="76">
        <f t="shared" ref="S20" si="24">S19/S18</f>
        <v>0.12275364886454118</v>
      </c>
      <c r="T20" s="59"/>
      <c r="U20" t="s">
        <v>17</v>
      </c>
    </row>
    <row r="21" spans="1:29" ht="15" thickBot="1" x14ac:dyDescent="0.35">
      <c r="A21" s="41" t="s">
        <v>37</v>
      </c>
      <c r="B21" s="42">
        <v>4</v>
      </c>
      <c r="C21" s="65">
        <v>8.8333333333333339</v>
      </c>
      <c r="D21" s="65">
        <v>7.7222222222222223</v>
      </c>
      <c r="E21" s="65">
        <v>8.3333333333333339</v>
      </c>
      <c r="F21" s="65">
        <v>9.2222222222222214</v>
      </c>
      <c r="G21" s="42"/>
      <c r="H21" s="80" t="s">
        <v>26</v>
      </c>
      <c r="I21" s="95">
        <f>TTEST(C4:C9,C18:C23,2,2)</f>
        <v>0.20479953688157232</v>
      </c>
      <c r="J21" s="95">
        <f t="shared" ref="J21:L21" si="25">TTEST(D4:D9,D18:D23,2,2)</f>
        <v>2.5650910727901526E-2</v>
      </c>
      <c r="K21" s="95">
        <f t="shared" si="25"/>
        <v>1.5545519177115663E-2</v>
      </c>
      <c r="L21" s="96">
        <f t="shared" si="25"/>
        <v>0.12476663717630961</v>
      </c>
      <c r="M21" s="42"/>
      <c r="N21" s="42"/>
      <c r="O21" s="88">
        <f>TTEST(C4:D9,C18:D23,2,2)</f>
        <v>8.9885970316246969E-3</v>
      </c>
      <c r="P21" s="89"/>
      <c r="Q21" s="81">
        <f>TTEST(E4:F9,E18:F23,2,2)</f>
        <v>5.5350063217992915E-3</v>
      </c>
      <c r="R21" s="81"/>
      <c r="S21" s="82">
        <f>TTEST(C4:F9,C18:F23,2,2)</f>
        <v>1.2286808019538315E-4</v>
      </c>
      <c r="T21" s="59"/>
    </row>
    <row r="22" spans="1:29" x14ac:dyDescent="0.3">
      <c r="A22" s="41" t="s">
        <v>37</v>
      </c>
      <c r="B22" s="42">
        <v>5</v>
      </c>
      <c r="C22" s="65">
        <v>8.8888888888888893</v>
      </c>
      <c r="D22" s="65">
        <v>7.8888888888888893</v>
      </c>
      <c r="E22" s="65">
        <v>7.4444444444444446</v>
      </c>
      <c r="F22" s="65">
        <v>8.9444444444444446</v>
      </c>
      <c r="G22" s="42"/>
      <c r="H22" s="42"/>
      <c r="I22" s="42"/>
      <c r="J22" s="42"/>
      <c r="K22" s="42"/>
      <c r="L22" s="42"/>
      <c r="M22" s="42"/>
      <c r="N22" s="42"/>
      <c r="O22" s="173">
        <f>O20/3.46</f>
        <v>2.8456419000366856E-2</v>
      </c>
      <c r="P22" s="173">
        <f t="shared" ref="P22:Q22" si="26">P20/3.46</f>
        <v>0</v>
      </c>
      <c r="Q22" s="173">
        <f t="shared" si="26"/>
        <v>4.2489205344087552E-2</v>
      </c>
      <c r="R22" s="174"/>
      <c r="S22" s="173">
        <f>S19/4.89</f>
        <v>0.20988893608399736</v>
      </c>
      <c r="T22" s="59"/>
      <c r="X22" t="s">
        <v>17</v>
      </c>
    </row>
    <row r="23" spans="1:29" x14ac:dyDescent="0.3">
      <c r="A23" s="41" t="s">
        <v>37</v>
      </c>
      <c r="B23" s="42">
        <v>6</v>
      </c>
      <c r="C23" s="65">
        <v>8.5</v>
      </c>
      <c r="D23" s="65">
        <v>7.7777777777777777</v>
      </c>
      <c r="E23" s="65">
        <v>7.3888888888888893</v>
      </c>
      <c r="F23" s="65">
        <v>8.1666666666666661</v>
      </c>
      <c r="G23" s="42">
        <f>TTEST(C11:F16,C18:F23,2,2)</f>
        <v>3.1853603690662396E-2</v>
      </c>
      <c r="H23" s="42" t="s">
        <v>17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59"/>
    </row>
    <row r="24" spans="1:29" ht="15" thickBot="1" x14ac:dyDescent="0.3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66"/>
    </row>
    <row r="25" spans="1:29" ht="15" thickBot="1" x14ac:dyDescent="0.35"/>
    <row r="26" spans="1:29" x14ac:dyDescent="0.3">
      <c r="A26" s="56" t="s">
        <v>49</v>
      </c>
      <c r="B26" s="57" t="s">
        <v>48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8"/>
    </row>
    <row r="27" spans="1:29" ht="15" thickBot="1" x14ac:dyDescent="0.35">
      <c r="A27" s="99">
        <v>45931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59"/>
    </row>
    <row r="28" spans="1:29" x14ac:dyDescent="0.3">
      <c r="A28" s="41"/>
      <c r="B28" s="42" t="s">
        <v>9</v>
      </c>
      <c r="C28" s="42">
        <v>1</v>
      </c>
      <c r="D28" s="42">
        <v>7</v>
      </c>
      <c r="E28" s="42"/>
      <c r="F28" s="42"/>
      <c r="G28" s="56"/>
      <c r="H28" s="57">
        <v>6</v>
      </c>
      <c r="I28" s="57">
        <v>6</v>
      </c>
      <c r="J28" s="58">
        <v>12</v>
      </c>
      <c r="K28" s="42"/>
      <c r="L28" s="42"/>
      <c r="M28" s="42"/>
      <c r="N28" s="42"/>
      <c r="O28" s="42"/>
      <c r="P28" s="42"/>
      <c r="Q28" s="42"/>
      <c r="R28" s="42"/>
      <c r="S28" s="42"/>
      <c r="T28" s="59"/>
    </row>
    <row r="29" spans="1:29" x14ac:dyDescent="0.3">
      <c r="A29" s="41" t="s">
        <v>6</v>
      </c>
      <c r="B29" s="42">
        <v>1</v>
      </c>
      <c r="C29" s="23">
        <v>7.8</v>
      </c>
      <c r="D29" s="23">
        <v>8</v>
      </c>
      <c r="E29" s="42"/>
      <c r="F29" s="42"/>
      <c r="G29" s="70" t="s">
        <v>22</v>
      </c>
      <c r="H29" s="61">
        <f>AVERAGE(C29:C34)</f>
        <v>8.3833333333333329</v>
      </c>
      <c r="I29" s="61">
        <f>AVERAGE(D29:D34)</f>
        <v>9.0166666666666657</v>
      </c>
      <c r="J29" s="101">
        <f>AVERAGE(C29:D34)</f>
        <v>8.7000000000000011</v>
      </c>
      <c r="K29" s="42"/>
      <c r="L29" s="42"/>
      <c r="M29" s="42"/>
      <c r="N29" s="42"/>
      <c r="O29" s="42"/>
      <c r="P29" s="42"/>
      <c r="Q29" s="42"/>
      <c r="R29" s="42"/>
      <c r="S29" s="42"/>
      <c r="T29" s="59"/>
    </row>
    <row r="30" spans="1:29" x14ac:dyDescent="0.3">
      <c r="A30" s="41" t="s">
        <v>6</v>
      </c>
      <c r="B30" s="42">
        <v>2</v>
      </c>
      <c r="C30" s="23">
        <v>8.5</v>
      </c>
      <c r="D30" s="23">
        <v>9.4</v>
      </c>
      <c r="E30" s="42"/>
      <c r="F30" s="42"/>
      <c r="G30" s="70" t="s">
        <v>23</v>
      </c>
      <c r="H30" s="61">
        <f>STDEV(C29:C34)</f>
        <v>0.85887523346913819</v>
      </c>
      <c r="I30" s="61">
        <f>STDEV(D29:D34)</f>
        <v>0.61779176642835465</v>
      </c>
      <c r="J30" s="101">
        <f>STDEV(C29:D34)</f>
        <v>0.78624539310689656</v>
      </c>
      <c r="K30" s="42"/>
      <c r="L30" s="42"/>
      <c r="M30" s="42"/>
      <c r="N30" s="42"/>
      <c r="O30" s="42"/>
      <c r="P30" s="42"/>
      <c r="Q30" s="42"/>
      <c r="R30" s="42"/>
      <c r="S30" s="42"/>
      <c r="T30" s="59"/>
    </row>
    <row r="31" spans="1:29" x14ac:dyDescent="0.3">
      <c r="A31" s="41" t="s">
        <v>6</v>
      </c>
      <c r="B31" s="42">
        <v>3</v>
      </c>
      <c r="C31" s="23">
        <v>7.7</v>
      </c>
      <c r="D31" s="23">
        <v>9.6999999999999993</v>
      </c>
      <c r="E31" s="42"/>
      <c r="F31" s="42"/>
      <c r="G31" s="70" t="s">
        <v>24</v>
      </c>
      <c r="H31" s="61">
        <f>H30/H29</f>
        <v>0.10245032605993697</v>
      </c>
      <c r="I31" s="61">
        <f t="shared" ref="I31:J31" si="27">I30/I29</f>
        <v>6.8516646923662258E-2</v>
      </c>
      <c r="J31" s="101">
        <f t="shared" si="27"/>
        <v>9.0373033690447871E-2</v>
      </c>
      <c r="K31" s="42"/>
      <c r="L31" s="42"/>
      <c r="M31" s="42"/>
      <c r="N31" s="42"/>
      <c r="O31" s="42"/>
      <c r="P31" s="42"/>
      <c r="Q31" s="42"/>
      <c r="R31" s="42"/>
      <c r="S31" s="42"/>
      <c r="T31" s="59"/>
      <c r="Z31">
        <v>7.45</v>
      </c>
      <c r="AA31">
        <v>0.23</v>
      </c>
      <c r="AB31">
        <v>6.96</v>
      </c>
      <c r="AC31">
        <v>0.32</v>
      </c>
    </row>
    <row r="32" spans="1:29" x14ac:dyDescent="0.3">
      <c r="A32" s="41" t="s">
        <v>6</v>
      </c>
      <c r="B32" s="42">
        <v>4</v>
      </c>
      <c r="C32" s="23">
        <v>9.9</v>
      </c>
      <c r="D32" s="23">
        <v>8.6999999999999993</v>
      </c>
      <c r="E32" s="42"/>
      <c r="F32" s="42"/>
      <c r="G32" s="41"/>
      <c r="H32" s="61"/>
      <c r="I32" s="61"/>
      <c r="J32" s="173">
        <f>J30/3.46</f>
        <v>0.22723855292106837</v>
      </c>
      <c r="K32" s="42"/>
      <c r="L32" s="42"/>
      <c r="M32" s="42"/>
      <c r="N32" s="42"/>
      <c r="O32" s="42"/>
      <c r="P32" s="42"/>
      <c r="Q32" s="42"/>
      <c r="R32" s="42"/>
      <c r="S32" s="42"/>
      <c r="T32" s="59"/>
    </row>
    <row r="33" spans="1:20" x14ac:dyDescent="0.3">
      <c r="A33" s="41" t="s">
        <v>6</v>
      </c>
      <c r="B33" s="42">
        <v>5</v>
      </c>
      <c r="C33" s="23">
        <v>8.6999999999999993</v>
      </c>
      <c r="D33" s="23">
        <v>9.4</v>
      </c>
      <c r="E33" s="42"/>
      <c r="F33" s="42"/>
      <c r="G33" s="41"/>
      <c r="H33" s="61"/>
      <c r="I33" s="61"/>
      <c r="J33" s="101"/>
      <c r="K33" s="42"/>
      <c r="L33" s="42"/>
      <c r="M33" s="42"/>
      <c r="N33" s="42"/>
      <c r="O33" s="42"/>
      <c r="P33" s="42"/>
      <c r="Q33" s="42"/>
      <c r="R33" s="42"/>
      <c r="S33" s="42"/>
      <c r="T33" s="59"/>
    </row>
    <row r="34" spans="1:20" x14ac:dyDescent="0.3">
      <c r="A34" s="41" t="s">
        <v>6</v>
      </c>
      <c r="B34" s="42">
        <v>6</v>
      </c>
      <c r="C34" s="23">
        <v>7.7</v>
      </c>
      <c r="D34" s="23">
        <v>8.9</v>
      </c>
      <c r="E34" s="42"/>
      <c r="F34" s="42"/>
      <c r="G34" s="41"/>
      <c r="H34" s="61"/>
      <c r="I34" s="61"/>
      <c r="J34" s="101"/>
      <c r="K34" s="42"/>
      <c r="L34" s="42"/>
      <c r="M34" s="42"/>
      <c r="N34" s="42"/>
      <c r="O34" s="42"/>
      <c r="P34" s="42"/>
      <c r="Q34" s="42"/>
      <c r="R34" s="42"/>
      <c r="S34" s="42"/>
      <c r="T34" s="59"/>
    </row>
    <row r="35" spans="1:20" x14ac:dyDescent="0.3">
      <c r="A35" s="41"/>
      <c r="B35" s="42" t="s">
        <v>9</v>
      </c>
      <c r="C35" s="42">
        <v>3</v>
      </c>
      <c r="D35" s="42">
        <v>9</v>
      </c>
      <c r="E35" s="42"/>
      <c r="F35" s="42"/>
      <c r="G35" s="41"/>
      <c r="H35" s="61"/>
      <c r="I35" s="61"/>
      <c r="J35" s="101"/>
      <c r="K35" s="42"/>
      <c r="L35" s="42"/>
      <c r="M35" s="42"/>
      <c r="N35" s="42"/>
      <c r="O35" s="42"/>
      <c r="P35" s="42"/>
      <c r="Q35" s="42"/>
      <c r="R35" s="42"/>
      <c r="S35" s="42"/>
      <c r="T35" s="59"/>
    </row>
    <row r="36" spans="1:20" x14ac:dyDescent="0.3">
      <c r="A36" s="41" t="s">
        <v>36</v>
      </c>
      <c r="B36" s="42">
        <v>1</v>
      </c>
      <c r="C36" s="13">
        <v>8</v>
      </c>
      <c r="D36" s="13">
        <v>7</v>
      </c>
      <c r="E36" s="42"/>
      <c r="F36" s="42"/>
      <c r="G36" s="70" t="s">
        <v>22</v>
      </c>
      <c r="H36" s="61">
        <f t="shared" ref="H36:I36" si="28">AVERAGE(C36:C41)</f>
        <v>7.5</v>
      </c>
      <c r="I36" s="61">
        <f t="shared" si="28"/>
        <v>7.4000000000000012</v>
      </c>
      <c r="J36" s="101">
        <f t="shared" ref="J36" si="29">AVERAGE(C36:D41)</f>
        <v>7.45</v>
      </c>
      <c r="K36" s="42"/>
      <c r="L36" s="131">
        <f>J36/J29</f>
        <v>0.85632183908045967</v>
      </c>
      <c r="M36" s="42"/>
      <c r="N36" s="42"/>
      <c r="O36" s="42"/>
      <c r="P36" s="42"/>
      <c r="Q36" s="42"/>
      <c r="R36" s="42"/>
      <c r="S36" s="42"/>
      <c r="T36" s="59"/>
    </row>
    <row r="37" spans="1:20" x14ac:dyDescent="0.3">
      <c r="A37" s="41" t="s">
        <v>36</v>
      </c>
      <c r="B37" s="42">
        <v>2</v>
      </c>
      <c r="C37" s="13">
        <v>8.8000000000000007</v>
      </c>
      <c r="D37" s="13">
        <v>6.3</v>
      </c>
      <c r="E37" s="42"/>
      <c r="F37" s="42"/>
      <c r="G37" s="70" t="s">
        <v>23</v>
      </c>
      <c r="H37" s="61">
        <f>STDEV(C36:C41)</f>
        <v>0.82945765413310857</v>
      </c>
      <c r="I37" s="61">
        <f>STDEV(D36:D41)</f>
        <v>0.86717933554714433</v>
      </c>
      <c r="J37" s="101">
        <f>STDEV(C36:D41)</f>
        <v>0.81072358253150534</v>
      </c>
      <c r="K37" s="42"/>
      <c r="L37" s="131"/>
      <c r="M37" s="42"/>
      <c r="N37" s="42"/>
      <c r="O37" s="42"/>
      <c r="P37" s="42"/>
      <c r="Q37" s="42"/>
      <c r="R37" s="42"/>
      <c r="S37" s="42"/>
      <c r="T37" s="59"/>
    </row>
    <row r="38" spans="1:20" x14ac:dyDescent="0.3">
      <c r="A38" s="41" t="s">
        <v>36</v>
      </c>
      <c r="B38" s="42">
        <v>3</v>
      </c>
      <c r="C38" s="13">
        <v>6.4</v>
      </c>
      <c r="D38" s="13">
        <v>8.8000000000000007</v>
      </c>
      <c r="E38" s="42"/>
      <c r="F38" s="42"/>
      <c r="G38" s="70" t="s">
        <v>24</v>
      </c>
      <c r="H38" s="61">
        <f>H37/H36</f>
        <v>0.11059435388441448</v>
      </c>
      <c r="I38" s="61">
        <f t="shared" ref="I38:J38" si="30">I37/I36</f>
        <v>0.11718639669556002</v>
      </c>
      <c r="J38" s="101">
        <f t="shared" si="30"/>
        <v>0.10882195738677923</v>
      </c>
      <c r="K38" s="42"/>
      <c r="L38" s="131"/>
      <c r="M38" s="42"/>
      <c r="N38" s="42"/>
      <c r="O38" s="42"/>
      <c r="P38" s="42"/>
      <c r="Q38" s="42"/>
      <c r="R38" s="42"/>
      <c r="S38" s="42"/>
      <c r="T38" s="59"/>
    </row>
    <row r="39" spans="1:20" x14ac:dyDescent="0.3">
      <c r="A39" s="41" t="s">
        <v>36</v>
      </c>
      <c r="B39" s="42">
        <v>4</v>
      </c>
      <c r="C39" s="13">
        <v>7</v>
      </c>
      <c r="D39" s="13">
        <v>7.7</v>
      </c>
      <c r="E39" s="42"/>
      <c r="F39" s="42"/>
      <c r="G39" s="100" t="s">
        <v>26</v>
      </c>
      <c r="H39" s="102">
        <f>TTEST(C29:C34,C36:C41,2,2)</f>
        <v>0.10005274716349719</v>
      </c>
      <c r="I39" s="102">
        <f>TTEST(D29:D34,D36:D41,2,2)</f>
        <v>3.980295419796864E-3</v>
      </c>
      <c r="J39" s="103">
        <f>TTEST(C29:D34,C36:D41,2,2)</f>
        <v>9.0304506580720582E-4</v>
      </c>
      <c r="K39" s="42"/>
      <c r="L39" s="131"/>
      <c r="M39" s="42"/>
      <c r="N39" s="42"/>
      <c r="O39" s="42"/>
      <c r="P39" s="42"/>
      <c r="Q39" s="42"/>
      <c r="R39" s="42"/>
      <c r="S39" s="42"/>
      <c r="T39" s="59"/>
    </row>
    <row r="40" spans="1:20" x14ac:dyDescent="0.3">
      <c r="A40" s="41" t="s">
        <v>36</v>
      </c>
      <c r="B40" s="42">
        <v>5</v>
      </c>
      <c r="C40" s="13">
        <v>7.3</v>
      </c>
      <c r="D40" s="13">
        <v>6.9</v>
      </c>
      <c r="E40" s="42"/>
      <c r="F40" s="42"/>
      <c r="G40" s="41"/>
      <c r="H40" s="61"/>
      <c r="I40" s="61"/>
      <c r="J40" s="173">
        <f>J37/3.46</f>
        <v>0.23431317414205358</v>
      </c>
      <c r="K40" s="42"/>
      <c r="L40" s="131"/>
      <c r="M40" s="42"/>
      <c r="N40" s="42"/>
      <c r="O40" s="42"/>
      <c r="P40" s="42"/>
      <c r="Q40" s="42"/>
      <c r="R40" s="42"/>
      <c r="S40" s="42"/>
      <c r="T40" s="59"/>
    </row>
    <row r="41" spans="1:20" x14ac:dyDescent="0.3">
      <c r="A41" s="41" t="s">
        <v>36</v>
      </c>
      <c r="B41" s="42">
        <v>6</v>
      </c>
      <c r="C41" s="13">
        <v>7.5</v>
      </c>
      <c r="D41" s="13">
        <v>7.7</v>
      </c>
      <c r="E41" s="42"/>
      <c r="F41" s="42"/>
      <c r="G41" s="41"/>
      <c r="H41" s="61"/>
      <c r="I41" s="61"/>
      <c r="J41" s="101"/>
      <c r="K41" s="42"/>
      <c r="L41" s="131"/>
      <c r="M41" s="42"/>
      <c r="N41" s="42"/>
      <c r="O41" s="42"/>
      <c r="P41" s="42"/>
      <c r="Q41" s="42"/>
      <c r="R41" s="42"/>
      <c r="S41" s="42"/>
      <c r="T41" s="59"/>
    </row>
    <row r="42" spans="1:20" x14ac:dyDescent="0.3">
      <c r="A42" s="41"/>
      <c r="B42" s="42" t="s">
        <v>21</v>
      </c>
      <c r="C42" s="42">
        <v>5</v>
      </c>
      <c r="D42" s="42">
        <v>11</v>
      </c>
      <c r="E42" s="42"/>
      <c r="F42" s="42"/>
      <c r="G42" s="41"/>
      <c r="H42" s="61"/>
      <c r="I42" s="61"/>
      <c r="J42" s="101"/>
      <c r="K42" s="42"/>
      <c r="L42" s="131"/>
      <c r="M42" s="42"/>
      <c r="N42" s="42"/>
      <c r="O42" s="42"/>
      <c r="P42" s="42"/>
      <c r="Q42" s="42"/>
      <c r="R42" s="42"/>
      <c r="S42" s="42"/>
      <c r="T42" s="59"/>
    </row>
    <row r="43" spans="1:20" x14ac:dyDescent="0.3">
      <c r="A43" s="41" t="s">
        <v>37</v>
      </c>
      <c r="B43" s="42">
        <v>1</v>
      </c>
      <c r="C43" s="35">
        <v>5.8</v>
      </c>
      <c r="D43" s="35">
        <v>5.3</v>
      </c>
      <c r="E43" s="42"/>
      <c r="F43" s="42"/>
      <c r="G43" s="70" t="s">
        <v>22</v>
      </c>
      <c r="H43" s="61">
        <f t="shared" ref="H43" si="31">AVERAGE(C43:C48)</f>
        <v>6.95</v>
      </c>
      <c r="I43" s="61">
        <f t="shared" ref="I43" si="32">AVERAGE(D43:D48)</f>
        <v>6.9666666666666659</v>
      </c>
      <c r="J43" s="101">
        <f t="shared" ref="J43" si="33">AVERAGE(C43:D48)</f>
        <v>6.958333333333333</v>
      </c>
      <c r="K43" s="42"/>
      <c r="L43" s="131">
        <f>J43/J29</f>
        <v>0.79980842911877381</v>
      </c>
      <c r="M43" s="42"/>
      <c r="N43" s="42"/>
      <c r="O43" s="42"/>
      <c r="P43" s="42"/>
      <c r="Q43" s="42"/>
      <c r="R43" s="42"/>
      <c r="S43" s="42"/>
      <c r="T43" s="59"/>
    </row>
    <row r="44" spans="1:20" x14ac:dyDescent="0.3">
      <c r="A44" s="41" t="s">
        <v>37</v>
      </c>
      <c r="B44" s="42">
        <v>2</v>
      </c>
      <c r="C44" s="35">
        <v>6.4</v>
      </c>
      <c r="D44" s="35">
        <v>7.9</v>
      </c>
      <c r="E44" s="42"/>
      <c r="F44" s="42"/>
      <c r="G44" s="70" t="s">
        <v>23</v>
      </c>
      <c r="H44" s="61">
        <f>STDEV(C43:C48)</f>
        <v>0.92466210044534403</v>
      </c>
      <c r="I44" s="61">
        <f>STDEV(D43:D48)</f>
        <v>1.3291601358251286</v>
      </c>
      <c r="J44" s="101">
        <f>STDEV(C43:D48)</f>
        <v>1.0916695581733606</v>
      </c>
      <c r="K44" s="42"/>
      <c r="L44" s="42"/>
      <c r="M44" s="42"/>
      <c r="N44" s="42"/>
      <c r="O44" s="42"/>
      <c r="P44" s="42"/>
      <c r="Q44" s="42"/>
      <c r="R44" s="42"/>
      <c r="S44" s="42"/>
      <c r="T44" s="59"/>
    </row>
    <row r="45" spans="1:20" x14ac:dyDescent="0.3">
      <c r="A45" s="41" t="s">
        <v>37</v>
      </c>
      <c r="B45" s="42">
        <v>3</v>
      </c>
      <c r="C45" s="35">
        <v>6.9</v>
      </c>
      <c r="D45" s="35">
        <v>7.8</v>
      </c>
      <c r="E45" s="42"/>
      <c r="F45" s="42"/>
      <c r="G45" s="70" t="s">
        <v>24</v>
      </c>
      <c r="H45" s="61">
        <f>H44/H43</f>
        <v>0.13304490653889842</v>
      </c>
      <c r="I45" s="61">
        <f t="shared" ref="I45:J45" si="34">I44/I43</f>
        <v>0.19078853624284145</v>
      </c>
      <c r="J45" s="101">
        <f t="shared" si="34"/>
        <v>0.15688664309078237</v>
      </c>
      <c r="K45" s="42"/>
      <c r="L45" s="42"/>
      <c r="M45" s="42"/>
      <c r="N45" s="42"/>
      <c r="O45" s="42"/>
      <c r="P45" s="42"/>
      <c r="Q45" s="42"/>
      <c r="R45" s="42"/>
      <c r="S45" s="42"/>
      <c r="T45" s="59"/>
    </row>
    <row r="46" spans="1:20" ht="15" thickBot="1" x14ac:dyDescent="0.35">
      <c r="A46" s="41" t="s">
        <v>37</v>
      </c>
      <c r="B46" s="42">
        <v>4</v>
      </c>
      <c r="C46" s="35">
        <v>6.6</v>
      </c>
      <c r="D46" s="35">
        <v>5.7</v>
      </c>
      <c r="E46" s="42"/>
      <c r="F46" s="42"/>
      <c r="G46" s="80" t="s">
        <v>26</v>
      </c>
      <c r="H46" s="104">
        <f>TTEST(C29:C34,C43:C48,2,2)</f>
        <v>1.9383329646051901E-2</v>
      </c>
      <c r="I46" s="104">
        <f>TTEST(D29:D34,D43:D48,2,2)</f>
        <v>6.482584512703826E-3</v>
      </c>
      <c r="J46" s="105">
        <f>TTEST(C29:D34,C43:D48,2,2)</f>
        <v>1.8468048223560889E-4</v>
      </c>
      <c r="K46" s="42"/>
      <c r="L46" s="42"/>
      <c r="M46" s="42"/>
      <c r="N46" s="42"/>
      <c r="O46" s="42"/>
      <c r="P46" s="42"/>
      <c r="Q46" s="42"/>
      <c r="R46" s="42"/>
      <c r="S46" s="42"/>
      <c r="T46" s="59"/>
    </row>
    <row r="47" spans="1:20" x14ac:dyDescent="0.3">
      <c r="A47" s="41" t="s">
        <v>37</v>
      </c>
      <c r="B47" s="42">
        <v>5</v>
      </c>
      <c r="C47" s="35">
        <v>7.6</v>
      </c>
      <c r="D47" s="35">
        <v>8.6</v>
      </c>
      <c r="E47" s="42"/>
      <c r="F47" s="42"/>
      <c r="G47" s="42"/>
      <c r="H47" s="42"/>
      <c r="I47" s="42"/>
      <c r="J47" s="173">
        <f>J44/3.46</f>
        <v>0.3155114329980811</v>
      </c>
      <c r="K47" s="42"/>
      <c r="L47" s="42"/>
      <c r="M47" s="42"/>
      <c r="N47" s="42"/>
      <c r="O47" s="42"/>
      <c r="P47" s="42"/>
      <c r="Q47" s="42"/>
      <c r="R47" s="42"/>
      <c r="S47" s="42"/>
      <c r="T47" s="59"/>
    </row>
    <row r="48" spans="1:20" x14ac:dyDescent="0.3">
      <c r="A48" s="41" t="s">
        <v>37</v>
      </c>
      <c r="B48" s="42">
        <v>6</v>
      </c>
      <c r="C48" s="35">
        <v>8.4</v>
      </c>
      <c r="D48" s="35">
        <v>6.5</v>
      </c>
      <c r="E48" s="42"/>
      <c r="F48" s="42">
        <f>TTEST(C36:D41,C43:D48,2,2)</f>
        <v>0.22352513135691621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59"/>
    </row>
    <row r="49" spans="1:20" ht="15" thickBot="1" x14ac:dyDescent="0.3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66"/>
    </row>
    <row r="52" spans="1:20" ht="15" thickBot="1" x14ac:dyDescent="0.35"/>
    <row r="53" spans="1:20" x14ac:dyDescent="0.3">
      <c r="A53" s="56" t="s">
        <v>51</v>
      </c>
      <c r="B53" s="57" t="s">
        <v>48</v>
      </c>
      <c r="C53" s="57"/>
      <c r="D53" s="57"/>
      <c r="E53" s="57"/>
      <c r="F53" s="57"/>
    </row>
    <row r="54" spans="1:20" ht="15" thickBot="1" x14ac:dyDescent="0.35">
      <c r="A54" s="99">
        <v>37196</v>
      </c>
      <c r="B54" s="42"/>
      <c r="C54" s="42"/>
      <c r="D54" s="42"/>
      <c r="E54" s="42"/>
      <c r="F54" s="42"/>
      <c r="J54" s="42"/>
      <c r="K54" s="42"/>
    </row>
    <row r="55" spans="1:20" x14ac:dyDescent="0.3">
      <c r="A55" s="41"/>
      <c r="B55" s="42" t="s">
        <v>9</v>
      </c>
      <c r="C55" s="42">
        <v>1</v>
      </c>
      <c r="D55" s="42">
        <v>7</v>
      </c>
      <c r="E55" s="42">
        <v>13</v>
      </c>
      <c r="F55" s="42"/>
      <c r="G55" s="56"/>
      <c r="H55" s="57">
        <v>6</v>
      </c>
      <c r="I55" s="57">
        <v>6</v>
      </c>
      <c r="J55" s="57">
        <v>12</v>
      </c>
      <c r="K55" s="106">
        <v>18</v>
      </c>
    </row>
    <row r="56" spans="1:20" x14ac:dyDescent="0.3">
      <c r="A56" s="41" t="s">
        <v>6</v>
      </c>
      <c r="B56" s="42">
        <v>1</v>
      </c>
      <c r="C56" s="23">
        <v>8.9</v>
      </c>
      <c r="D56" s="23">
        <v>6.9</v>
      </c>
      <c r="E56" s="23">
        <v>8.3000000000000007</v>
      </c>
      <c r="F56" s="42"/>
      <c r="G56" s="70" t="s">
        <v>22</v>
      </c>
      <c r="H56" s="61">
        <f>AVERAGE(C56:C61)</f>
        <v>8.1666666666666661</v>
      </c>
      <c r="I56" s="61">
        <f>AVERAGE(D56:D61)</f>
        <v>8.2500000000000018</v>
      </c>
      <c r="J56" s="61">
        <f>AVERAGE(C56:D61)</f>
        <v>8.2083333333333339</v>
      </c>
      <c r="K56" s="101">
        <f>AVERAGE(C56:E61)</f>
        <v>8.1944444444444446</v>
      </c>
      <c r="L56" s="1">
        <f>AVERAGE(E56:E61)</f>
        <v>8.1666666666666661</v>
      </c>
      <c r="M56" s="1">
        <f>STDEV(E56:E61)</f>
        <v>0.44572039067858077</v>
      </c>
      <c r="N56" s="128">
        <f>M56/2.45</f>
        <v>0.18192669007289008</v>
      </c>
    </row>
    <row r="57" spans="1:20" x14ac:dyDescent="0.3">
      <c r="A57" s="41" t="s">
        <v>6</v>
      </c>
      <c r="B57" s="42">
        <v>2</v>
      </c>
      <c r="C57" s="23">
        <v>6.6</v>
      </c>
      <c r="D57" s="23">
        <v>8.3000000000000007</v>
      </c>
      <c r="E57" s="23">
        <v>7.8</v>
      </c>
      <c r="F57" s="42"/>
      <c r="G57" s="70" t="s">
        <v>23</v>
      </c>
      <c r="H57" s="61">
        <f>STDEV(C56:C61)</f>
        <v>1.0211105065891066</v>
      </c>
      <c r="I57" s="61">
        <f>STDEV(D56:D61)</f>
        <v>0.7713624310270758</v>
      </c>
      <c r="J57" s="61">
        <f>STDEV(C56:D61)</f>
        <v>0.86387955108791425</v>
      </c>
      <c r="K57" s="101">
        <f>STDEV(C56:E61)</f>
        <v>0.73602447387555736</v>
      </c>
    </row>
    <row r="58" spans="1:20" x14ac:dyDescent="0.3">
      <c r="A58" s="41" t="s">
        <v>6</v>
      </c>
      <c r="B58" s="42">
        <v>3</v>
      </c>
      <c r="C58" s="23">
        <v>8.5</v>
      </c>
      <c r="D58" s="23">
        <v>8.4</v>
      </c>
      <c r="E58" s="23">
        <v>7.9</v>
      </c>
      <c r="F58" s="42"/>
      <c r="G58" s="70" t="s">
        <v>24</v>
      </c>
      <c r="H58" s="61">
        <f>H57/H56</f>
        <v>0.1250339395823396</v>
      </c>
      <c r="I58" s="61">
        <f t="shared" ref="I58:J58" si="35">I57/I56</f>
        <v>9.349847648813038E-2</v>
      </c>
      <c r="J58" s="61">
        <f t="shared" si="35"/>
        <v>0.1052442092695936</v>
      </c>
      <c r="K58" s="101">
        <f>K57/K56</f>
        <v>8.9819935794983263E-2</v>
      </c>
    </row>
    <row r="59" spans="1:20" x14ac:dyDescent="0.3">
      <c r="A59" s="41" t="s">
        <v>6</v>
      </c>
      <c r="B59" s="42">
        <v>4</v>
      </c>
      <c r="C59" s="23">
        <v>9.4</v>
      </c>
      <c r="D59" s="23">
        <v>9.3000000000000007</v>
      </c>
      <c r="E59" s="23">
        <v>8.1</v>
      </c>
      <c r="F59" s="42"/>
      <c r="G59" s="41"/>
      <c r="H59" s="61"/>
      <c r="I59" s="61"/>
      <c r="J59" s="173">
        <f>J57/3.46</f>
        <v>0.24967617083465729</v>
      </c>
      <c r="K59" s="59"/>
    </row>
    <row r="60" spans="1:20" x14ac:dyDescent="0.3">
      <c r="A60" s="41" t="s">
        <v>6</v>
      </c>
      <c r="B60" s="42">
        <v>5</v>
      </c>
      <c r="C60" s="23">
        <v>7.4</v>
      </c>
      <c r="D60" s="23">
        <v>8.1999999999999993</v>
      </c>
      <c r="E60" s="23">
        <v>7.9</v>
      </c>
      <c r="F60" s="42"/>
      <c r="G60" s="41"/>
      <c r="H60" s="61"/>
      <c r="I60" s="61"/>
      <c r="J60" s="61"/>
      <c r="K60" s="59"/>
    </row>
    <row r="61" spans="1:20" x14ac:dyDescent="0.3">
      <c r="A61" s="41" t="s">
        <v>6</v>
      </c>
      <c r="B61" s="42">
        <v>6</v>
      </c>
      <c r="C61" s="23">
        <v>8.1999999999999993</v>
      </c>
      <c r="D61" s="23">
        <v>8.4</v>
      </c>
      <c r="E61" s="23">
        <v>9</v>
      </c>
      <c r="F61" s="42"/>
      <c r="G61" s="41"/>
      <c r="H61" s="61"/>
      <c r="I61" s="61"/>
      <c r="J61" s="61"/>
      <c r="K61" s="59"/>
    </row>
    <row r="62" spans="1:20" x14ac:dyDescent="0.3">
      <c r="A62" s="41"/>
      <c r="B62" s="42" t="s">
        <v>9</v>
      </c>
      <c r="C62" s="42">
        <v>3</v>
      </c>
      <c r="D62" s="42">
        <v>9</v>
      </c>
      <c r="E62" s="42"/>
      <c r="F62" s="42"/>
      <c r="G62" s="41"/>
      <c r="H62" s="61"/>
      <c r="I62" s="61"/>
      <c r="J62" s="61"/>
      <c r="K62" s="59"/>
    </row>
    <row r="63" spans="1:20" x14ac:dyDescent="0.3">
      <c r="A63" s="41" t="s">
        <v>36</v>
      </c>
      <c r="B63" s="42">
        <v>1</v>
      </c>
      <c r="C63" s="13">
        <v>5.9</v>
      </c>
      <c r="D63" s="13">
        <v>7</v>
      </c>
      <c r="E63" s="42"/>
      <c r="F63" s="42"/>
      <c r="G63" s="70" t="s">
        <v>22</v>
      </c>
      <c r="H63" s="61">
        <f t="shared" ref="H63" si="36">AVERAGE(C63:C68)</f>
        <v>7.0333333333333323</v>
      </c>
      <c r="I63" s="61">
        <f t="shared" ref="I63" si="37">AVERAGE(D63:D68)</f>
        <v>8.3333333333333339</v>
      </c>
      <c r="J63" s="61">
        <f t="shared" ref="J63" si="38">AVERAGE(C63:D68)</f>
        <v>7.6833333333333327</v>
      </c>
      <c r="K63" s="59"/>
      <c r="L63" s="4">
        <f>J63/J56</f>
        <v>0.93604060913705567</v>
      </c>
    </row>
    <row r="64" spans="1:20" x14ac:dyDescent="0.3">
      <c r="A64" s="41" t="s">
        <v>36</v>
      </c>
      <c r="B64" s="42">
        <v>2</v>
      </c>
      <c r="C64" s="13">
        <v>7.8</v>
      </c>
      <c r="D64" s="13">
        <v>6.9</v>
      </c>
      <c r="E64" s="42"/>
      <c r="F64" s="42"/>
      <c r="G64" s="70" t="s">
        <v>23</v>
      </c>
      <c r="H64" s="61">
        <f>STDEV(C63:C68)</f>
        <v>0.79665969313545704</v>
      </c>
      <c r="I64" s="61">
        <f>STDEV(D63:D68)</f>
        <v>1.4278188493876474</v>
      </c>
      <c r="J64" s="61">
        <f>STDEV(C63:D68)</f>
        <v>1.2946275935807261</v>
      </c>
      <c r="K64" s="59"/>
      <c r="L64" s="4"/>
    </row>
    <row r="65" spans="1:20" x14ac:dyDescent="0.3">
      <c r="A65" s="41" t="s">
        <v>36</v>
      </c>
      <c r="B65" s="42">
        <v>3</v>
      </c>
      <c r="C65" s="13">
        <v>7.2</v>
      </c>
      <c r="D65" s="13">
        <v>8.4</v>
      </c>
      <c r="E65" s="42"/>
      <c r="F65" s="42"/>
      <c r="G65" s="70" t="s">
        <v>24</v>
      </c>
      <c r="H65" s="61">
        <f>H64/H63</f>
        <v>0.11326915068276643</v>
      </c>
      <c r="I65" s="61">
        <f t="shared" ref="I65:J65" si="39">I64/I63</f>
        <v>0.17133826192651766</v>
      </c>
      <c r="J65" s="61">
        <f t="shared" si="39"/>
        <v>0.16849816836191664</v>
      </c>
      <c r="K65" s="59"/>
      <c r="L65" s="4"/>
      <c r="O65">
        <v>8.2100000000000009</v>
      </c>
      <c r="P65">
        <v>0.25</v>
      </c>
      <c r="Q65">
        <v>7.68</v>
      </c>
      <c r="R65">
        <v>0.37</v>
      </c>
      <c r="S65">
        <v>6.22</v>
      </c>
      <c r="T65">
        <v>0.21</v>
      </c>
    </row>
    <row r="66" spans="1:20" x14ac:dyDescent="0.3">
      <c r="A66" s="41" t="s">
        <v>36</v>
      </c>
      <c r="B66" s="42">
        <v>4</v>
      </c>
      <c r="C66" s="13">
        <v>6.5</v>
      </c>
      <c r="D66" s="13">
        <v>9.3000000000000007</v>
      </c>
      <c r="E66" s="42"/>
      <c r="F66" s="42"/>
      <c r="G66" s="100" t="s">
        <v>26</v>
      </c>
      <c r="H66" s="102">
        <f>TTEST(C56:C61,C63:C68,2,2)</f>
        <v>5.7693455251048256E-2</v>
      </c>
      <c r="I66" s="102">
        <f>TTEST(D56:D61,D63:D68,2,2)</f>
        <v>0.90239839604597272</v>
      </c>
      <c r="J66" s="102">
        <f>TTEST(C56:E61,C63:D68,2,2)</f>
        <v>0.17844465214147212</v>
      </c>
      <c r="K66" s="59"/>
      <c r="L66" s="4"/>
    </row>
    <row r="67" spans="1:20" x14ac:dyDescent="0.3">
      <c r="A67" s="41" t="s">
        <v>36</v>
      </c>
      <c r="B67" s="42">
        <v>5</v>
      </c>
      <c r="C67" s="13">
        <v>6.8</v>
      </c>
      <c r="D67" s="13">
        <v>7.8</v>
      </c>
      <c r="E67" s="42"/>
      <c r="F67" s="42"/>
      <c r="G67" s="41"/>
      <c r="H67" s="61"/>
      <c r="I67" s="61"/>
      <c r="J67" s="173">
        <f>J64/3.46</f>
        <v>0.37416982473431393</v>
      </c>
      <c r="K67" s="59"/>
      <c r="L67" s="4"/>
    </row>
    <row r="68" spans="1:20" x14ac:dyDescent="0.3">
      <c r="A68" s="41" t="s">
        <v>36</v>
      </c>
      <c r="B68" s="42">
        <v>6</v>
      </c>
      <c r="C68" s="13">
        <v>8</v>
      </c>
      <c r="D68" s="13">
        <v>10.6</v>
      </c>
      <c r="E68" s="42"/>
      <c r="F68" s="42"/>
      <c r="G68" s="41"/>
      <c r="H68" s="61"/>
      <c r="I68" s="61"/>
      <c r="J68" s="61"/>
      <c r="K68" s="59"/>
      <c r="L68" s="4"/>
    </row>
    <row r="69" spans="1:20" x14ac:dyDescent="0.3">
      <c r="A69" s="41"/>
      <c r="B69" s="42" t="s">
        <v>21</v>
      </c>
      <c r="C69" s="42">
        <v>5</v>
      </c>
      <c r="D69" s="42">
        <v>11</v>
      </c>
      <c r="E69" s="42"/>
      <c r="F69" s="42"/>
      <c r="G69" s="41"/>
      <c r="H69" s="61"/>
      <c r="I69" s="61"/>
      <c r="J69" s="61"/>
      <c r="K69" s="59"/>
      <c r="L69" s="4"/>
    </row>
    <row r="70" spans="1:20" x14ac:dyDescent="0.3">
      <c r="A70" s="41" t="s">
        <v>37</v>
      </c>
      <c r="B70" s="42">
        <v>1</v>
      </c>
      <c r="C70" s="35">
        <v>5.5</v>
      </c>
      <c r="D70" s="35">
        <v>6.9</v>
      </c>
      <c r="E70" s="42"/>
      <c r="F70" s="42"/>
      <c r="G70" s="70" t="s">
        <v>22</v>
      </c>
      <c r="H70" s="61">
        <f t="shared" ref="H70" si="40">AVERAGE(C70:C75)</f>
        <v>6.1166666666666671</v>
      </c>
      <c r="I70" s="61">
        <f t="shared" ref="I70" si="41">AVERAGE(D70:D75)</f>
        <v>6.3166666666666673</v>
      </c>
      <c r="J70" s="61">
        <f t="shared" ref="J70" si="42">AVERAGE(C70:D75)</f>
        <v>6.2166666666666659</v>
      </c>
      <c r="K70" s="59"/>
      <c r="L70" s="4">
        <f>J70/J56</f>
        <v>0.75736040609137045</v>
      </c>
    </row>
    <row r="71" spans="1:20" x14ac:dyDescent="0.3">
      <c r="A71" s="41" t="s">
        <v>37</v>
      </c>
      <c r="B71" s="42">
        <v>2</v>
      </c>
      <c r="C71" s="35">
        <v>7.3</v>
      </c>
      <c r="D71" s="35">
        <v>5.9</v>
      </c>
      <c r="E71" s="42"/>
      <c r="F71" s="42"/>
      <c r="G71" s="70" t="s">
        <v>23</v>
      </c>
      <c r="H71" s="61">
        <f>STDEV(C70:C75)</f>
        <v>0.92826002104295202</v>
      </c>
      <c r="I71" s="61">
        <f>STDEV(D70:D75)</f>
        <v>0.57067211835402176</v>
      </c>
      <c r="J71" s="61">
        <f>STDEV(C70:D75)</f>
        <v>0.74202834218516978</v>
      </c>
      <c r="K71" s="59"/>
    </row>
    <row r="72" spans="1:20" x14ac:dyDescent="0.3">
      <c r="A72" s="41" t="s">
        <v>37</v>
      </c>
      <c r="B72" s="42">
        <v>3</v>
      </c>
      <c r="C72" s="35">
        <v>6.4</v>
      </c>
      <c r="D72" s="35">
        <v>6.8</v>
      </c>
      <c r="E72" s="42"/>
      <c r="F72" s="42"/>
      <c r="G72" s="70" t="s">
        <v>24</v>
      </c>
      <c r="H72" s="61">
        <f>H71/H70</f>
        <v>0.15175913150565973</v>
      </c>
      <c r="I72" s="61">
        <f t="shared" ref="I72:J72" si="43">I71/I70</f>
        <v>9.0343870979528507E-2</v>
      </c>
      <c r="J72" s="61">
        <f t="shared" si="43"/>
        <v>0.11936112742924984</v>
      </c>
      <c r="K72" s="59"/>
    </row>
    <row r="73" spans="1:20" ht="15" thickBot="1" x14ac:dyDescent="0.35">
      <c r="A73" s="41" t="s">
        <v>37</v>
      </c>
      <c r="B73" s="42">
        <v>4</v>
      </c>
      <c r="C73" s="35">
        <v>5.8</v>
      </c>
      <c r="D73" s="35">
        <v>6.8</v>
      </c>
      <c r="E73" s="42"/>
      <c r="F73" s="42"/>
      <c r="G73" s="80" t="s">
        <v>26</v>
      </c>
      <c r="H73" s="104">
        <f>TTEST(C56:C61,C70:C75,2,2)</f>
        <v>4.5458245166759446E-3</v>
      </c>
      <c r="I73" s="104">
        <f>TTEST(D56:D61,D70:D75,2,2)</f>
        <v>5.9110149955935007E-4</v>
      </c>
      <c r="J73" s="104">
        <f>TTEST(C56:D61,C70:D75,2,2)</f>
        <v>4.2541497325636674E-6</v>
      </c>
      <c r="K73" s="66"/>
    </row>
    <row r="74" spans="1:20" x14ac:dyDescent="0.3">
      <c r="A74" s="41" t="s">
        <v>37</v>
      </c>
      <c r="B74" s="42">
        <v>5</v>
      </c>
      <c r="C74" s="35">
        <v>6.9</v>
      </c>
      <c r="D74" s="35">
        <v>5.8</v>
      </c>
      <c r="E74" s="42"/>
      <c r="F74" s="42"/>
      <c r="J74" s="173">
        <f>J71/3.46</f>
        <v>0.21445905843502017</v>
      </c>
      <c r="K74" s="42"/>
    </row>
    <row r="75" spans="1:20" x14ac:dyDescent="0.3">
      <c r="A75" s="41" t="s">
        <v>37</v>
      </c>
      <c r="B75" s="42">
        <v>6</v>
      </c>
      <c r="C75" s="35">
        <v>4.8</v>
      </c>
      <c r="D75" s="35">
        <v>5.7</v>
      </c>
      <c r="E75" s="42"/>
      <c r="F75" s="42">
        <f>TTEST(C63:D68,C70:D75,2,2)</f>
        <v>2.541887101962511E-3</v>
      </c>
      <c r="J75" s="42"/>
      <c r="K75" s="42"/>
    </row>
    <row r="76" spans="1:20" ht="15" thickBot="1" x14ac:dyDescent="0.35">
      <c r="A76" s="45"/>
      <c r="B76" s="46"/>
      <c r="C76" s="46"/>
      <c r="D76" s="46"/>
      <c r="E76" s="46"/>
      <c r="F76" s="46"/>
    </row>
    <row r="78" spans="1:20" ht="15" thickBot="1" x14ac:dyDescent="0.35"/>
    <row r="79" spans="1:20" x14ac:dyDescent="0.3">
      <c r="A79" s="56" t="s">
        <v>72</v>
      </c>
      <c r="B79" s="57" t="s">
        <v>48</v>
      </c>
      <c r="C79" s="57"/>
      <c r="D79" s="57"/>
      <c r="E79" s="57"/>
      <c r="F79" s="57"/>
      <c r="G79" s="56"/>
      <c r="H79" s="57"/>
      <c r="I79" s="57"/>
      <c r="J79" s="57"/>
      <c r="K79" s="58"/>
      <c r="L79" s="57"/>
      <c r="M79" s="57"/>
      <c r="N79" s="58"/>
    </row>
    <row r="80" spans="1:20" x14ac:dyDescent="0.3">
      <c r="A80" s="99">
        <v>39753</v>
      </c>
      <c r="B80" s="42"/>
      <c r="C80" s="42"/>
      <c r="D80" s="42"/>
      <c r="E80" s="42"/>
      <c r="F80" s="42"/>
      <c r="G80" s="176" t="s">
        <v>21</v>
      </c>
      <c r="H80" s="177"/>
      <c r="I80" s="177"/>
      <c r="J80" s="177"/>
      <c r="K80" s="59"/>
      <c r="L80" s="178" t="s">
        <v>73</v>
      </c>
      <c r="M80" s="178"/>
      <c r="N80" s="179"/>
    </row>
    <row r="81" spans="1:22" ht="15" thickBot="1" x14ac:dyDescent="0.35">
      <c r="A81" s="41"/>
      <c r="B81" s="42" t="s">
        <v>9</v>
      </c>
      <c r="C81" s="42">
        <v>1</v>
      </c>
      <c r="D81" s="42">
        <v>7</v>
      </c>
      <c r="E81" s="42">
        <v>13</v>
      </c>
      <c r="F81" s="42"/>
      <c r="G81" s="45"/>
      <c r="H81" s="46" t="s">
        <v>22</v>
      </c>
      <c r="I81" s="46" t="s">
        <v>23</v>
      </c>
      <c r="J81" s="46" t="s">
        <v>70</v>
      </c>
      <c r="K81" s="66" t="s">
        <v>26</v>
      </c>
      <c r="L81" s="42" t="s">
        <v>22</v>
      </c>
      <c r="M81" s="42" t="s">
        <v>23</v>
      </c>
      <c r="N81" s="59" t="s">
        <v>70</v>
      </c>
    </row>
    <row r="82" spans="1:22" x14ac:dyDescent="0.3">
      <c r="A82" s="41" t="s">
        <v>6</v>
      </c>
      <c r="B82" s="42">
        <v>1</v>
      </c>
      <c r="C82" s="23">
        <v>7.8</v>
      </c>
      <c r="D82" s="23"/>
      <c r="E82" s="116">
        <v>8.5</v>
      </c>
      <c r="F82" s="42"/>
      <c r="G82" s="70">
        <v>1</v>
      </c>
      <c r="H82" s="61">
        <f>AVERAGE(C82:C87)</f>
        <v>8.6333333333333329</v>
      </c>
      <c r="I82" s="61">
        <f>STDEV(C82:C87)</f>
        <v>0.57503623074260868</v>
      </c>
      <c r="J82" s="62">
        <f>I82/2.45</f>
        <v>0.23470866560922801</v>
      </c>
      <c r="K82" s="42"/>
      <c r="L82" s="61">
        <f>AVERAGE(E82:E87)</f>
        <v>8.2166666666666668</v>
      </c>
      <c r="M82" s="61">
        <f>STDEV(E82:E87)</f>
        <v>0.59132619311735801</v>
      </c>
      <c r="N82" s="149">
        <f>M82/2.45</f>
        <v>0.24135762984381959</v>
      </c>
    </row>
    <row r="83" spans="1:22" x14ac:dyDescent="0.3">
      <c r="A83" s="41" t="s">
        <v>6</v>
      </c>
      <c r="B83" s="42">
        <v>2</v>
      </c>
      <c r="C83" s="23">
        <v>8.4</v>
      </c>
      <c r="D83" s="23"/>
      <c r="E83" s="116">
        <v>7.8</v>
      </c>
      <c r="F83" s="42"/>
      <c r="G83" s="70"/>
      <c r="H83" s="61"/>
      <c r="I83" s="61"/>
      <c r="J83" s="62"/>
      <c r="K83" s="42"/>
      <c r="L83" s="42"/>
      <c r="M83" s="42"/>
      <c r="N83" s="59"/>
    </row>
    <row r="84" spans="1:22" x14ac:dyDescent="0.3">
      <c r="A84" s="41" t="s">
        <v>6</v>
      </c>
      <c r="B84" s="42">
        <v>3</v>
      </c>
      <c r="C84" s="23">
        <v>9.3000000000000007</v>
      </c>
      <c r="D84" s="23"/>
      <c r="E84" s="116">
        <v>7.9</v>
      </c>
      <c r="F84" s="42"/>
      <c r="G84" s="70"/>
      <c r="H84" s="61"/>
      <c r="I84" s="61"/>
      <c r="J84" s="62"/>
      <c r="K84" s="42"/>
      <c r="L84" s="42"/>
      <c r="M84" s="42"/>
      <c r="N84" s="59"/>
    </row>
    <row r="85" spans="1:22" x14ac:dyDescent="0.3">
      <c r="A85" s="41" t="s">
        <v>6</v>
      </c>
      <c r="B85" s="42">
        <v>4</v>
      </c>
      <c r="C85" s="23">
        <v>9.1999999999999993</v>
      </c>
      <c r="D85" s="23"/>
      <c r="E85" s="116">
        <v>8</v>
      </c>
      <c r="F85" s="42"/>
      <c r="G85" s="41"/>
      <c r="H85" s="61"/>
      <c r="I85" s="61"/>
      <c r="J85" s="62"/>
      <c r="K85" s="42"/>
      <c r="L85" s="42"/>
      <c r="M85" s="42"/>
      <c r="N85" s="59"/>
    </row>
    <row r="86" spans="1:22" x14ac:dyDescent="0.3">
      <c r="A86" s="41" t="s">
        <v>6</v>
      </c>
      <c r="B86" s="42">
        <v>5</v>
      </c>
      <c r="C86" s="23">
        <v>8.3000000000000007</v>
      </c>
      <c r="D86" s="23"/>
      <c r="E86" s="116">
        <v>7.8</v>
      </c>
      <c r="F86" s="42"/>
      <c r="G86" s="41"/>
      <c r="H86" s="61"/>
      <c r="I86" s="61"/>
      <c r="J86" s="62"/>
      <c r="K86" s="42"/>
      <c r="L86" s="42"/>
      <c r="M86" s="42"/>
      <c r="N86" s="59"/>
    </row>
    <row r="87" spans="1:22" x14ac:dyDescent="0.3">
      <c r="A87" s="41" t="s">
        <v>6</v>
      </c>
      <c r="B87" s="42">
        <v>6</v>
      </c>
      <c r="C87" s="23">
        <v>8.8000000000000007</v>
      </c>
      <c r="D87" s="23"/>
      <c r="E87" s="116">
        <v>9.3000000000000007</v>
      </c>
      <c r="F87" s="42"/>
      <c r="G87" s="41"/>
      <c r="H87" s="61"/>
      <c r="I87" s="61"/>
      <c r="J87" s="62"/>
      <c r="K87" s="42"/>
      <c r="L87" s="42"/>
      <c r="M87" s="42"/>
      <c r="N87" s="59"/>
    </row>
    <row r="88" spans="1:22" x14ac:dyDescent="0.3">
      <c r="A88" s="41"/>
      <c r="B88" s="42" t="s">
        <v>9</v>
      </c>
      <c r="C88" s="42">
        <v>3</v>
      </c>
      <c r="D88" s="42"/>
      <c r="E88" s="42"/>
      <c r="F88" s="42"/>
      <c r="G88" s="41"/>
      <c r="H88" s="61"/>
      <c r="I88" s="61"/>
      <c r="J88" s="62"/>
      <c r="K88" s="42"/>
      <c r="L88" s="42"/>
      <c r="M88" s="42"/>
      <c r="N88" s="59"/>
    </row>
    <row r="89" spans="1:22" x14ac:dyDescent="0.3">
      <c r="A89" s="41" t="s">
        <v>36</v>
      </c>
      <c r="B89" s="42">
        <v>1</v>
      </c>
      <c r="C89" s="13">
        <v>7.8</v>
      </c>
      <c r="D89" s="13"/>
      <c r="E89" s="42"/>
      <c r="F89" s="42"/>
      <c r="G89" s="70">
        <v>3</v>
      </c>
      <c r="H89" s="61">
        <f t="shared" ref="H89:H96" si="44">AVERAGE(C89:C94)</f>
        <v>7.9499999999999993</v>
      </c>
      <c r="I89" s="61">
        <f t="shared" ref="I89:I96" si="45">STDEV(C89:C94)</f>
        <v>0.55045435778091578</v>
      </c>
      <c r="J89" s="62">
        <f t="shared" ref="J89:J96" si="46">I89/2.45</f>
        <v>0.22467524807384315</v>
      </c>
      <c r="K89" s="42">
        <f>TTEST(C82:C87,C89:C94,2,2)</f>
        <v>6.179589215441289E-2</v>
      </c>
      <c r="L89" s="131">
        <f>H89/H82</f>
        <v>0.92084942084942079</v>
      </c>
      <c r="M89" s="42"/>
      <c r="N89" s="59"/>
      <c r="Q89">
        <v>8.6300000000000008</v>
      </c>
      <c r="R89">
        <v>0.23</v>
      </c>
      <c r="S89">
        <v>7.95</v>
      </c>
      <c r="T89">
        <v>0.22</v>
      </c>
      <c r="U89">
        <v>6.83</v>
      </c>
      <c r="V89">
        <v>0.38</v>
      </c>
    </row>
    <row r="90" spans="1:22" x14ac:dyDescent="0.3">
      <c r="A90" s="41" t="s">
        <v>36</v>
      </c>
      <c r="B90" s="42">
        <v>2</v>
      </c>
      <c r="C90" s="13">
        <v>8.4</v>
      </c>
      <c r="D90" s="13"/>
      <c r="E90" s="42"/>
      <c r="F90" s="42"/>
      <c r="G90" s="70"/>
      <c r="H90" s="61"/>
      <c r="I90" s="61"/>
      <c r="J90" s="62"/>
      <c r="K90" s="42"/>
      <c r="L90" s="162"/>
      <c r="M90" s="42"/>
      <c r="N90" s="59"/>
    </row>
    <row r="91" spans="1:22" x14ac:dyDescent="0.3">
      <c r="A91" s="41" t="s">
        <v>36</v>
      </c>
      <c r="B91" s="42">
        <v>3</v>
      </c>
      <c r="C91" s="13">
        <v>7.8</v>
      </c>
      <c r="D91" s="13"/>
      <c r="E91" s="42"/>
      <c r="F91" s="42"/>
      <c r="G91" s="70"/>
      <c r="H91" s="61"/>
      <c r="I91" s="61"/>
      <c r="J91" s="62"/>
      <c r="K91" s="42"/>
      <c r="L91" s="162"/>
      <c r="M91" s="42"/>
      <c r="N91" s="59"/>
    </row>
    <row r="92" spans="1:22" x14ac:dyDescent="0.3">
      <c r="A92" s="41" t="s">
        <v>36</v>
      </c>
      <c r="B92" s="42">
        <v>4</v>
      </c>
      <c r="C92" s="13">
        <v>8.8000000000000007</v>
      </c>
      <c r="D92" s="13"/>
      <c r="E92" s="42"/>
      <c r="F92" s="42"/>
      <c r="G92" s="100"/>
      <c r="H92" s="61"/>
      <c r="I92" s="61"/>
      <c r="J92" s="62"/>
      <c r="K92" s="42"/>
      <c r="L92" s="162"/>
      <c r="M92" s="42"/>
      <c r="N92" s="59"/>
    </row>
    <row r="93" spans="1:22" x14ac:dyDescent="0.3">
      <c r="A93" s="41" t="s">
        <v>36</v>
      </c>
      <c r="B93" s="42">
        <v>5</v>
      </c>
      <c r="C93" s="13">
        <v>7.3</v>
      </c>
      <c r="D93" s="13"/>
      <c r="E93" s="42"/>
      <c r="F93" s="42"/>
      <c r="G93" s="41"/>
      <c r="H93" s="61"/>
      <c r="I93" s="61"/>
      <c r="J93" s="62"/>
      <c r="K93" s="42"/>
      <c r="L93" s="162"/>
      <c r="M93" s="42"/>
      <c r="N93" s="59"/>
    </row>
    <row r="94" spans="1:22" x14ac:dyDescent="0.3">
      <c r="A94" s="41" t="s">
        <v>36</v>
      </c>
      <c r="B94" s="42">
        <v>6</v>
      </c>
      <c r="C94" s="13">
        <v>7.6</v>
      </c>
      <c r="D94" s="13"/>
      <c r="E94" s="42"/>
      <c r="F94" s="42"/>
      <c r="G94" s="41"/>
      <c r="H94" s="61"/>
      <c r="I94" s="61"/>
      <c r="J94" s="62"/>
      <c r="K94" s="42"/>
      <c r="L94" s="162"/>
      <c r="M94" s="42"/>
      <c r="N94" s="59"/>
    </row>
    <row r="95" spans="1:22" x14ac:dyDescent="0.3">
      <c r="A95" s="41"/>
      <c r="B95" s="42" t="s">
        <v>21</v>
      </c>
      <c r="C95" s="42">
        <v>5</v>
      </c>
      <c r="D95" s="42"/>
      <c r="E95" s="42"/>
      <c r="F95" s="42"/>
      <c r="G95" s="41"/>
      <c r="H95" s="61"/>
      <c r="I95" s="61"/>
      <c r="J95" s="62"/>
      <c r="K95" s="42"/>
      <c r="L95" s="162"/>
      <c r="M95" s="42"/>
      <c r="N95" s="59"/>
    </row>
    <row r="96" spans="1:22" x14ac:dyDescent="0.3">
      <c r="A96" s="41" t="s">
        <v>37</v>
      </c>
      <c r="B96" s="42">
        <v>1</v>
      </c>
      <c r="C96" s="35">
        <v>8.6</v>
      </c>
      <c r="D96" s="35"/>
      <c r="E96" s="42"/>
      <c r="F96" s="42"/>
      <c r="G96" s="70">
        <v>5</v>
      </c>
      <c r="H96" s="61">
        <f t="shared" si="44"/>
        <v>6.833333333333333</v>
      </c>
      <c r="I96" s="61">
        <f t="shared" si="45"/>
        <v>0.93950341493081313</v>
      </c>
      <c r="J96" s="62">
        <f t="shared" si="46"/>
        <v>0.3834707816044135</v>
      </c>
      <c r="K96" s="42">
        <f>TTEST(C82:C87,C96:C101,2,2)</f>
        <v>2.5072028095168377E-3</v>
      </c>
      <c r="L96" s="131">
        <f>H96/H82</f>
        <v>0.79150579150579148</v>
      </c>
      <c r="M96" s="42"/>
      <c r="N96" s="59"/>
    </row>
    <row r="97" spans="1:14" x14ac:dyDescent="0.3">
      <c r="A97" s="41" t="s">
        <v>37</v>
      </c>
      <c r="B97" s="42">
        <v>2</v>
      </c>
      <c r="C97" s="35">
        <v>6.6</v>
      </c>
      <c r="D97" s="35"/>
      <c r="E97" s="42"/>
      <c r="F97" s="42"/>
      <c r="G97" s="70"/>
      <c r="H97" s="42"/>
      <c r="I97" s="42"/>
      <c r="J97" s="42"/>
      <c r="K97" s="42"/>
      <c r="L97" s="42"/>
      <c r="M97" s="42"/>
      <c r="N97" s="59"/>
    </row>
    <row r="98" spans="1:14" x14ac:dyDescent="0.3">
      <c r="A98" s="41" t="s">
        <v>37</v>
      </c>
      <c r="B98" s="42">
        <v>3</v>
      </c>
      <c r="C98" s="35">
        <v>6.6</v>
      </c>
      <c r="D98" s="35"/>
      <c r="E98" s="42"/>
      <c r="F98" s="42"/>
      <c r="G98" s="70"/>
      <c r="H98" s="42"/>
      <c r="I98" s="42"/>
      <c r="J98" s="42"/>
      <c r="K98" s="42"/>
      <c r="L98" s="42"/>
      <c r="M98" s="42"/>
      <c r="N98" s="59"/>
    </row>
    <row r="99" spans="1:14" x14ac:dyDescent="0.3">
      <c r="A99" s="41" t="s">
        <v>37</v>
      </c>
      <c r="B99" s="42">
        <v>4</v>
      </c>
      <c r="C99" s="35">
        <v>6.3</v>
      </c>
      <c r="D99" s="35"/>
      <c r="E99" s="42"/>
      <c r="F99" s="42"/>
      <c r="G99" s="70"/>
      <c r="H99" s="42"/>
      <c r="I99" s="42"/>
      <c r="J99" s="42"/>
      <c r="K99" s="42"/>
      <c r="L99" s="42"/>
      <c r="M99" s="42"/>
      <c r="N99" s="59"/>
    </row>
    <row r="100" spans="1:14" x14ac:dyDescent="0.3">
      <c r="A100" s="41" t="s">
        <v>37</v>
      </c>
      <c r="B100" s="42">
        <v>5</v>
      </c>
      <c r="C100" s="35">
        <v>5.9</v>
      </c>
      <c r="D100" s="35"/>
      <c r="E100" s="42"/>
      <c r="F100" s="42"/>
      <c r="G100" s="41"/>
      <c r="H100" s="42"/>
      <c r="I100" s="42"/>
      <c r="J100" s="42"/>
      <c r="K100" s="42"/>
      <c r="L100" s="42"/>
      <c r="M100" s="42"/>
      <c r="N100" s="59"/>
    </row>
    <row r="101" spans="1:14" x14ac:dyDescent="0.3">
      <c r="A101" s="41" t="s">
        <v>37</v>
      </c>
      <c r="B101" s="42">
        <v>6</v>
      </c>
      <c r="C101" s="35">
        <v>7</v>
      </c>
      <c r="D101" s="35"/>
      <c r="E101" s="42"/>
      <c r="F101" s="42">
        <f>TTEST(C89:C94,C96:C101,2,2)</f>
        <v>3.0807375990082639E-2</v>
      </c>
      <c r="G101" s="41"/>
      <c r="H101" s="42"/>
      <c r="I101" s="42"/>
      <c r="J101" s="42"/>
      <c r="K101" s="42"/>
      <c r="L101" s="42"/>
      <c r="M101" s="42"/>
      <c r="N101" s="59"/>
    </row>
    <row r="102" spans="1:14" ht="15" thickBot="1" x14ac:dyDescent="0.35">
      <c r="A102" s="45"/>
      <c r="B102" s="46"/>
      <c r="C102" s="46"/>
      <c r="D102" s="46"/>
      <c r="E102" s="46"/>
      <c r="F102" s="46"/>
      <c r="G102" s="45"/>
      <c r="H102" s="46"/>
      <c r="I102" s="46"/>
      <c r="J102" s="46"/>
      <c r="K102" s="46"/>
      <c r="L102" s="46"/>
      <c r="M102" s="46"/>
      <c r="N102" s="66"/>
    </row>
    <row r="104" spans="1:14" ht="15" thickBot="1" x14ac:dyDescent="0.35"/>
    <row r="105" spans="1:14" x14ac:dyDescent="0.3">
      <c r="A105" s="56" t="s">
        <v>79</v>
      </c>
      <c r="B105" s="57" t="s">
        <v>48</v>
      </c>
      <c r="C105" s="57"/>
      <c r="D105" s="57"/>
      <c r="E105" s="57"/>
      <c r="F105" s="58"/>
      <c r="G105" s="57"/>
      <c r="H105" s="57"/>
      <c r="I105" s="57"/>
      <c r="J105" s="57"/>
      <c r="K105" s="58"/>
    </row>
    <row r="106" spans="1:14" x14ac:dyDescent="0.3">
      <c r="A106" s="99">
        <v>42309</v>
      </c>
      <c r="B106" s="42"/>
      <c r="C106" s="42"/>
      <c r="D106" s="42"/>
      <c r="E106" s="42"/>
      <c r="F106" s="59"/>
      <c r="G106" s="177" t="s">
        <v>21</v>
      </c>
      <c r="H106" s="177"/>
      <c r="I106" s="177"/>
      <c r="J106" s="177"/>
      <c r="K106" s="59"/>
    </row>
    <row r="107" spans="1:14" ht="15" thickBot="1" x14ac:dyDescent="0.35">
      <c r="A107" s="41"/>
      <c r="B107" s="42" t="s">
        <v>9</v>
      </c>
      <c r="C107" s="42">
        <v>7</v>
      </c>
      <c r="D107" s="42">
        <v>8</v>
      </c>
      <c r="E107" s="42"/>
      <c r="F107" s="59"/>
      <c r="G107" s="46"/>
      <c r="H107" s="46" t="s">
        <v>22</v>
      </c>
      <c r="I107" s="46" t="s">
        <v>23</v>
      </c>
      <c r="J107" s="46" t="s">
        <v>70</v>
      </c>
      <c r="K107" s="66" t="s">
        <v>26</v>
      </c>
    </row>
    <row r="108" spans="1:14" x14ac:dyDescent="0.3">
      <c r="A108" s="22" t="s">
        <v>6</v>
      </c>
      <c r="B108" s="23">
        <v>1</v>
      </c>
      <c r="C108" s="23">
        <v>9.1999999999999993</v>
      </c>
      <c r="D108" s="23">
        <v>8.6999999999999993</v>
      </c>
      <c r="E108" s="42"/>
      <c r="F108" s="59"/>
      <c r="G108" s="71">
        <v>1</v>
      </c>
      <c r="H108" s="61">
        <f>AVERAGE(C108:D113)</f>
        <v>9.1545454545454561</v>
      </c>
      <c r="I108" s="61">
        <f>STDEV(C108:D113)</f>
        <v>0.82263434934803981</v>
      </c>
      <c r="J108" s="62">
        <f>I108/2.45</f>
        <v>0.33576912218287336</v>
      </c>
      <c r="K108" s="42"/>
    </row>
    <row r="109" spans="1:14" x14ac:dyDescent="0.3">
      <c r="A109" s="22" t="s">
        <v>6</v>
      </c>
      <c r="B109" s="23">
        <v>2</v>
      </c>
      <c r="C109" s="23">
        <v>10.8</v>
      </c>
      <c r="D109" s="23">
        <v>9.1999999999999993</v>
      </c>
      <c r="E109" s="42"/>
      <c r="F109" s="59"/>
      <c r="G109" s="71"/>
      <c r="H109" s="61"/>
      <c r="I109" s="61"/>
      <c r="J109" s="62"/>
      <c r="K109" s="42"/>
    </row>
    <row r="110" spans="1:14" x14ac:dyDescent="0.3">
      <c r="A110" s="22" t="s">
        <v>6</v>
      </c>
      <c r="B110" s="23">
        <v>3</v>
      </c>
      <c r="C110" s="23">
        <v>9</v>
      </c>
      <c r="D110" s="23">
        <v>8.5</v>
      </c>
      <c r="E110" s="42"/>
      <c r="F110" s="59"/>
      <c r="G110" s="71"/>
      <c r="H110" s="61"/>
      <c r="I110" s="61"/>
      <c r="J110" s="62"/>
      <c r="K110" s="42"/>
    </row>
    <row r="111" spans="1:14" x14ac:dyDescent="0.3">
      <c r="A111" s="22" t="s">
        <v>6</v>
      </c>
      <c r="B111" s="23">
        <v>4</v>
      </c>
      <c r="C111" s="23">
        <v>10</v>
      </c>
      <c r="D111" s="23">
        <v>8</v>
      </c>
      <c r="E111" s="42"/>
      <c r="F111" s="59"/>
      <c r="G111" s="42"/>
      <c r="H111" s="61"/>
      <c r="I111" s="61"/>
      <c r="J111" s="62"/>
      <c r="K111" s="42"/>
    </row>
    <row r="112" spans="1:14" x14ac:dyDescent="0.3">
      <c r="A112" s="22" t="s">
        <v>6</v>
      </c>
      <c r="B112" s="23">
        <v>5</v>
      </c>
      <c r="C112" s="23">
        <v>8.9</v>
      </c>
      <c r="D112" s="23">
        <v>8.4</v>
      </c>
      <c r="E112" s="42"/>
      <c r="F112" s="59"/>
      <c r="G112" s="42"/>
      <c r="H112" s="61"/>
      <c r="I112" s="61"/>
      <c r="J112" s="62"/>
      <c r="K112" s="42"/>
    </row>
    <row r="113" spans="1:21" x14ac:dyDescent="0.3">
      <c r="A113" s="22" t="s">
        <v>6</v>
      </c>
      <c r="B113" s="23">
        <v>6</v>
      </c>
      <c r="C113" s="23">
        <v>10</v>
      </c>
      <c r="D113" s="23"/>
      <c r="E113" s="42"/>
      <c r="F113" s="59"/>
      <c r="G113" s="42"/>
      <c r="H113" s="61"/>
      <c r="I113" s="61"/>
      <c r="J113" s="62"/>
      <c r="K113" s="42"/>
    </row>
    <row r="114" spans="1:21" x14ac:dyDescent="0.3">
      <c r="A114" s="41"/>
      <c r="B114" s="42" t="s">
        <v>9</v>
      </c>
      <c r="C114" s="42">
        <v>9</v>
      </c>
      <c r="D114" s="42">
        <v>10</v>
      </c>
      <c r="E114" s="42"/>
      <c r="F114" s="59"/>
      <c r="G114" s="42"/>
      <c r="H114" s="61"/>
      <c r="I114" s="61"/>
      <c r="J114" s="62"/>
      <c r="K114" s="42"/>
    </row>
    <row r="115" spans="1:21" x14ac:dyDescent="0.3">
      <c r="A115" s="12" t="s">
        <v>36</v>
      </c>
      <c r="B115" s="13">
        <v>1</v>
      </c>
      <c r="C115" s="13">
        <v>7.7</v>
      </c>
      <c r="D115" s="13">
        <v>6.7</v>
      </c>
      <c r="E115" s="42"/>
      <c r="F115" s="59"/>
      <c r="G115" s="71">
        <v>3</v>
      </c>
      <c r="H115" s="61">
        <f>AVERAGE(C115:D120)</f>
        <v>7.8416666666666659</v>
      </c>
      <c r="I115" s="61">
        <f>STDEV(C115:D120)</f>
        <v>0.78330109540368076</v>
      </c>
      <c r="J115" s="62">
        <f t="shared" ref="J115" si="47">I115/2.45</f>
        <v>0.31971473281782886</v>
      </c>
      <c r="K115" s="42">
        <f>TTEST(C108:C113,C115:C120,2,2)</f>
        <v>6.0124818762641672E-3</v>
      </c>
      <c r="M115" s="4">
        <f>H115/H108</f>
        <v>0.85658722277391575</v>
      </c>
      <c r="P115">
        <v>9.15</v>
      </c>
      <c r="Q115">
        <v>0.34</v>
      </c>
      <c r="R115">
        <v>7.84</v>
      </c>
      <c r="S115">
        <v>0.32</v>
      </c>
      <c r="T115">
        <v>7.19</v>
      </c>
      <c r="U115">
        <v>0.24</v>
      </c>
    </row>
    <row r="116" spans="1:21" x14ac:dyDescent="0.3">
      <c r="A116" s="12" t="s">
        <v>36</v>
      </c>
      <c r="B116" s="13">
        <v>2</v>
      </c>
      <c r="C116" s="13">
        <v>7</v>
      </c>
      <c r="D116" s="13">
        <v>6.9</v>
      </c>
      <c r="E116" s="42"/>
      <c r="F116" s="59"/>
      <c r="G116" s="71"/>
      <c r="H116" s="61"/>
      <c r="I116" s="61"/>
      <c r="J116" s="62"/>
      <c r="K116" s="42"/>
      <c r="M116" s="4"/>
    </row>
    <row r="117" spans="1:21" x14ac:dyDescent="0.3">
      <c r="A117" s="12" t="s">
        <v>36</v>
      </c>
      <c r="B117" s="13">
        <v>3</v>
      </c>
      <c r="C117" s="13">
        <v>8.1999999999999993</v>
      </c>
      <c r="D117" s="13">
        <v>8</v>
      </c>
      <c r="E117" s="42"/>
      <c r="F117" s="59"/>
      <c r="H117" s="61"/>
      <c r="I117" s="61"/>
      <c r="J117" s="62"/>
      <c r="K117" s="42"/>
      <c r="M117" s="4"/>
    </row>
    <row r="118" spans="1:21" x14ac:dyDescent="0.3">
      <c r="A118" s="12" t="s">
        <v>36</v>
      </c>
      <c r="B118" s="13">
        <v>4</v>
      </c>
      <c r="C118" s="13">
        <v>8.5</v>
      </c>
      <c r="D118" s="13">
        <v>8.1</v>
      </c>
      <c r="E118" s="42"/>
      <c r="F118" s="59"/>
      <c r="H118" s="61"/>
      <c r="I118" s="61"/>
      <c r="J118" s="62"/>
      <c r="K118" s="42"/>
      <c r="M118" s="4"/>
    </row>
    <row r="119" spans="1:21" x14ac:dyDescent="0.3">
      <c r="A119" s="12" t="s">
        <v>36</v>
      </c>
      <c r="B119" s="13">
        <v>5</v>
      </c>
      <c r="C119" s="13">
        <v>9.3000000000000007</v>
      </c>
      <c r="D119" s="13">
        <v>8.5</v>
      </c>
      <c r="E119" s="42"/>
      <c r="F119" s="59"/>
      <c r="H119" s="61"/>
      <c r="I119" s="61"/>
      <c r="J119" s="62"/>
      <c r="K119" s="42"/>
      <c r="M119" s="4"/>
    </row>
    <row r="120" spans="1:21" x14ac:dyDescent="0.3">
      <c r="A120" s="12" t="s">
        <v>36</v>
      </c>
      <c r="B120" s="13">
        <v>6</v>
      </c>
      <c r="C120" s="13">
        <v>8.1</v>
      </c>
      <c r="D120" s="13">
        <v>7.1</v>
      </c>
      <c r="E120" s="42"/>
      <c r="F120" s="59"/>
      <c r="G120" s="42"/>
      <c r="H120" s="61"/>
      <c r="I120" s="61"/>
      <c r="J120" s="62"/>
      <c r="K120" s="42"/>
      <c r="M120" s="4"/>
    </row>
    <row r="121" spans="1:21" x14ac:dyDescent="0.3">
      <c r="A121" s="41"/>
      <c r="B121" s="42" t="s">
        <v>21</v>
      </c>
      <c r="C121" s="42">
        <v>11</v>
      </c>
      <c r="D121" s="42">
        <v>12</v>
      </c>
      <c r="E121" s="42"/>
      <c r="F121" s="59"/>
      <c r="G121" s="42"/>
      <c r="H121" s="61"/>
      <c r="I121" s="61"/>
      <c r="J121" s="62"/>
      <c r="K121" s="42"/>
      <c r="M121" s="4"/>
    </row>
    <row r="122" spans="1:21" x14ac:dyDescent="0.3">
      <c r="A122" s="34" t="s">
        <v>37</v>
      </c>
      <c r="B122" s="35">
        <v>1</v>
      </c>
      <c r="C122" s="35">
        <v>6.7</v>
      </c>
      <c r="D122" s="35">
        <v>6.4</v>
      </c>
      <c r="E122" s="42"/>
      <c r="F122" s="59"/>
      <c r="G122" s="71">
        <v>5</v>
      </c>
      <c r="H122" s="61">
        <f>AVERAGE(C122:D127)</f>
        <v>7.1916666666666664</v>
      </c>
      <c r="I122" s="61">
        <f>STDEV(C122:D127)</f>
        <v>0.59613655136955634</v>
      </c>
      <c r="J122" s="62">
        <f t="shared" ref="J122" si="48">I122/2.45</f>
        <v>0.24332104137532909</v>
      </c>
      <c r="K122" s="42">
        <f>TTEST(C108:C113,C122:C127,2,2)</f>
        <v>2.3505733994290314E-5</v>
      </c>
      <c r="M122" s="4">
        <f>H122/H108</f>
        <v>0.78558424362793766</v>
      </c>
    </row>
    <row r="123" spans="1:21" x14ac:dyDescent="0.3">
      <c r="A123" s="34" t="s">
        <v>37</v>
      </c>
      <c r="B123" s="35">
        <v>2</v>
      </c>
      <c r="C123" s="35">
        <v>6.5</v>
      </c>
      <c r="D123" s="35">
        <v>6.8</v>
      </c>
      <c r="E123" s="42"/>
      <c r="F123" s="59"/>
      <c r="G123" s="71"/>
      <c r="H123" s="42"/>
      <c r="I123" s="42"/>
      <c r="J123" s="42"/>
      <c r="K123" s="42"/>
    </row>
    <row r="124" spans="1:21" x14ac:dyDescent="0.3">
      <c r="A124" s="34" t="s">
        <v>37</v>
      </c>
      <c r="B124" s="35">
        <v>3</v>
      </c>
      <c r="C124" s="35">
        <v>7.3</v>
      </c>
      <c r="D124" s="35">
        <v>6.9</v>
      </c>
      <c r="E124" s="42"/>
      <c r="F124" s="59"/>
      <c r="G124" s="71"/>
      <c r="H124" s="42"/>
      <c r="I124" s="42"/>
      <c r="J124" s="42"/>
      <c r="K124" s="42"/>
    </row>
    <row r="125" spans="1:21" x14ac:dyDescent="0.3">
      <c r="A125" s="34" t="s">
        <v>37</v>
      </c>
      <c r="B125" s="35">
        <v>4</v>
      </c>
      <c r="C125" s="35">
        <v>7.2</v>
      </c>
      <c r="D125" s="35">
        <v>7.5</v>
      </c>
      <c r="E125" s="42"/>
      <c r="F125" s="59"/>
      <c r="G125" s="71"/>
      <c r="H125" s="42"/>
      <c r="I125" s="42"/>
      <c r="J125" s="42"/>
      <c r="K125" s="42"/>
    </row>
    <row r="126" spans="1:21" x14ac:dyDescent="0.3">
      <c r="A126" s="34" t="s">
        <v>37</v>
      </c>
      <c r="B126" s="35">
        <v>5</v>
      </c>
      <c r="C126" s="35">
        <v>7.4</v>
      </c>
      <c r="D126" s="35">
        <v>8.6</v>
      </c>
      <c r="E126" s="42"/>
      <c r="F126" s="59"/>
      <c r="G126" s="42"/>
      <c r="H126" s="42"/>
      <c r="I126" s="42"/>
      <c r="J126" s="42"/>
      <c r="K126" s="42"/>
    </row>
    <row r="127" spans="1:21" x14ac:dyDescent="0.3">
      <c r="A127" s="34" t="s">
        <v>37</v>
      </c>
      <c r="B127" s="35">
        <v>6</v>
      </c>
      <c r="C127" s="35">
        <v>7.5</v>
      </c>
      <c r="D127" s="35">
        <v>7.5</v>
      </c>
      <c r="E127" s="42"/>
      <c r="F127" s="59">
        <f>TTEST(C115:D120,C122:D127,2,2)</f>
        <v>3.2148159801275833E-2</v>
      </c>
      <c r="G127" s="42"/>
      <c r="H127" s="42"/>
      <c r="I127" s="42"/>
      <c r="J127" s="42"/>
      <c r="K127" s="42"/>
    </row>
    <row r="128" spans="1:21" ht="15" thickBot="1" x14ac:dyDescent="0.35">
      <c r="A128" s="45"/>
      <c r="B128" s="46"/>
      <c r="C128" s="46"/>
      <c r="D128" s="46"/>
      <c r="E128" s="46"/>
      <c r="F128" s="66"/>
    </row>
    <row r="130" spans="1:21" ht="15" thickBot="1" x14ac:dyDescent="0.35"/>
    <row r="131" spans="1:21" x14ac:dyDescent="0.3">
      <c r="A131" s="56" t="s">
        <v>81</v>
      </c>
      <c r="B131" s="57" t="s">
        <v>48</v>
      </c>
      <c r="C131" s="57"/>
      <c r="D131" s="57"/>
      <c r="E131" s="57"/>
      <c r="F131" s="58"/>
      <c r="G131" s="57"/>
      <c r="H131" s="57"/>
      <c r="I131" s="57"/>
      <c r="J131" s="57"/>
      <c r="K131" s="58"/>
    </row>
    <row r="132" spans="1:21" x14ac:dyDescent="0.3">
      <c r="A132" s="99">
        <v>44866</v>
      </c>
      <c r="B132" s="42"/>
      <c r="C132" s="42"/>
      <c r="D132" s="42"/>
      <c r="E132" s="42"/>
      <c r="F132" s="59"/>
      <c r="G132" s="177" t="s">
        <v>21</v>
      </c>
      <c r="H132" s="177"/>
      <c r="I132" s="177"/>
      <c r="J132" s="177"/>
      <c r="K132" s="59"/>
    </row>
    <row r="133" spans="1:21" ht="15" thickBot="1" x14ac:dyDescent="0.35">
      <c r="A133" s="41"/>
      <c r="B133" s="42" t="s">
        <v>9</v>
      </c>
      <c r="C133" s="42">
        <v>7</v>
      </c>
      <c r="D133" s="42">
        <v>8</v>
      </c>
      <c r="E133" s="42"/>
      <c r="F133" s="59"/>
      <c r="G133" s="46"/>
      <c r="H133" s="46" t="s">
        <v>22</v>
      </c>
      <c r="I133" s="46" t="s">
        <v>23</v>
      </c>
      <c r="J133" s="46" t="s">
        <v>70</v>
      </c>
      <c r="K133" s="66" t="s">
        <v>26</v>
      </c>
    </row>
    <row r="134" spans="1:21" x14ac:dyDescent="0.3">
      <c r="A134" s="22" t="s">
        <v>6</v>
      </c>
      <c r="B134" s="23">
        <v>1</v>
      </c>
      <c r="C134" s="42">
        <v>7.2</v>
      </c>
      <c r="D134" s="42">
        <v>9</v>
      </c>
      <c r="E134" s="42"/>
      <c r="F134" s="59"/>
      <c r="G134" s="71">
        <v>1</v>
      </c>
      <c r="H134" s="61">
        <f>AVERAGE(C134:D139)</f>
        <v>8.209090909090909</v>
      </c>
      <c r="I134" s="61">
        <f>STDEV(C134:D139)</f>
        <v>1.3315063240214418</v>
      </c>
      <c r="J134" s="62">
        <f>I134/3.46</f>
        <v>0.38482841734723749</v>
      </c>
      <c r="K134" s="42"/>
    </row>
    <row r="135" spans="1:21" x14ac:dyDescent="0.3">
      <c r="A135" s="22" t="s">
        <v>6</v>
      </c>
      <c r="B135" s="23">
        <v>2</v>
      </c>
      <c r="C135" s="42">
        <v>8.1</v>
      </c>
      <c r="D135" s="42">
        <v>7.6</v>
      </c>
      <c r="E135" s="42"/>
      <c r="F135" s="59"/>
      <c r="G135" s="71"/>
      <c r="H135" s="61"/>
      <c r="I135" s="61"/>
      <c r="J135" s="62">
        <f t="shared" ref="J135:J148" si="49">I135/3.46</f>
        <v>0</v>
      </c>
      <c r="K135" s="42"/>
    </row>
    <row r="136" spans="1:21" x14ac:dyDescent="0.3">
      <c r="A136" s="22" t="s">
        <v>6</v>
      </c>
      <c r="B136" s="23">
        <v>3</v>
      </c>
      <c r="C136" s="42">
        <v>6.8</v>
      </c>
      <c r="D136" s="42">
        <v>7.5</v>
      </c>
      <c r="E136" s="42"/>
      <c r="F136" s="59"/>
      <c r="G136" s="71"/>
      <c r="H136" s="61"/>
      <c r="I136" s="61"/>
      <c r="J136" s="62">
        <f t="shared" si="49"/>
        <v>0</v>
      </c>
      <c r="K136" s="42"/>
    </row>
    <row r="137" spans="1:21" x14ac:dyDescent="0.3">
      <c r="A137" s="22" t="s">
        <v>6</v>
      </c>
      <c r="B137" s="23">
        <v>4</v>
      </c>
      <c r="C137" s="42">
        <v>7.5</v>
      </c>
      <c r="D137" s="42">
        <v>7.4</v>
      </c>
      <c r="E137" s="42"/>
      <c r="F137" s="59"/>
      <c r="G137" s="42"/>
      <c r="H137" s="61"/>
      <c r="I137" s="61"/>
      <c r="J137" s="62">
        <f t="shared" si="49"/>
        <v>0</v>
      </c>
      <c r="K137" s="42"/>
    </row>
    <row r="138" spans="1:21" x14ac:dyDescent="0.3">
      <c r="A138" s="22" t="s">
        <v>6</v>
      </c>
      <c r="B138" s="23">
        <v>5</v>
      </c>
      <c r="C138" s="42">
        <v>9.3000000000000007</v>
      </c>
      <c r="D138" s="42">
        <v>11.5</v>
      </c>
      <c r="E138" s="42"/>
      <c r="F138" s="59"/>
      <c r="G138" s="42"/>
      <c r="H138" s="61"/>
      <c r="I138" s="61"/>
      <c r="J138" s="62">
        <f t="shared" si="49"/>
        <v>0</v>
      </c>
      <c r="K138" s="42"/>
      <c r="P138">
        <v>8.2100000000000009</v>
      </c>
      <c r="Q138">
        <v>0.38</v>
      </c>
      <c r="R138">
        <v>7.58</v>
      </c>
      <c r="S138">
        <v>0.23</v>
      </c>
      <c r="T138">
        <v>6.54</v>
      </c>
      <c r="U138">
        <v>0.22</v>
      </c>
    </row>
    <row r="139" spans="1:21" x14ac:dyDescent="0.3">
      <c r="A139" s="22" t="s">
        <v>6</v>
      </c>
      <c r="B139" s="23">
        <v>6</v>
      </c>
      <c r="C139" s="42">
        <v>8.4</v>
      </c>
      <c r="D139" s="23"/>
      <c r="E139" s="42"/>
      <c r="F139" s="59"/>
      <c r="G139" s="42"/>
      <c r="H139" s="61"/>
      <c r="I139" s="61"/>
      <c r="J139" s="62">
        <f t="shared" si="49"/>
        <v>0</v>
      </c>
      <c r="K139" s="42"/>
    </row>
    <row r="140" spans="1:21" x14ac:dyDescent="0.3">
      <c r="A140" s="41"/>
      <c r="B140" s="42" t="s">
        <v>9</v>
      </c>
      <c r="C140" s="43">
        <v>9</v>
      </c>
      <c r="D140" s="42">
        <v>10</v>
      </c>
      <c r="E140" s="42"/>
      <c r="F140" s="59"/>
      <c r="G140" s="42"/>
      <c r="H140" s="61"/>
      <c r="I140" s="61"/>
      <c r="J140" s="62">
        <f t="shared" si="49"/>
        <v>0</v>
      </c>
      <c r="K140" s="42"/>
    </row>
    <row r="141" spans="1:21" x14ac:dyDescent="0.3">
      <c r="A141" s="12" t="s">
        <v>36</v>
      </c>
      <c r="B141" s="13">
        <v>1</v>
      </c>
      <c r="C141" s="42">
        <v>6</v>
      </c>
      <c r="D141" s="42">
        <v>7.5</v>
      </c>
      <c r="E141" s="42"/>
      <c r="F141" s="59"/>
      <c r="G141" s="71">
        <v>3</v>
      </c>
      <c r="H141" s="61">
        <f>AVERAGE(C141:D146)</f>
        <v>7.5833333333333348</v>
      </c>
      <c r="I141" s="61">
        <f>STDEV(C141:D146)</f>
        <v>0.79410708384075024</v>
      </c>
      <c r="J141" s="62">
        <f t="shared" si="49"/>
        <v>0.22951071787304919</v>
      </c>
      <c r="K141" s="42">
        <f>TTEST(C134:C139,C141:C146,2,2)</f>
        <v>0.17905103102774295</v>
      </c>
      <c r="M141" s="4">
        <f>H141/H134</f>
        <v>0.92377260981912168</v>
      </c>
    </row>
    <row r="142" spans="1:21" x14ac:dyDescent="0.3">
      <c r="A142" s="12" t="s">
        <v>36</v>
      </c>
      <c r="B142" s="13">
        <v>2</v>
      </c>
      <c r="C142" s="42">
        <v>7.1</v>
      </c>
      <c r="D142" s="42">
        <v>8.1</v>
      </c>
      <c r="E142" s="42"/>
      <c r="F142" s="59"/>
      <c r="G142" s="71"/>
      <c r="H142" s="61"/>
      <c r="I142" s="61"/>
      <c r="J142" s="62">
        <f t="shared" si="49"/>
        <v>0</v>
      </c>
      <c r="K142" s="42"/>
      <c r="M142" s="161"/>
    </row>
    <row r="143" spans="1:21" x14ac:dyDescent="0.3">
      <c r="A143" s="12" t="s">
        <v>36</v>
      </c>
      <c r="B143" s="13">
        <v>3</v>
      </c>
      <c r="C143" s="42">
        <v>7.3</v>
      </c>
      <c r="D143" s="42">
        <v>8.1999999999999993</v>
      </c>
      <c r="E143" s="42"/>
      <c r="F143" s="59"/>
      <c r="H143" s="61"/>
      <c r="I143" s="61"/>
      <c r="J143" s="62">
        <f t="shared" si="49"/>
        <v>0</v>
      </c>
      <c r="K143" s="42"/>
      <c r="M143" s="161"/>
    </row>
    <row r="144" spans="1:21" x14ac:dyDescent="0.3">
      <c r="A144" s="12" t="s">
        <v>36</v>
      </c>
      <c r="B144" s="13">
        <v>4</v>
      </c>
      <c r="C144" s="42">
        <v>6.7</v>
      </c>
      <c r="D144" s="42">
        <v>7.8</v>
      </c>
      <c r="E144" s="42"/>
      <c r="F144" s="59"/>
      <c r="H144" s="61"/>
      <c r="I144" s="61"/>
      <c r="J144" s="62">
        <f t="shared" si="49"/>
        <v>0</v>
      </c>
      <c r="K144" s="42"/>
      <c r="M144" s="161"/>
    </row>
    <row r="145" spans="1:13" x14ac:dyDescent="0.3">
      <c r="A145" s="12" t="s">
        <v>36</v>
      </c>
      <c r="B145" s="13">
        <v>5</v>
      </c>
      <c r="C145" s="42">
        <v>8.6999999999999993</v>
      </c>
      <c r="D145" s="42">
        <v>8.4</v>
      </c>
      <c r="E145" s="42"/>
      <c r="F145" s="59"/>
      <c r="H145" s="61"/>
      <c r="I145" s="61"/>
      <c r="J145" s="62">
        <f t="shared" si="49"/>
        <v>0</v>
      </c>
      <c r="K145" s="42"/>
      <c r="M145" s="161"/>
    </row>
    <row r="146" spans="1:13" x14ac:dyDescent="0.3">
      <c r="A146" s="12" t="s">
        <v>36</v>
      </c>
      <c r="B146" s="13">
        <v>6</v>
      </c>
      <c r="C146" s="42">
        <v>7</v>
      </c>
      <c r="D146" s="42">
        <v>8.1999999999999993</v>
      </c>
      <c r="E146" s="42"/>
      <c r="F146" s="59"/>
      <c r="G146" s="42"/>
      <c r="H146" s="61"/>
      <c r="I146" s="61"/>
      <c r="J146" s="62">
        <f t="shared" si="49"/>
        <v>0</v>
      </c>
      <c r="K146" s="42"/>
      <c r="M146" s="161"/>
    </row>
    <row r="147" spans="1:13" x14ac:dyDescent="0.3">
      <c r="A147" s="41"/>
      <c r="B147" s="42" t="s">
        <v>21</v>
      </c>
      <c r="C147" s="42">
        <v>11</v>
      </c>
      <c r="D147" s="42">
        <v>12</v>
      </c>
      <c r="E147" s="42"/>
      <c r="F147" s="59"/>
      <c r="G147" s="42"/>
      <c r="H147" s="61"/>
      <c r="I147" s="61"/>
      <c r="J147" s="62">
        <f t="shared" si="49"/>
        <v>0</v>
      </c>
      <c r="K147" s="42"/>
      <c r="M147" s="161"/>
    </row>
    <row r="148" spans="1:13" x14ac:dyDescent="0.3">
      <c r="A148" s="34" t="s">
        <v>37</v>
      </c>
      <c r="B148" s="35">
        <v>1</v>
      </c>
      <c r="C148" s="35">
        <v>5.7</v>
      </c>
      <c r="D148" s="35">
        <v>6.7</v>
      </c>
      <c r="E148" s="42"/>
      <c r="F148" s="59"/>
      <c r="G148" s="71">
        <v>5</v>
      </c>
      <c r="H148" s="61">
        <f>AVERAGE(C148:D153)</f>
        <v>6.5416666666666679</v>
      </c>
      <c r="I148" s="61">
        <f>STDEV(C148:D153)</f>
        <v>0.74645627447088547</v>
      </c>
      <c r="J148" s="62">
        <f t="shared" si="49"/>
        <v>0.21573880765054493</v>
      </c>
      <c r="K148" s="42">
        <f>TTEST(C134:C139,C148:C153,2,2)</f>
        <v>9.9657885713842469E-3</v>
      </c>
      <c r="M148" s="4">
        <f>H148/H134</f>
        <v>0.79688076781100048</v>
      </c>
    </row>
    <row r="149" spans="1:13" x14ac:dyDescent="0.3">
      <c r="A149" s="34" t="s">
        <v>37</v>
      </c>
      <c r="B149" s="35">
        <v>2</v>
      </c>
      <c r="C149" s="35">
        <v>5.6</v>
      </c>
      <c r="D149" s="35">
        <v>7.8</v>
      </c>
      <c r="E149" s="42"/>
      <c r="F149" s="59"/>
      <c r="G149" s="71"/>
      <c r="H149" s="42"/>
      <c r="I149" s="42"/>
      <c r="J149" s="42"/>
      <c r="K149" s="42"/>
    </row>
    <row r="150" spans="1:13" x14ac:dyDescent="0.3">
      <c r="A150" s="34" t="s">
        <v>37</v>
      </c>
      <c r="B150" s="35">
        <v>3</v>
      </c>
      <c r="C150" s="35">
        <v>6.5</v>
      </c>
      <c r="D150" s="35">
        <v>6.6</v>
      </c>
      <c r="E150" s="42"/>
      <c r="F150" s="59"/>
      <c r="G150" s="71"/>
      <c r="H150" s="42"/>
      <c r="I150" s="42"/>
      <c r="J150" s="42"/>
      <c r="K150" s="42"/>
    </row>
    <row r="151" spans="1:13" x14ac:dyDescent="0.3">
      <c r="A151" s="34" t="s">
        <v>37</v>
      </c>
      <c r="B151" s="35">
        <v>4</v>
      </c>
      <c r="C151" s="35">
        <v>7.5</v>
      </c>
      <c r="D151" s="35">
        <v>6</v>
      </c>
      <c r="E151" s="42"/>
      <c r="F151" s="59"/>
      <c r="G151" s="71"/>
      <c r="H151" s="42"/>
      <c r="I151" s="42"/>
      <c r="J151" s="42"/>
      <c r="K151" s="42"/>
    </row>
    <row r="152" spans="1:13" x14ac:dyDescent="0.3">
      <c r="A152" s="34" t="s">
        <v>37</v>
      </c>
      <c r="B152" s="35">
        <v>5</v>
      </c>
      <c r="C152" s="35">
        <v>6</v>
      </c>
      <c r="D152" s="35">
        <v>5.8</v>
      </c>
      <c r="E152" s="42"/>
      <c r="F152" s="59"/>
      <c r="G152" s="42"/>
      <c r="H152" s="42"/>
      <c r="I152" s="42"/>
      <c r="J152" s="42"/>
      <c r="K152" s="42"/>
    </row>
    <row r="153" spans="1:13" x14ac:dyDescent="0.3">
      <c r="A153" s="34" t="s">
        <v>37</v>
      </c>
      <c r="B153" s="35">
        <v>6</v>
      </c>
      <c r="C153" s="35">
        <v>6.9</v>
      </c>
      <c r="D153" s="35">
        <v>7.4</v>
      </c>
      <c r="E153" s="42"/>
      <c r="F153" s="59">
        <f>TTEST(C141:D146,C148:D153,2,2)</f>
        <v>3.1787172789788333E-3</v>
      </c>
      <c r="G153" s="42"/>
      <c r="H153" s="42"/>
      <c r="I153" s="42"/>
      <c r="J153" s="42"/>
      <c r="K153" s="42"/>
    </row>
    <row r="154" spans="1:13" ht="15" thickBot="1" x14ac:dyDescent="0.35">
      <c r="A154" s="45"/>
      <c r="B154" s="46"/>
      <c r="C154" s="46"/>
      <c r="D154" s="46"/>
      <c r="E154" s="46"/>
      <c r="F154" s="66"/>
    </row>
    <row r="156" spans="1:13" ht="15" thickBot="1" x14ac:dyDescent="0.35"/>
    <row r="157" spans="1:13" x14ac:dyDescent="0.3">
      <c r="A157" s="56" t="s">
        <v>87</v>
      </c>
      <c r="B157" s="57" t="s">
        <v>48</v>
      </c>
      <c r="C157" s="57"/>
      <c r="D157" s="57"/>
      <c r="E157" s="57"/>
      <c r="F157" s="58"/>
      <c r="G157" s="57"/>
      <c r="H157" s="57"/>
      <c r="I157" s="57"/>
      <c r="J157" s="57"/>
      <c r="K157" s="58"/>
    </row>
    <row r="158" spans="1:13" x14ac:dyDescent="0.3">
      <c r="A158" s="99">
        <v>39417</v>
      </c>
      <c r="B158" s="42"/>
      <c r="C158" s="42"/>
      <c r="D158" s="42"/>
      <c r="E158" s="42"/>
      <c r="F158" s="59"/>
      <c r="G158" s="177" t="s">
        <v>21</v>
      </c>
      <c r="H158" s="177"/>
      <c r="I158" s="177"/>
      <c r="J158" s="177"/>
      <c r="K158" s="59"/>
    </row>
    <row r="159" spans="1:13" ht="15" thickBot="1" x14ac:dyDescent="0.35">
      <c r="A159" s="41"/>
      <c r="B159" s="42" t="s">
        <v>9</v>
      </c>
      <c r="C159" s="42">
        <v>8</v>
      </c>
      <c r="D159" s="42">
        <v>8</v>
      </c>
      <c r="E159" s="42"/>
      <c r="F159" s="59"/>
      <c r="G159" s="46"/>
      <c r="H159" s="46" t="s">
        <v>22</v>
      </c>
      <c r="I159" s="46" t="s">
        <v>23</v>
      </c>
      <c r="J159" s="46" t="s">
        <v>70</v>
      </c>
      <c r="K159" s="66" t="s">
        <v>26</v>
      </c>
    </row>
    <row r="160" spans="1:13" x14ac:dyDescent="0.3">
      <c r="A160" s="22" t="s">
        <v>6</v>
      </c>
      <c r="B160" s="23">
        <v>1</v>
      </c>
      <c r="C160" s="23">
        <v>43</v>
      </c>
      <c r="D160">
        <v>9.2899999999999991</v>
      </c>
      <c r="E160" s="42"/>
      <c r="F160" s="59"/>
      <c r="G160" s="71">
        <v>1</v>
      </c>
      <c r="H160" s="61">
        <f>AVERAGE(D160:D165)</f>
        <v>9.2579999999999991</v>
      </c>
      <c r="I160" s="61">
        <f>STDEV(D160:D165)</f>
        <v>0.57690553819494561</v>
      </c>
      <c r="J160" s="62">
        <f t="shared" ref="J160" si="50">I160/3.46</f>
        <v>0.16673570468062013</v>
      </c>
      <c r="K160" s="42"/>
    </row>
    <row r="161" spans="1:18" x14ac:dyDescent="0.3">
      <c r="A161" s="22" t="s">
        <v>6</v>
      </c>
      <c r="B161" s="23">
        <v>2</v>
      </c>
      <c r="C161" s="23">
        <v>44</v>
      </c>
      <c r="D161">
        <v>8.6999999999999993</v>
      </c>
      <c r="E161" s="42"/>
      <c r="F161" s="59"/>
      <c r="G161" s="71"/>
      <c r="H161" s="61"/>
      <c r="I161" s="61"/>
      <c r="J161" s="62">
        <f t="shared" ref="J161:J173" si="51">I161/3.46</f>
        <v>0</v>
      </c>
      <c r="K161" s="42"/>
    </row>
    <row r="162" spans="1:18" x14ac:dyDescent="0.3">
      <c r="A162" s="22" t="s">
        <v>6</v>
      </c>
      <c r="B162" s="23">
        <v>3</v>
      </c>
      <c r="C162" s="23">
        <v>45</v>
      </c>
      <c r="D162">
        <v>9.1999999999999993</v>
      </c>
      <c r="E162" s="42"/>
      <c r="F162" s="59"/>
      <c r="G162" s="71"/>
      <c r="H162" s="61"/>
      <c r="I162" s="61"/>
      <c r="J162" s="62">
        <f t="shared" si="51"/>
        <v>0</v>
      </c>
      <c r="K162" s="42"/>
      <c r="N162" s="43"/>
      <c r="O162" s="43"/>
      <c r="P162" s="43"/>
      <c r="Q162" s="43"/>
      <c r="R162" s="43"/>
    </row>
    <row r="163" spans="1:18" x14ac:dyDescent="0.3">
      <c r="A163" s="22" t="s">
        <v>6</v>
      </c>
      <c r="B163" s="23">
        <v>4</v>
      </c>
      <c r="C163" s="23">
        <v>46</v>
      </c>
      <c r="D163">
        <v>8.9</v>
      </c>
      <c r="E163" s="42"/>
      <c r="F163" s="59"/>
      <c r="G163" s="42"/>
      <c r="H163" s="61"/>
      <c r="I163" s="61"/>
      <c r="J163" s="62">
        <f t="shared" si="51"/>
        <v>0</v>
      </c>
      <c r="K163" s="42"/>
      <c r="N163" s="43"/>
      <c r="O163" s="43"/>
      <c r="P163" s="43"/>
      <c r="Q163" s="43"/>
      <c r="R163" s="43"/>
    </row>
    <row r="164" spans="1:18" x14ac:dyDescent="0.3">
      <c r="A164" s="22" t="s">
        <v>6</v>
      </c>
      <c r="B164" s="23">
        <v>5</v>
      </c>
      <c r="C164" s="23">
        <v>47</v>
      </c>
      <c r="D164">
        <v>10.199999999999999</v>
      </c>
      <c r="E164" s="42"/>
      <c r="F164" s="59"/>
      <c r="G164" s="42"/>
      <c r="H164" s="61"/>
      <c r="I164" s="61"/>
      <c r="J164" s="62">
        <f t="shared" si="51"/>
        <v>0</v>
      </c>
      <c r="K164" s="42"/>
      <c r="N164" s="43"/>
      <c r="O164" s="43"/>
      <c r="P164" s="43"/>
      <c r="Q164" s="43"/>
      <c r="R164" s="43"/>
    </row>
    <row r="165" spans="1:18" ht="15" thickBot="1" x14ac:dyDescent="0.35">
      <c r="A165" s="22" t="s">
        <v>6</v>
      </c>
      <c r="B165" s="23">
        <v>6</v>
      </c>
      <c r="C165" s="153">
        <v>48</v>
      </c>
      <c r="D165" s="154" t="s">
        <v>17</v>
      </c>
      <c r="E165" s="42"/>
      <c r="F165" s="59"/>
      <c r="G165" s="42"/>
      <c r="H165" s="61"/>
      <c r="I165" s="61"/>
      <c r="J165" s="62">
        <f t="shared" si="51"/>
        <v>0</v>
      </c>
      <c r="K165" s="42"/>
      <c r="N165" s="43"/>
      <c r="O165" s="43"/>
      <c r="P165" s="43"/>
      <c r="Q165" s="43"/>
      <c r="R165" s="43"/>
    </row>
    <row r="166" spans="1:18" ht="15" thickBot="1" x14ac:dyDescent="0.35">
      <c r="A166" s="41"/>
      <c r="B166" s="42" t="s">
        <v>9</v>
      </c>
      <c r="C166" s="23">
        <v>10</v>
      </c>
      <c r="D166" s="42">
        <v>10</v>
      </c>
      <c r="E166" s="42"/>
      <c r="F166" s="59"/>
      <c r="G166" s="42"/>
      <c r="H166" s="61"/>
      <c r="I166" s="61"/>
      <c r="J166" s="62">
        <f t="shared" si="51"/>
        <v>0</v>
      </c>
      <c r="K166" s="42"/>
      <c r="N166" s="43"/>
      <c r="O166" s="43"/>
      <c r="P166" s="43"/>
      <c r="Q166" s="43"/>
      <c r="R166" s="43"/>
    </row>
    <row r="167" spans="1:18" x14ac:dyDescent="0.3">
      <c r="A167" s="12" t="s">
        <v>36</v>
      </c>
      <c r="B167" s="13">
        <v>1</v>
      </c>
      <c r="C167" s="10">
        <v>55</v>
      </c>
      <c r="D167">
        <v>5.9</v>
      </c>
      <c r="E167" s="42"/>
      <c r="F167" s="59"/>
      <c r="G167" s="71">
        <v>3</v>
      </c>
      <c r="H167" s="61">
        <f>AVERAGE(D167:D172)</f>
        <v>7.166666666666667</v>
      </c>
      <c r="I167" s="61">
        <f>STDEV(D167:D172)</f>
        <v>0.69185740341971236</v>
      </c>
      <c r="J167" s="62">
        <f t="shared" si="51"/>
        <v>0.19995878711552381</v>
      </c>
      <c r="K167" s="42">
        <f>TTEST(D160:D164,D167:D172,2,2)</f>
        <v>4.5113832074393208E-4</v>
      </c>
      <c r="N167" s="43"/>
      <c r="O167" s="43"/>
      <c r="P167" s="43"/>
      <c r="Q167" s="43"/>
      <c r="R167" s="43"/>
    </row>
    <row r="168" spans="1:18" x14ac:dyDescent="0.3">
      <c r="A168" s="12" t="s">
        <v>36</v>
      </c>
      <c r="B168" s="13">
        <v>2</v>
      </c>
      <c r="C168" s="13">
        <v>56</v>
      </c>
      <c r="D168">
        <v>7.5</v>
      </c>
      <c r="E168" s="42"/>
      <c r="F168" s="59"/>
      <c r="G168" s="71"/>
      <c r="H168" s="61"/>
      <c r="I168" s="61"/>
      <c r="J168" s="62">
        <f t="shared" si="51"/>
        <v>0</v>
      </c>
      <c r="K168" s="42"/>
      <c r="N168" s="43"/>
      <c r="O168" s="43"/>
      <c r="P168" s="43"/>
      <c r="Q168" s="43"/>
      <c r="R168" s="43"/>
    </row>
    <row r="169" spans="1:18" x14ac:dyDescent="0.3">
      <c r="A169" s="12" t="s">
        <v>36</v>
      </c>
      <c r="B169" s="13">
        <v>3</v>
      </c>
      <c r="C169" s="13">
        <v>57</v>
      </c>
      <c r="D169">
        <v>7</v>
      </c>
      <c r="E169" s="42"/>
      <c r="F169" s="59"/>
      <c r="H169" s="61"/>
      <c r="I169" s="61"/>
      <c r="J169" s="62">
        <f t="shared" si="51"/>
        <v>0</v>
      </c>
      <c r="K169" s="42"/>
      <c r="N169" s="43"/>
      <c r="O169" s="43"/>
      <c r="P169" s="43"/>
      <c r="Q169" s="43"/>
      <c r="R169" s="43"/>
    </row>
    <row r="170" spans="1:18" x14ac:dyDescent="0.3">
      <c r="A170" s="12" t="s">
        <v>36</v>
      </c>
      <c r="B170" s="13">
        <v>4</v>
      </c>
      <c r="C170" s="13">
        <v>58</v>
      </c>
      <c r="D170">
        <v>7.9</v>
      </c>
      <c r="E170" s="42"/>
      <c r="F170" s="59"/>
      <c r="H170" s="61"/>
      <c r="I170" s="61"/>
      <c r="J170" s="62">
        <f t="shared" si="51"/>
        <v>0</v>
      </c>
      <c r="K170" s="42"/>
      <c r="N170" s="43"/>
      <c r="O170" s="43"/>
      <c r="P170" s="43"/>
      <c r="Q170" s="43"/>
      <c r="R170" s="43"/>
    </row>
    <row r="171" spans="1:18" x14ac:dyDescent="0.3">
      <c r="A171" s="12" t="s">
        <v>36</v>
      </c>
      <c r="B171" s="13">
        <v>5</v>
      </c>
      <c r="C171" s="13">
        <v>59</v>
      </c>
      <c r="D171">
        <v>7.2</v>
      </c>
      <c r="E171" s="42"/>
      <c r="F171" s="59"/>
      <c r="H171" s="61"/>
      <c r="I171" s="61"/>
      <c r="J171" s="62">
        <f t="shared" si="51"/>
        <v>0</v>
      </c>
      <c r="K171" s="42"/>
      <c r="N171" s="43"/>
      <c r="O171" s="43"/>
      <c r="P171" s="43"/>
      <c r="Q171" s="43"/>
      <c r="R171" s="43"/>
    </row>
    <row r="172" spans="1:18" ht="15" thickBot="1" x14ac:dyDescent="0.35">
      <c r="A172" s="12" t="s">
        <v>36</v>
      </c>
      <c r="B172" s="13">
        <v>6</v>
      </c>
      <c r="C172" s="16">
        <v>60</v>
      </c>
      <c r="D172">
        <v>7.5</v>
      </c>
      <c r="E172" s="42"/>
      <c r="F172" s="59"/>
      <c r="G172" s="42"/>
      <c r="H172" s="61"/>
      <c r="I172" s="61"/>
      <c r="J172" s="62">
        <f t="shared" si="51"/>
        <v>0</v>
      </c>
      <c r="K172" s="42"/>
      <c r="N172" s="43"/>
      <c r="O172" s="43"/>
      <c r="P172" s="43"/>
      <c r="Q172" s="43"/>
      <c r="R172" s="43"/>
    </row>
    <row r="173" spans="1:18" ht="15" thickBot="1" x14ac:dyDescent="0.35">
      <c r="A173" s="41"/>
      <c r="B173" s="42" t="s">
        <v>21</v>
      </c>
      <c r="C173" s="13">
        <v>12</v>
      </c>
      <c r="D173" s="42">
        <v>12</v>
      </c>
      <c r="E173" s="42"/>
      <c r="F173" s="59"/>
      <c r="G173" s="42"/>
      <c r="H173" s="61"/>
      <c r="I173" s="61"/>
      <c r="J173" s="62">
        <f t="shared" si="51"/>
        <v>0</v>
      </c>
      <c r="K173" s="42"/>
      <c r="N173" s="43"/>
      <c r="O173" s="43"/>
      <c r="P173" s="43"/>
      <c r="Q173" s="43"/>
      <c r="R173" s="43"/>
    </row>
    <row r="174" spans="1:18" x14ac:dyDescent="0.3">
      <c r="A174" s="34" t="s">
        <v>37</v>
      </c>
      <c r="B174" s="35">
        <v>1</v>
      </c>
      <c r="C174" s="32">
        <v>67</v>
      </c>
      <c r="D174" s="156">
        <v>8.6</v>
      </c>
      <c r="E174" s="42"/>
      <c r="F174" s="59"/>
      <c r="G174" s="71">
        <v>5</v>
      </c>
      <c r="H174" s="61">
        <f>AVERAGE(D174:D179)</f>
        <v>6.8</v>
      </c>
      <c r="I174" s="61">
        <f>STDEV(D174:D179)</f>
        <v>1.1696153213770735</v>
      </c>
      <c r="J174" s="62">
        <f>I174/3.46</f>
        <v>0.33803911022458771</v>
      </c>
      <c r="K174" s="42">
        <f>TTEST(D160:D164,D174:D179,2,2)</f>
        <v>2.1107586804685117E-3</v>
      </c>
      <c r="N174" s="43"/>
      <c r="O174" s="43"/>
      <c r="P174" s="43"/>
      <c r="Q174" s="43"/>
      <c r="R174" s="43"/>
    </row>
    <row r="175" spans="1:18" x14ac:dyDescent="0.3">
      <c r="A175" s="34" t="s">
        <v>37</v>
      </c>
      <c r="B175" s="35">
        <v>2</v>
      </c>
      <c r="C175" s="35">
        <v>68</v>
      </c>
      <c r="D175" s="156">
        <v>5.5</v>
      </c>
      <c r="E175" s="42"/>
      <c r="F175" s="59"/>
      <c r="G175" s="71"/>
      <c r="H175" s="42"/>
      <c r="I175" s="42"/>
      <c r="J175" s="42"/>
      <c r="K175" s="42"/>
      <c r="N175" s="43"/>
      <c r="O175" s="43"/>
      <c r="P175" s="43"/>
      <c r="Q175" s="43"/>
      <c r="R175" s="43"/>
    </row>
    <row r="176" spans="1:18" x14ac:dyDescent="0.3">
      <c r="A176" s="34" t="s">
        <v>37</v>
      </c>
      <c r="B176" s="35">
        <v>3</v>
      </c>
      <c r="C176" s="35">
        <v>69</v>
      </c>
      <c r="D176" s="156">
        <v>7.7</v>
      </c>
      <c r="E176" s="42"/>
      <c r="F176" s="59"/>
      <c r="G176" s="71"/>
      <c r="H176" s="42"/>
      <c r="I176" s="42"/>
      <c r="J176" s="42"/>
      <c r="K176" s="42"/>
      <c r="N176" s="43"/>
      <c r="O176" s="43"/>
      <c r="P176" s="43"/>
      <c r="Q176" s="43"/>
      <c r="R176" s="43"/>
    </row>
    <row r="177" spans="1:11" x14ac:dyDescent="0.3">
      <c r="A177" s="34" t="s">
        <v>37</v>
      </c>
      <c r="B177" s="35">
        <v>4</v>
      </c>
      <c r="C177" s="35">
        <v>70</v>
      </c>
      <c r="D177" s="156">
        <v>6.5</v>
      </c>
      <c r="E177" s="42"/>
      <c r="F177" s="59"/>
      <c r="G177" s="71"/>
      <c r="H177" s="42"/>
      <c r="I177" s="42"/>
      <c r="J177" s="42"/>
      <c r="K177" s="42"/>
    </row>
    <row r="178" spans="1:11" x14ac:dyDescent="0.3">
      <c r="A178" s="34" t="s">
        <v>37</v>
      </c>
      <c r="B178" s="35">
        <v>5</v>
      </c>
      <c r="C178" s="35">
        <v>71</v>
      </c>
      <c r="D178" s="156">
        <v>6.7</v>
      </c>
      <c r="E178" s="42"/>
      <c r="F178" s="59"/>
      <c r="G178" s="42"/>
      <c r="H178" s="42"/>
      <c r="I178" s="42"/>
      <c r="J178" s="42"/>
      <c r="K178" s="42"/>
    </row>
    <row r="179" spans="1:11" ht="15" thickBot="1" x14ac:dyDescent="0.35">
      <c r="A179" s="34" t="s">
        <v>37</v>
      </c>
      <c r="B179" s="35">
        <v>6</v>
      </c>
      <c r="C179" s="38">
        <v>72</v>
      </c>
      <c r="D179" s="156">
        <v>5.8</v>
      </c>
      <c r="E179" s="42"/>
      <c r="F179" s="101">
        <f>TTEST(D167:D172,D174:D179,2,2)</f>
        <v>0.52359370099168112</v>
      </c>
      <c r="G179" s="42"/>
      <c r="H179" s="42"/>
      <c r="I179" s="42"/>
      <c r="J179" s="42"/>
      <c r="K179" s="42"/>
    </row>
    <row r="180" spans="1:11" ht="15" thickBot="1" x14ac:dyDescent="0.35">
      <c r="A180" s="45"/>
      <c r="B180" s="46"/>
      <c r="C180" s="46"/>
      <c r="D180" s="46"/>
      <c r="E180" s="46"/>
      <c r="F180" s="66"/>
    </row>
  </sheetData>
  <mergeCells count="5">
    <mergeCell ref="G80:J80"/>
    <mergeCell ref="L80:N80"/>
    <mergeCell ref="G106:J106"/>
    <mergeCell ref="G132:J132"/>
    <mergeCell ref="G158:J158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16" workbookViewId="0">
      <selection activeCell="T16" sqref="T16"/>
    </sheetView>
  </sheetViews>
  <sheetFormatPr defaultRowHeight="14.4" x14ac:dyDescent="0.3"/>
  <cols>
    <col min="1" max="1" width="10.5546875" bestFit="1" customWidth="1"/>
    <col min="6" max="6" width="15" bestFit="1" customWidth="1"/>
    <col min="10" max="10" width="12.88671875" bestFit="1" customWidth="1"/>
    <col min="19" max="19" width="12" bestFit="1" customWidth="1"/>
  </cols>
  <sheetData>
    <row r="1" spans="1:17" x14ac:dyDescent="0.3">
      <c r="A1" t="s">
        <v>53</v>
      </c>
      <c r="D1">
        <v>6.9</v>
      </c>
      <c r="E1" t="s">
        <v>59</v>
      </c>
    </row>
    <row r="2" spans="1:17" x14ac:dyDescent="0.3">
      <c r="D2" t="s">
        <v>65</v>
      </c>
    </row>
    <row r="3" spans="1:17" x14ac:dyDescent="0.3">
      <c r="A3" t="s">
        <v>82</v>
      </c>
      <c r="H3" t="s">
        <v>66</v>
      </c>
      <c r="I3" t="s">
        <v>67</v>
      </c>
      <c r="J3" t="s">
        <v>66</v>
      </c>
      <c r="K3" t="s">
        <v>67</v>
      </c>
      <c r="L3" t="s">
        <v>66</v>
      </c>
      <c r="M3" t="s">
        <v>67</v>
      </c>
      <c r="N3" t="s">
        <v>66</v>
      </c>
      <c r="O3" t="s">
        <v>67</v>
      </c>
      <c r="P3" t="s">
        <v>66</v>
      </c>
      <c r="Q3" t="s">
        <v>67</v>
      </c>
    </row>
    <row r="4" spans="1:17" x14ac:dyDescent="0.3">
      <c r="A4" s="97">
        <v>43047</v>
      </c>
      <c r="E4" t="s">
        <v>66</v>
      </c>
      <c r="F4" t="s">
        <v>67</v>
      </c>
      <c r="H4" t="s">
        <v>60</v>
      </c>
      <c r="I4" t="s">
        <v>60</v>
      </c>
      <c r="J4" t="s">
        <v>60</v>
      </c>
      <c r="K4" t="s">
        <v>60</v>
      </c>
      <c r="L4" t="s">
        <v>69</v>
      </c>
      <c r="M4" t="s">
        <v>69</v>
      </c>
      <c r="N4" t="s">
        <v>71</v>
      </c>
      <c r="O4" t="s">
        <v>71</v>
      </c>
      <c r="P4" t="s">
        <v>70</v>
      </c>
      <c r="Q4" t="s">
        <v>70</v>
      </c>
    </row>
    <row r="5" spans="1:17" ht="15" thickBot="1" x14ac:dyDescent="0.35">
      <c r="A5" s="97"/>
      <c r="E5" s="120">
        <v>0.38611111111111113</v>
      </c>
      <c r="F5" s="120">
        <v>0.4694444444444445</v>
      </c>
      <c r="H5" t="s">
        <v>61</v>
      </c>
      <c r="I5" t="s">
        <v>61</v>
      </c>
      <c r="J5" t="s">
        <v>68</v>
      </c>
      <c r="K5" t="s">
        <v>68</v>
      </c>
      <c r="L5" t="s">
        <v>68</v>
      </c>
      <c r="M5" t="s">
        <v>68</v>
      </c>
      <c r="N5" t="s">
        <v>68</v>
      </c>
      <c r="O5" t="s">
        <v>68</v>
      </c>
      <c r="P5" t="s">
        <v>68</v>
      </c>
      <c r="Q5" t="s">
        <v>68</v>
      </c>
    </row>
    <row r="6" spans="1:17" x14ac:dyDescent="0.3">
      <c r="A6" s="18" t="s">
        <v>6</v>
      </c>
      <c r="B6" s="19">
        <v>7</v>
      </c>
      <c r="C6" s="121" t="s">
        <v>11</v>
      </c>
      <c r="D6">
        <v>37</v>
      </c>
      <c r="E6">
        <v>6.2</v>
      </c>
      <c r="F6">
        <v>7.3</v>
      </c>
    </row>
    <row r="7" spans="1:17" x14ac:dyDescent="0.3">
      <c r="A7" s="22" t="s">
        <v>6</v>
      </c>
      <c r="B7" s="23">
        <v>7</v>
      </c>
      <c r="C7" s="109" t="s">
        <v>12</v>
      </c>
      <c r="D7">
        <v>38</v>
      </c>
      <c r="E7">
        <v>7.9</v>
      </c>
      <c r="F7">
        <v>8</v>
      </c>
    </row>
    <row r="8" spans="1:17" x14ac:dyDescent="0.3">
      <c r="A8" s="22" t="s">
        <v>6</v>
      </c>
      <c r="B8" s="23">
        <v>7</v>
      </c>
      <c r="C8" s="109" t="s">
        <v>13</v>
      </c>
      <c r="D8">
        <v>39</v>
      </c>
      <c r="E8">
        <v>7.5</v>
      </c>
      <c r="F8">
        <v>8.4</v>
      </c>
    </row>
    <row r="9" spans="1:17" x14ac:dyDescent="0.3">
      <c r="A9" s="22" t="s">
        <v>6</v>
      </c>
      <c r="B9" s="23">
        <v>7</v>
      </c>
      <c r="C9" s="109" t="s">
        <v>14</v>
      </c>
      <c r="D9">
        <v>40</v>
      </c>
      <c r="E9">
        <v>8.8000000000000007</v>
      </c>
      <c r="F9">
        <v>10.199999999999999</v>
      </c>
    </row>
    <row r="10" spans="1:17" x14ac:dyDescent="0.3">
      <c r="A10" s="22" t="s">
        <v>6</v>
      </c>
      <c r="B10" s="23">
        <v>7</v>
      </c>
      <c r="C10" s="109" t="s">
        <v>15</v>
      </c>
      <c r="D10">
        <v>41</v>
      </c>
      <c r="E10">
        <v>9.4</v>
      </c>
      <c r="F10">
        <v>8</v>
      </c>
    </row>
    <row r="11" spans="1:17" ht="15" thickBot="1" x14ac:dyDescent="0.35">
      <c r="A11" s="27" t="s">
        <v>6</v>
      </c>
      <c r="B11" s="28">
        <v>7</v>
      </c>
      <c r="C11" s="122" t="s">
        <v>16</v>
      </c>
      <c r="D11">
        <v>42</v>
      </c>
      <c r="E11">
        <v>7.7</v>
      </c>
      <c r="F11">
        <v>10.1</v>
      </c>
      <c r="H11" s="4">
        <f>AVERAGE(E6:E11)</f>
        <v>7.9166666666666679</v>
      </c>
      <c r="I11" s="4">
        <f>AVERAGE(F6:F11)</f>
        <v>8.6666666666666679</v>
      </c>
    </row>
    <row r="12" spans="1:17" x14ac:dyDescent="0.3">
      <c r="A12" s="18" t="s">
        <v>6</v>
      </c>
      <c r="B12" s="19">
        <v>8</v>
      </c>
      <c r="C12" s="121" t="s">
        <v>11</v>
      </c>
      <c r="D12">
        <v>43</v>
      </c>
      <c r="E12">
        <v>8.6999999999999993</v>
      </c>
      <c r="F12">
        <v>8.9</v>
      </c>
      <c r="H12" s="4"/>
      <c r="I12" s="4"/>
    </row>
    <row r="13" spans="1:17" x14ac:dyDescent="0.3">
      <c r="A13" s="22" t="s">
        <v>6</v>
      </c>
      <c r="B13" s="23">
        <v>8</v>
      </c>
      <c r="C13" s="109" t="s">
        <v>12</v>
      </c>
      <c r="D13">
        <v>44</v>
      </c>
      <c r="E13">
        <v>9</v>
      </c>
      <c r="F13">
        <v>10.1</v>
      </c>
      <c r="H13" s="4"/>
      <c r="I13" s="4"/>
    </row>
    <row r="14" spans="1:17" x14ac:dyDescent="0.3">
      <c r="A14" s="22" t="s">
        <v>6</v>
      </c>
      <c r="B14" s="23">
        <v>8</v>
      </c>
      <c r="C14" s="109" t="s">
        <v>13</v>
      </c>
      <c r="D14">
        <v>45</v>
      </c>
      <c r="E14">
        <v>8.3000000000000007</v>
      </c>
      <c r="F14">
        <v>9.1999999999999993</v>
      </c>
      <c r="H14" s="4"/>
      <c r="I14" s="4"/>
    </row>
    <row r="15" spans="1:17" x14ac:dyDescent="0.3">
      <c r="A15" s="22" t="s">
        <v>6</v>
      </c>
      <c r="B15" s="23">
        <v>8</v>
      </c>
      <c r="C15" s="109" t="s">
        <v>14</v>
      </c>
      <c r="D15">
        <v>46</v>
      </c>
      <c r="E15">
        <v>10</v>
      </c>
      <c r="F15">
        <v>10.3</v>
      </c>
      <c r="H15" s="4"/>
      <c r="I15" s="4"/>
    </row>
    <row r="16" spans="1:17" ht="15" thickBot="1" x14ac:dyDescent="0.35">
      <c r="A16" s="22" t="s">
        <v>6</v>
      </c>
      <c r="B16" s="23">
        <v>8</v>
      </c>
      <c r="C16" s="109" t="s">
        <v>15</v>
      </c>
      <c r="D16">
        <v>47</v>
      </c>
      <c r="E16">
        <v>7.5</v>
      </c>
      <c r="F16">
        <v>8.5</v>
      </c>
      <c r="H16" s="4"/>
      <c r="I16" s="4"/>
    </row>
    <row r="17" spans="1:19" ht="15" thickBot="1" x14ac:dyDescent="0.35">
      <c r="A17" s="27" t="s">
        <v>6</v>
      </c>
      <c r="B17" s="28">
        <v>8</v>
      </c>
      <c r="C17" s="122" t="s">
        <v>16</v>
      </c>
      <c r="H17" s="4">
        <f t="shared" ref="H17:I17" si="0">AVERAGE(E12:E17)</f>
        <v>8.6999999999999993</v>
      </c>
      <c r="I17" s="4">
        <f t="shared" si="0"/>
        <v>9.4</v>
      </c>
      <c r="J17" s="137">
        <f>AVERAGE(E6:E17)</f>
        <v>8.2727272727272734</v>
      </c>
      <c r="K17" s="138">
        <f>AVERAGE(F6:F17)</f>
        <v>9</v>
      </c>
      <c r="L17" s="139">
        <f>STDEV(E6:E16)</f>
        <v>1.0583864219564718</v>
      </c>
      <c r="M17" s="139">
        <f>STDEV(F6:F16)</f>
        <v>1.0535653752852749</v>
      </c>
      <c r="N17" s="139">
        <f>L17/J17</f>
        <v>0.12793682023649658</v>
      </c>
      <c r="O17" s="139">
        <f>M17/K17</f>
        <v>0.11706281947614167</v>
      </c>
      <c r="P17" s="140">
        <f>L17/3.46</f>
        <v>0.30589202946718841</v>
      </c>
      <c r="Q17" s="141">
        <f>M17/3.46</f>
        <v>0.30449866337724707</v>
      </c>
      <c r="R17" s="160">
        <f>K17/J17</f>
        <v>1.0879120879120878</v>
      </c>
    </row>
    <row r="18" spans="1:19" x14ac:dyDescent="0.3">
      <c r="A18" s="123" t="s">
        <v>7</v>
      </c>
      <c r="B18" s="10">
        <v>9</v>
      </c>
      <c r="C18" s="124" t="s">
        <v>11</v>
      </c>
      <c r="D18">
        <v>49</v>
      </c>
      <c r="E18">
        <v>7.9</v>
      </c>
      <c r="F18">
        <v>5.3</v>
      </c>
      <c r="H18" s="4"/>
      <c r="I18" s="4"/>
      <c r="J18" s="4"/>
      <c r="K18" s="4"/>
      <c r="L18" s="136"/>
      <c r="M18" s="136"/>
      <c r="N18" s="136"/>
      <c r="O18" s="136"/>
      <c r="P18" s="128">
        <f t="shared" ref="P18:P41" si="1">L18/3.46</f>
        <v>0</v>
      </c>
      <c r="Q18" s="128">
        <f t="shared" ref="Q18:Q41" si="2">M18/3.46</f>
        <v>0</v>
      </c>
      <c r="R18" s="160"/>
    </row>
    <row r="19" spans="1:19" x14ac:dyDescent="0.3">
      <c r="A19" s="110" t="s">
        <v>7</v>
      </c>
      <c r="B19" s="13">
        <v>9</v>
      </c>
      <c r="C19" s="111" t="s">
        <v>12</v>
      </c>
      <c r="D19">
        <v>50</v>
      </c>
      <c r="E19">
        <v>7.8</v>
      </c>
      <c r="F19">
        <v>5.7</v>
      </c>
      <c r="H19" s="4"/>
      <c r="I19" s="4"/>
      <c r="J19" s="4"/>
      <c r="K19" s="4"/>
      <c r="L19" s="136"/>
      <c r="M19" s="136"/>
      <c r="N19" s="136"/>
      <c r="O19" s="136"/>
      <c r="P19" s="128">
        <f t="shared" si="1"/>
        <v>0</v>
      </c>
      <c r="Q19" s="128">
        <f t="shared" si="2"/>
        <v>0</v>
      </c>
      <c r="R19" s="160"/>
    </row>
    <row r="20" spans="1:19" x14ac:dyDescent="0.3">
      <c r="A20" s="110" t="s">
        <v>7</v>
      </c>
      <c r="B20" s="13">
        <v>9</v>
      </c>
      <c r="C20" s="111" t="s">
        <v>13</v>
      </c>
      <c r="D20">
        <v>51</v>
      </c>
      <c r="E20">
        <v>7.4</v>
      </c>
      <c r="F20">
        <v>5.4</v>
      </c>
      <c r="H20" s="4"/>
      <c r="I20" s="4"/>
      <c r="J20" s="4"/>
      <c r="K20" s="4"/>
      <c r="L20" s="136"/>
      <c r="M20" s="136"/>
      <c r="N20" s="136"/>
      <c r="O20" s="136"/>
      <c r="P20" s="128">
        <f t="shared" si="1"/>
        <v>0</v>
      </c>
      <c r="Q20" s="128">
        <f t="shared" si="2"/>
        <v>0</v>
      </c>
      <c r="R20" s="160"/>
    </row>
    <row r="21" spans="1:19" x14ac:dyDescent="0.3">
      <c r="A21" s="110" t="s">
        <v>7</v>
      </c>
      <c r="B21" s="13">
        <v>9</v>
      </c>
      <c r="C21" s="111" t="s">
        <v>14</v>
      </c>
      <c r="D21">
        <v>52</v>
      </c>
      <c r="E21">
        <v>8.3000000000000007</v>
      </c>
      <c r="F21">
        <v>6.4</v>
      </c>
      <c r="H21" s="4"/>
      <c r="I21" s="4"/>
      <c r="J21" s="4"/>
      <c r="K21" s="4"/>
      <c r="L21" s="136"/>
      <c r="M21" s="136"/>
      <c r="N21" s="136"/>
      <c r="O21" s="136"/>
      <c r="P21" s="128">
        <f t="shared" si="1"/>
        <v>0</v>
      </c>
      <c r="Q21" s="128">
        <f t="shared" si="2"/>
        <v>0</v>
      </c>
      <c r="R21" s="160"/>
    </row>
    <row r="22" spans="1:19" x14ac:dyDescent="0.3">
      <c r="A22" s="110" t="s">
        <v>7</v>
      </c>
      <c r="B22" s="13">
        <v>9</v>
      </c>
      <c r="C22" s="111" t="s">
        <v>15</v>
      </c>
      <c r="D22">
        <v>53</v>
      </c>
      <c r="E22">
        <v>8.6999999999999993</v>
      </c>
      <c r="F22">
        <v>6</v>
      </c>
      <c r="H22" s="4"/>
      <c r="I22" s="4"/>
      <c r="J22" s="4"/>
      <c r="K22" s="4"/>
      <c r="L22" s="136"/>
      <c r="M22" s="136"/>
      <c r="N22" s="136"/>
      <c r="O22" s="136"/>
      <c r="P22" s="128">
        <f t="shared" si="1"/>
        <v>0</v>
      </c>
      <c r="Q22" s="128">
        <f t="shared" si="2"/>
        <v>0</v>
      </c>
      <c r="R22" s="160"/>
    </row>
    <row r="23" spans="1:19" ht="15" thickBot="1" x14ac:dyDescent="0.35">
      <c r="A23" s="125" t="s">
        <v>7</v>
      </c>
      <c r="B23" s="16">
        <v>9</v>
      </c>
      <c r="C23" s="126" t="s">
        <v>16</v>
      </c>
      <c r="D23">
        <v>54</v>
      </c>
      <c r="E23">
        <v>7.8</v>
      </c>
      <c r="F23">
        <v>6</v>
      </c>
      <c r="H23" s="4">
        <f t="shared" ref="H23" si="3">AVERAGE(E18:E23)</f>
        <v>7.9833333333333334</v>
      </c>
      <c r="I23" s="4">
        <f t="shared" ref="I23" si="4">AVERAGE(F18:F23)</f>
        <v>5.8</v>
      </c>
      <c r="J23" s="159"/>
      <c r="K23" s="4"/>
      <c r="L23" s="136"/>
      <c r="M23" s="136"/>
      <c r="N23" s="136"/>
      <c r="O23" s="136"/>
      <c r="P23" s="128">
        <f t="shared" si="1"/>
        <v>0</v>
      </c>
      <c r="Q23" s="128">
        <f t="shared" si="2"/>
        <v>0</v>
      </c>
      <c r="R23" s="160"/>
    </row>
    <row r="24" spans="1:19" x14ac:dyDescent="0.3">
      <c r="A24" s="123" t="s">
        <v>7</v>
      </c>
      <c r="B24" s="10">
        <v>10</v>
      </c>
      <c r="C24" s="124" t="s">
        <v>11</v>
      </c>
      <c r="D24">
        <v>55</v>
      </c>
      <c r="E24">
        <v>6.7</v>
      </c>
      <c r="F24">
        <v>4.3</v>
      </c>
      <c r="H24" s="4"/>
      <c r="I24" s="4"/>
      <c r="J24" s="4"/>
      <c r="K24" s="4"/>
      <c r="L24" s="136"/>
      <c r="M24" s="136"/>
      <c r="N24" s="136"/>
      <c r="O24" s="136"/>
      <c r="P24" s="128">
        <f t="shared" si="1"/>
        <v>0</v>
      </c>
      <c r="Q24" s="128">
        <f t="shared" si="2"/>
        <v>0</v>
      </c>
      <c r="R24" s="160"/>
    </row>
    <row r="25" spans="1:19" x14ac:dyDescent="0.3">
      <c r="A25" s="110" t="s">
        <v>7</v>
      </c>
      <c r="B25" s="13">
        <v>10</v>
      </c>
      <c r="C25" s="111" t="s">
        <v>12</v>
      </c>
      <c r="D25">
        <v>56</v>
      </c>
      <c r="E25">
        <v>7.5</v>
      </c>
      <c r="F25">
        <v>5.2</v>
      </c>
      <c r="H25" s="4"/>
      <c r="I25" s="4"/>
      <c r="J25" s="4"/>
      <c r="K25" s="4"/>
      <c r="L25" s="136"/>
      <c r="M25" s="136"/>
      <c r="N25" s="136"/>
      <c r="O25" s="136"/>
      <c r="P25" s="128">
        <f t="shared" si="1"/>
        <v>0</v>
      </c>
      <c r="Q25" s="128">
        <f t="shared" si="2"/>
        <v>0</v>
      </c>
      <c r="R25" s="160"/>
    </row>
    <row r="26" spans="1:19" x14ac:dyDescent="0.3">
      <c r="A26" s="110" t="s">
        <v>7</v>
      </c>
      <c r="B26" s="13">
        <v>10</v>
      </c>
      <c r="C26" s="111" t="s">
        <v>13</v>
      </c>
      <c r="D26">
        <v>57</v>
      </c>
      <c r="E26">
        <v>9.3000000000000007</v>
      </c>
      <c r="F26">
        <v>5.8</v>
      </c>
      <c r="H26" s="4"/>
      <c r="I26" s="4"/>
      <c r="J26" s="4"/>
      <c r="K26" s="4"/>
      <c r="L26" s="136"/>
      <c r="M26" s="136"/>
      <c r="N26" s="136"/>
      <c r="O26" s="136"/>
      <c r="P26" s="128">
        <f t="shared" si="1"/>
        <v>0</v>
      </c>
      <c r="Q26" s="128">
        <f t="shared" si="2"/>
        <v>0</v>
      </c>
      <c r="R26" s="160"/>
    </row>
    <row r="27" spans="1:19" x14ac:dyDescent="0.3">
      <c r="A27" s="110" t="s">
        <v>7</v>
      </c>
      <c r="B27" s="13">
        <v>10</v>
      </c>
      <c r="C27" s="111" t="s">
        <v>14</v>
      </c>
      <c r="D27">
        <v>58</v>
      </c>
      <c r="E27">
        <v>9.1</v>
      </c>
      <c r="F27">
        <v>6</v>
      </c>
      <c r="H27" s="4"/>
      <c r="I27" s="4"/>
      <c r="J27" s="4"/>
      <c r="K27" s="4"/>
      <c r="L27" s="136"/>
      <c r="M27" s="136"/>
      <c r="N27" s="136"/>
      <c r="O27" s="136"/>
      <c r="P27" s="128">
        <f t="shared" si="1"/>
        <v>0</v>
      </c>
      <c r="Q27" s="128">
        <f t="shared" si="2"/>
        <v>0</v>
      </c>
      <c r="R27" s="160"/>
    </row>
    <row r="28" spans="1:19" ht="15" thickBot="1" x14ac:dyDescent="0.35">
      <c r="A28" s="110" t="s">
        <v>7</v>
      </c>
      <c r="B28" s="13">
        <v>10</v>
      </c>
      <c r="C28" s="111" t="s">
        <v>15</v>
      </c>
      <c r="D28">
        <v>59</v>
      </c>
      <c r="E28">
        <v>8.3000000000000007</v>
      </c>
      <c r="F28">
        <v>6.2</v>
      </c>
      <c r="H28" s="4"/>
      <c r="I28" s="4"/>
      <c r="J28" s="4"/>
      <c r="K28" s="4"/>
      <c r="L28" s="136"/>
      <c r="M28" s="136"/>
      <c r="N28" s="136"/>
      <c r="O28" s="136"/>
      <c r="P28" s="128">
        <f t="shared" si="1"/>
        <v>0</v>
      </c>
      <c r="Q28" s="128">
        <f t="shared" si="2"/>
        <v>0</v>
      </c>
      <c r="R28" s="160"/>
    </row>
    <row r="29" spans="1:19" ht="15" thickBot="1" x14ac:dyDescent="0.35">
      <c r="A29" s="125" t="s">
        <v>7</v>
      </c>
      <c r="B29" s="16">
        <v>10</v>
      </c>
      <c r="C29" s="126" t="s">
        <v>16</v>
      </c>
      <c r="D29">
        <v>60</v>
      </c>
      <c r="E29">
        <v>8.6</v>
      </c>
      <c r="F29">
        <v>5.4</v>
      </c>
      <c r="H29" s="4">
        <f t="shared" ref="H29" si="5">AVERAGE(E24:E29)</f>
        <v>8.2500000000000018</v>
      </c>
      <c r="I29" s="4">
        <f t="shared" ref="I29" si="6">AVERAGE(F24:F29)</f>
        <v>5.4833333333333334</v>
      </c>
      <c r="J29" s="137">
        <f>AVERAGE(E18:E29)</f>
        <v>8.1166666666666654</v>
      </c>
      <c r="K29" s="138">
        <f t="shared" ref="K29" si="7">AVERAGE(F18:F29)</f>
        <v>5.6416666666666666</v>
      </c>
      <c r="L29" s="139">
        <f t="shared" ref="L29:M29" si="8">STDEV(E18:E28)</f>
        <v>0.76823291922555503</v>
      </c>
      <c r="M29" s="139">
        <f t="shared" si="8"/>
        <v>0.5886811144800338</v>
      </c>
      <c r="N29" s="139">
        <f t="shared" ref="N29:N41" si="9">L29/J29</f>
        <v>9.4648819617111524E-2</v>
      </c>
      <c r="O29" s="139">
        <f t="shared" ref="O29:O41" si="10">M29/K29</f>
        <v>0.10434524924313746</v>
      </c>
      <c r="P29" s="140">
        <f t="shared" si="1"/>
        <v>0.22203263561432227</v>
      </c>
      <c r="Q29" s="141">
        <f t="shared" si="2"/>
        <v>0.17013905042775543</v>
      </c>
      <c r="R29" s="160">
        <f>K29/J29</f>
        <v>0.69507186858316228</v>
      </c>
      <c r="S29">
        <f>TTEST(E18:E29,F18:F29,2,2)</f>
        <v>6.0767161951995013E-9</v>
      </c>
    </row>
    <row r="30" spans="1:19" x14ac:dyDescent="0.3">
      <c r="A30" s="31" t="s">
        <v>8</v>
      </c>
      <c r="B30" s="32">
        <v>11</v>
      </c>
      <c r="C30" s="127" t="s">
        <v>11</v>
      </c>
      <c r="D30">
        <v>61</v>
      </c>
      <c r="E30">
        <v>5.5</v>
      </c>
      <c r="F30">
        <v>4.7</v>
      </c>
      <c r="H30" s="4"/>
      <c r="I30" s="4"/>
      <c r="J30" s="4"/>
      <c r="K30" s="4"/>
      <c r="L30" s="136"/>
      <c r="M30" s="136"/>
      <c r="N30" s="136"/>
      <c r="O30" s="136"/>
      <c r="P30" s="128">
        <f t="shared" si="1"/>
        <v>0</v>
      </c>
      <c r="Q30" s="128">
        <f t="shared" si="2"/>
        <v>0</v>
      </c>
      <c r="R30" s="160"/>
    </row>
    <row r="31" spans="1:19" x14ac:dyDescent="0.3">
      <c r="A31" s="34" t="s">
        <v>8</v>
      </c>
      <c r="B31" s="35">
        <v>11</v>
      </c>
      <c r="C31" s="112" t="s">
        <v>12</v>
      </c>
      <c r="D31">
        <v>62</v>
      </c>
      <c r="E31">
        <v>6.9</v>
      </c>
      <c r="F31">
        <v>4.5999999999999996</v>
      </c>
      <c r="H31" s="4"/>
      <c r="I31" s="4"/>
      <c r="J31" s="4"/>
      <c r="K31" s="4"/>
      <c r="L31" s="136"/>
      <c r="M31" s="136"/>
      <c r="N31" s="136"/>
      <c r="O31" s="136"/>
      <c r="P31" s="128">
        <f t="shared" si="1"/>
        <v>0</v>
      </c>
      <c r="Q31" s="128">
        <f t="shared" si="2"/>
        <v>0</v>
      </c>
      <c r="R31" s="160"/>
    </row>
    <row r="32" spans="1:19" x14ac:dyDescent="0.3">
      <c r="A32" s="34" t="s">
        <v>8</v>
      </c>
      <c r="B32" s="35">
        <v>11</v>
      </c>
      <c r="C32" s="112" t="s">
        <v>13</v>
      </c>
      <c r="D32">
        <v>63</v>
      </c>
      <c r="E32">
        <v>6.5</v>
      </c>
      <c r="F32">
        <v>4.8</v>
      </c>
      <c r="H32" s="4"/>
      <c r="I32" s="4"/>
      <c r="J32" s="4"/>
      <c r="K32" s="4"/>
      <c r="L32" s="136"/>
      <c r="M32" s="136"/>
      <c r="N32" s="136"/>
      <c r="O32" s="136"/>
      <c r="P32" s="128">
        <f t="shared" si="1"/>
        <v>0</v>
      </c>
      <c r="Q32" s="128">
        <f t="shared" si="2"/>
        <v>0</v>
      </c>
      <c r="R32" s="160"/>
    </row>
    <row r="33" spans="1:18" x14ac:dyDescent="0.3">
      <c r="A33" s="34" t="s">
        <v>8</v>
      </c>
      <c r="B33" s="35">
        <v>11</v>
      </c>
      <c r="C33" s="112" t="s">
        <v>14</v>
      </c>
      <c r="D33">
        <v>64</v>
      </c>
      <c r="E33">
        <v>6.9</v>
      </c>
      <c r="F33">
        <v>5</v>
      </c>
      <c r="H33" s="4"/>
      <c r="I33" s="4"/>
      <c r="J33" s="4"/>
      <c r="K33" s="4"/>
      <c r="L33" s="136"/>
      <c r="M33" s="136"/>
      <c r="N33" s="136"/>
      <c r="O33" s="136"/>
      <c r="P33" s="128">
        <f t="shared" si="1"/>
        <v>0</v>
      </c>
      <c r="Q33" s="128">
        <f t="shared" si="2"/>
        <v>0</v>
      </c>
      <c r="R33" s="160"/>
    </row>
    <row r="34" spans="1:18" x14ac:dyDescent="0.3">
      <c r="A34" s="34" t="s">
        <v>8</v>
      </c>
      <c r="B34" s="35">
        <v>11</v>
      </c>
      <c r="C34" s="112" t="s">
        <v>15</v>
      </c>
      <c r="D34">
        <v>65</v>
      </c>
      <c r="E34">
        <v>8.9</v>
      </c>
      <c r="F34">
        <v>4</v>
      </c>
      <c r="H34" s="4"/>
      <c r="I34" s="4"/>
      <c r="J34" s="4"/>
      <c r="K34" s="4"/>
      <c r="L34" s="136"/>
      <c r="M34" s="136"/>
      <c r="N34" s="136"/>
      <c r="O34" s="136"/>
      <c r="P34" s="128">
        <f t="shared" si="1"/>
        <v>0</v>
      </c>
      <c r="Q34" s="128">
        <f t="shared" si="2"/>
        <v>0</v>
      </c>
      <c r="R34" s="160"/>
    </row>
    <row r="35" spans="1:18" ht="15" thickBot="1" x14ac:dyDescent="0.35">
      <c r="A35" s="37" t="s">
        <v>8</v>
      </c>
      <c r="B35" s="38">
        <v>11</v>
      </c>
      <c r="C35" s="113" t="s">
        <v>16</v>
      </c>
      <c r="D35">
        <v>66</v>
      </c>
      <c r="E35">
        <v>7.3</v>
      </c>
      <c r="F35">
        <v>5.0999999999999996</v>
      </c>
      <c r="H35" s="4">
        <f t="shared" ref="H35" si="11">AVERAGE(E30:E35)</f>
        <v>6.9999999999999991</v>
      </c>
      <c r="I35" s="4">
        <f t="shared" ref="I35" si="12">AVERAGE(F30:F35)</f>
        <v>4.7</v>
      </c>
      <c r="J35" s="4"/>
      <c r="K35" s="4"/>
      <c r="L35" s="136"/>
      <c r="M35" s="136"/>
      <c r="N35" s="136"/>
      <c r="O35" s="136"/>
      <c r="P35" s="128">
        <f t="shared" si="1"/>
        <v>0</v>
      </c>
      <c r="Q35" s="128">
        <f t="shared" si="2"/>
        <v>0</v>
      </c>
      <c r="R35" s="160"/>
    </row>
    <row r="36" spans="1:18" x14ac:dyDescent="0.3">
      <c r="A36" s="31" t="s">
        <v>8</v>
      </c>
      <c r="B36" s="32">
        <v>12</v>
      </c>
      <c r="C36" s="127" t="s">
        <v>11</v>
      </c>
      <c r="D36">
        <v>67</v>
      </c>
      <c r="E36">
        <v>6.9</v>
      </c>
      <c r="F36">
        <v>3.9</v>
      </c>
      <c r="H36" s="4"/>
      <c r="I36" s="4"/>
      <c r="J36" s="4"/>
      <c r="K36" s="4"/>
      <c r="L36" s="136"/>
      <c r="M36" s="136"/>
      <c r="N36" s="136"/>
      <c r="O36" s="136"/>
      <c r="P36" s="128">
        <f t="shared" si="1"/>
        <v>0</v>
      </c>
      <c r="Q36" s="128">
        <f t="shared" si="2"/>
        <v>0</v>
      </c>
      <c r="R36" s="160"/>
    </row>
    <row r="37" spans="1:18" x14ac:dyDescent="0.3">
      <c r="A37" s="34" t="s">
        <v>8</v>
      </c>
      <c r="B37" s="35">
        <v>12</v>
      </c>
      <c r="C37" s="112" t="s">
        <v>12</v>
      </c>
      <c r="D37">
        <v>68</v>
      </c>
      <c r="E37">
        <v>6.9</v>
      </c>
      <c r="F37">
        <v>5.8</v>
      </c>
      <c r="H37" s="4"/>
      <c r="I37" s="4"/>
      <c r="J37" s="4"/>
      <c r="K37" s="4"/>
      <c r="L37" s="136"/>
      <c r="M37" s="136"/>
      <c r="N37" s="136"/>
      <c r="O37" s="136"/>
      <c r="P37" s="128">
        <f t="shared" si="1"/>
        <v>0</v>
      </c>
      <c r="Q37" s="128">
        <f t="shared" si="2"/>
        <v>0</v>
      </c>
      <c r="R37" s="160"/>
    </row>
    <row r="38" spans="1:18" x14ac:dyDescent="0.3">
      <c r="A38" s="34" t="s">
        <v>8</v>
      </c>
      <c r="B38" s="35">
        <v>12</v>
      </c>
      <c r="C38" s="112" t="s">
        <v>13</v>
      </c>
      <c r="D38">
        <v>69</v>
      </c>
      <c r="E38">
        <v>9.1999999999999993</v>
      </c>
      <c r="F38">
        <v>4.8</v>
      </c>
      <c r="H38" s="4"/>
      <c r="I38" s="4"/>
      <c r="J38" s="4"/>
      <c r="K38" s="4"/>
      <c r="L38" s="136"/>
      <c r="M38" s="136"/>
      <c r="N38" s="136"/>
      <c r="O38" s="136"/>
      <c r="P38" s="128">
        <f t="shared" si="1"/>
        <v>0</v>
      </c>
      <c r="Q38" s="128">
        <f t="shared" si="2"/>
        <v>0</v>
      </c>
      <c r="R38" s="160"/>
    </row>
    <row r="39" spans="1:18" x14ac:dyDescent="0.3">
      <c r="A39" s="34" t="s">
        <v>8</v>
      </c>
      <c r="B39" s="35">
        <v>12</v>
      </c>
      <c r="C39" s="112" t="s">
        <v>14</v>
      </c>
      <c r="D39">
        <v>70</v>
      </c>
      <c r="E39">
        <v>8.8000000000000007</v>
      </c>
      <c r="F39">
        <v>4.9000000000000004</v>
      </c>
      <c r="H39" s="4"/>
      <c r="I39" s="4"/>
      <c r="J39" s="4"/>
      <c r="K39" s="4"/>
      <c r="L39" s="136"/>
      <c r="M39" s="136"/>
      <c r="N39" s="136"/>
      <c r="O39" s="136"/>
      <c r="P39" s="128">
        <f t="shared" si="1"/>
        <v>0</v>
      </c>
      <c r="Q39" s="128">
        <f t="shared" si="2"/>
        <v>0</v>
      </c>
      <c r="R39" s="160"/>
    </row>
    <row r="40" spans="1:18" x14ac:dyDescent="0.3">
      <c r="A40" s="34" t="s">
        <v>8</v>
      </c>
      <c r="B40" s="35">
        <v>12</v>
      </c>
      <c r="C40" s="112" t="s">
        <v>15</v>
      </c>
      <c r="D40">
        <v>71</v>
      </c>
      <c r="E40">
        <v>6.8</v>
      </c>
      <c r="F40">
        <v>5</v>
      </c>
      <c r="H40" s="4"/>
      <c r="I40" s="4"/>
      <c r="J40" s="4"/>
      <c r="K40" s="4"/>
      <c r="L40" s="136"/>
      <c r="M40" s="136"/>
      <c r="N40" s="136"/>
      <c r="O40" s="136"/>
      <c r="P40" s="128">
        <f t="shared" si="1"/>
        <v>0</v>
      </c>
      <c r="Q40" s="128">
        <f t="shared" si="2"/>
        <v>0</v>
      </c>
      <c r="R40" s="160"/>
    </row>
    <row r="41" spans="1:18" ht="15" thickBot="1" x14ac:dyDescent="0.35">
      <c r="A41" s="37" t="s">
        <v>8</v>
      </c>
      <c r="B41" s="38">
        <v>12</v>
      </c>
      <c r="C41" s="113" t="s">
        <v>16</v>
      </c>
      <c r="D41">
        <v>72</v>
      </c>
      <c r="E41">
        <v>7.5</v>
      </c>
      <c r="F41">
        <v>4.5999999999999996</v>
      </c>
      <c r="H41" s="4">
        <f t="shared" ref="H41" si="13">AVERAGE(E36:E41)</f>
        <v>7.6833333333333336</v>
      </c>
      <c r="I41" s="4">
        <f t="shared" ref="I41" si="14">AVERAGE(F36:F41)</f>
        <v>4.833333333333333</v>
      </c>
      <c r="J41" s="4">
        <f t="shared" ref="J41" si="15">AVERAGE(E30:E41)</f>
        <v>7.341666666666665</v>
      </c>
      <c r="K41" s="4">
        <f t="shared" ref="K41" si="16">AVERAGE(F30:F41)</f>
        <v>4.7666666666666666</v>
      </c>
      <c r="L41" s="136">
        <f t="shared" ref="L41:M41" si="17">STDEV(E30:E40)</f>
        <v>1.1481209945741164</v>
      </c>
      <c r="M41" s="136">
        <f t="shared" si="17"/>
        <v>0.51733583254629434</v>
      </c>
      <c r="N41" s="136">
        <f t="shared" si="9"/>
        <v>0.15638424443688309</v>
      </c>
      <c r="O41" s="136">
        <f t="shared" si="10"/>
        <v>0.10853199284187993</v>
      </c>
      <c r="P41" s="128">
        <f t="shared" si="1"/>
        <v>0.33182687704454233</v>
      </c>
      <c r="Q41" s="128">
        <f t="shared" si="2"/>
        <v>0.14951902674748391</v>
      </c>
      <c r="R41" s="160">
        <f>K41/J41</f>
        <v>0.6492622020431329</v>
      </c>
    </row>
    <row r="43" spans="1:18" x14ac:dyDescent="0.3">
      <c r="E43" s="4">
        <f>AVERAGE(E6:E17)</f>
        <v>8.2727272727272734</v>
      </c>
      <c r="F43" s="4">
        <f>AVERAGE(F6:F17)</f>
        <v>9</v>
      </c>
    </row>
    <row r="44" spans="1:18" x14ac:dyDescent="0.3">
      <c r="E44" s="4">
        <f>AVERAGE(E18:E29)</f>
        <v>8.1166666666666654</v>
      </c>
      <c r="F44" s="4">
        <f>AVERAGE(F18:F29)</f>
        <v>5.6416666666666666</v>
      </c>
    </row>
    <row r="45" spans="1:18" x14ac:dyDescent="0.3">
      <c r="E45" s="4">
        <f>AVERAGE(E30:E41)</f>
        <v>7.341666666666665</v>
      </c>
      <c r="F45" s="4">
        <f>AVERAGE(F30:F41)</f>
        <v>4.7666666666666666</v>
      </c>
    </row>
    <row r="47" spans="1:18" x14ac:dyDescent="0.3">
      <c r="E47" s="1">
        <f>TTEST(E6:E17,E18:E29,2,2)</f>
        <v>0.68508038816733752</v>
      </c>
      <c r="F47" s="142">
        <f>TTEST(F6:F17,F18:F29,2,2)</f>
        <v>3.6717298990212146E-9</v>
      </c>
    </row>
    <row r="48" spans="1:18" x14ac:dyDescent="0.3">
      <c r="E48" s="1">
        <f>TTEST(E6:E17,E30:E41,2,2)</f>
        <v>5.1097746797661131E-2</v>
      </c>
      <c r="F48" s="142">
        <f>TTEST(F6:F17,F30:F41,2,2)</f>
        <v>3.3793441847081185E-11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A36" sqref="A36"/>
    </sheetView>
  </sheetViews>
  <sheetFormatPr defaultRowHeight="14.4" x14ac:dyDescent="0.3"/>
  <sheetData>
    <row r="1" spans="1:16" x14ac:dyDescent="0.3">
      <c r="A1" t="s">
        <v>53</v>
      </c>
      <c r="D1">
        <v>6.9</v>
      </c>
      <c r="E1" t="s">
        <v>59</v>
      </c>
    </row>
    <row r="2" spans="1:16" x14ac:dyDescent="0.3">
      <c r="D2" t="s">
        <v>65</v>
      </c>
    </row>
    <row r="3" spans="1:16" x14ac:dyDescent="0.3">
      <c r="A3" t="s">
        <v>82</v>
      </c>
      <c r="H3" t="s">
        <v>66</v>
      </c>
      <c r="I3" t="s">
        <v>67</v>
      </c>
      <c r="J3" t="s">
        <v>66</v>
      </c>
      <c r="K3" t="s">
        <v>67</v>
      </c>
      <c r="L3" t="s">
        <v>84</v>
      </c>
    </row>
    <row r="4" spans="1:16" x14ac:dyDescent="0.3">
      <c r="A4" s="97">
        <v>43047</v>
      </c>
      <c r="E4" t="s">
        <v>66</v>
      </c>
      <c r="F4" t="s">
        <v>67</v>
      </c>
      <c r="H4" t="s">
        <v>60</v>
      </c>
      <c r="I4" t="s">
        <v>60</v>
      </c>
      <c r="J4" t="s">
        <v>69</v>
      </c>
      <c r="K4" t="s">
        <v>69</v>
      </c>
      <c r="L4" t="s">
        <v>83</v>
      </c>
    </row>
    <row r="5" spans="1:16" ht="15" thickBot="1" x14ac:dyDescent="0.35">
      <c r="A5" s="97"/>
      <c r="E5" s="120">
        <v>0.38611111111111113</v>
      </c>
      <c r="F5" s="120">
        <v>0.4694444444444445</v>
      </c>
      <c r="H5" t="s">
        <v>61</v>
      </c>
      <c r="I5" t="s">
        <v>61</v>
      </c>
      <c r="J5" t="s">
        <v>61</v>
      </c>
      <c r="K5" t="s">
        <v>61</v>
      </c>
    </row>
    <row r="6" spans="1:16" x14ac:dyDescent="0.3">
      <c r="A6" s="18" t="s">
        <v>6</v>
      </c>
      <c r="B6" s="19">
        <v>7</v>
      </c>
      <c r="C6" s="121" t="s">
        <v>11</v>
      </c>
      <c r="D6">
        <v>37</v>
      </c>
      <c r="E6" s="163"/>
      <c r="F6" s="163"/>
    </row>
    <row r="7" spans="1:16" x14ac:dyDescent="0.3">
      <c r="A7" s="22" t="s">
        <v>6</v>
      </c>
      <c r="B7" s="23">
        <v>7</v>
      </c>
      <c r="C7" s="109" t="s">
        <v>12</v>
      </c>
      <c r="D7">
        <v>38</v>
      </c>
      <c r="E7" s="163">
        <v>7</v>
      </c>
      <c r="F7" s="23">
        <v>7.2</v>
      </c>
    </row>
    <row r="8" spans="1:16" x14ac:dyDescent="0.3">
      <c r="A8" s="22" t="s">
        <v>6</v>
      </c>
      <c r="B8" s="23">
        <v>7</v>
      </c>
      <c r="C8" s="109" t="s">
        <v>13</v>
      </c>
      <c r="D8">
        <v>39</v>
      </c>
      <c r="E8" s="163"/>
      <c r="F8" s="163"/>
    </row>
    <row r="9" spans="1:16" x14ac:dyDescent="0.3">
      <c r="A9" s="22" t="s">
        <v>6</v>
      </c>
      <c r="B9" s="23">
        <v>7</v>
      </c>
      <c r="C9" s="109" t="s">
        <v>14</v>
      </c>
      <c r="D9">
        <v>40</v>
      </c>
      <c r="E9" s="163"/>
      <c r="F9" s="163"/>
    </row>
    <row r="10" spans="1:16" x14ac:dyDescent="0.3">
      <c r="A10" s="22" t="s">
        <v>6</v>
      </c>
      <c r="B10" s="23">
        <v>7</v>
      </c>
      <c r="C10" s="109" t="s">
        <v>15</v>
      </c>
      <c r="D10">
        <v>41</v>
      </c>
      <c r="E10" s="163"/>
      <c r="F10" s="163"/>
    </row>
    <row r="11" spans="1:16" ht="15" thickBot="1" x14ac:dyDescent="0.35">
      <c r="A11" s="27" t="s">
        <v>6</v>
      </c>
      <c r="B11" s="28">
        <v>7</v>
      </c>
      <c r="C11" s="122" t="s">
        <v>16</v>
      </c>
      <c r="D11">
        <v>42</v>
      </c>
      <c r="E11" s="163"/>
      <c r="F11" s="163"/>
      <c r="H11" s="4"/>
      <c r="I11" s="4"/>
    </row>
    <row r="12" spans="1:16" x14ac:dyDescent="0.3">
      <c r="A12" s="18" t="s">
        <v>6</v>
      </c>
      <c r="B12" s="19">
        <v>8</v>
      </c>
      <c r="C12" s="121" t="s">
        <v>11</v>
      </c>
      <c r="D12">
        <v>43</v>
      </c>
      <c r="E12" s="163">
        <v>7.7</v>
      </c>
      <c r="F12" s="23">
        <v>6.8</v>
      </c>
    </row>
    <row r="13" spans="1:16" x14ac:dyDescent="0.3">
      <c r="A13" s="22" t="s">
        <v>6</v>
      </c>
      <c r="B13" s="23">
        <v>8</v>
      </c>
      <c r="C13" s="109" t="s">
        <v>12</v>
      </c>
      <c r="D13">
        <v>44</v>
      </c>
      <c r="E13" s="163">
        <v>9.8000000000000007</v>
      </c>
      <c r="F13" s="23">
        <v>8.9</v>
      </c>
    </row>
    <row r="14" spans="1:16" x14ac:dyDescent="0.3">
      <c r="A14" s="22" t="s">
        <v>6</v>
      </c>
      <c r="B14" s="23">
        <v>8</v>
      </c>
      <c r="C14" s="109" t="s">
        <v>13</v>
      </c>
      <c r="D14">
        <v>45</v>
      </c>
      <c r="E14" s="163">
        <v>8</v>
      </c>
      <c r="F14" s="23">
        <v>8.4</v>
      </c>
    </row>
    <row r="15" spans="1:16" x14ac:dyDescent="0.3">
      <c r="A15" s="22" t="s">
        <v>6</v>
      </c>
      <c r="B15" s="23">
        <v>8</v>
      </c>
      <c r="C15" s="109" t="s">
        <v>14</v>
      </c>
      <c r="D15">
        <v>46</v>
      </c>
      <c r="E15" s="163">
        <v>9</v>
      </c>
      <c r="F15" s="23">
        <v>9.8000000000000007</v>
      </c>
    </row>
    <row r="16" spans="1:16" x14ac:dyDescent="0.3">
      <c r="A16" s="168" t="s">
        <v>6</v>
      </c>
      <c r="B16" s="169">
        <v>8</v>
      </c>
      <c r="C16" s="170" t="s">
        <v>15</v>
      </c>
      <c r="D16" s="161">
        <v>47</v>
      </c>
      <c r="E16" s="163">
        <v>7.7</v>
      </c>
      <c r="F16" s="23">
        <v>9.9</v>
      </c>
      <c r="H16">
        <f>AVERAGE(E6:E16)</f>
        <v>8.2000000000000011</v>
      </c>
      <c r="I16">
        <f>AVERAGE(F6:F16)</f>
        <v>8.4999999999999982</v>
      </c>
      <c r="J16" s="136">
        <f>STDEV(E6:E16)</f>
        <v>1.0178408519999584</v>
      </c>
      <c r="K16" s="136">
        <f>STDEV(F6:F16)</f>
        <v>1.2961481396815879</v>
      </c>
      <c r="L16" s="2">
        <f>TTEST(E7:E16,F7:F16,2,1)</f>
        <v>0.55516036675418812</v>
      </c>
      <c r="M16" s="171">
        <f>J16/2.44</f>
        <v>0.4171478901639174</v>
      </c>
      <c r="N16" s="171">
        <f>K16/2.44</f>
        <v>0.53120825396786386</v>
      </c>
      <c r="P16" s="136">
        <f>I16/H16</f>
        <v>1.0365853658536581</v>
      </c>
    </row>
    <row r="17" spans="1:16" ht="15" thickBot="1" x14ac:dyDescent="0.35">
      <c r="A17" s="27" t="s">
        <v>6</v>
      </c>
      <c r="B17" s="28">
        <v>8</v>
      </c>
      <c r="C17" s="122" t="s">
        <v>16</v>
      </c>
      <c r="J17" s="172"/>
      <c r="K17" s="172"/>
      <c r="L17" s="2"/>
      <c r="M17" s="171">
        <f t="shared" ref="M17:M29" si="0">J17/2.44</f>
        <v>0</v>
      </c>
      <c r="N17" s="171">
        <f t="shared" ref="N17:N29" si="1">K17/2.44</f>
        <v>0</v>
      </c>
      <c r="P17" s="136"/>
    </row>
    <row r="18" spans="1:16" x14ac:dyDescent="0.3">
      <c r="A18" s="123" t="s">
        <v>7</v>
      </c>
      <c r="B18" s="10">
        <v>10</v>
      </c>
      <c r="C18" s="124" t="s">
        <v>11</v>
      </c>
      <c r="D18">
        <v>55</v>
      </c>
      <c r="E18" s="164">
        <v>6.1</v>
      </c>
      <c r="F18" s="165">
        <v>4.5999999999999996</v>
      </c>
      <c r="J18" s="172"/>
      <c r="K18" s="172"/>
      <c r="L18" s="2"/>
      <c r="M18" s="171">
        <f t="shared" si="0"/>
        <v>0</v>
      </c>
      <c r="N18" s="171">
        <f t="shared" si="1"/>
        <v>0</v>
      </c>
      <c r="P18" s="136"/>
    </row>
    <row r="19" spans="1:16" x14ac:dyDescent="0.3">
      <c r="A19" s="110" t="s">
        <v>7</v>
      </c>
      <c r="B19" s="13">
        <v>10</v>
      </c>
      <c r="C19" s="111" t="s">
        <v>12</v>
      </c>
      <c r="D19">
        <v>56</v>
      </c>
      <c r="E19" s="164">
        <v>7.8</v>
      </c>
      <c r="F19" s="165">
        <v>5.4</v>
      </c>
      <c r="J19" s="172"/>
      <c r="K19" s="172"/>
      <c r="L19" s="2"/>
      <c r="M19" s="171">
        <f t="shared" si="0"/>
        <v>0</v>
      </c>
      <c r="N19" s="171">
        <f t="shared" si="1"/>
        <v>0</v>
      </c>
      <c r="P19" s="136"/>
    </row>
    <row r="20" spans="1:16" x14ac:dyDescent="0.3">
      <c r="A20" s="110" t="s">
        <v>7</v>
      </c>
      <c r="B20" s="13">
        <v>10</v>
      </c>
      <c r="C20" s="111" t="s">
        <v>13</v>
      </c>
      <c r="D20">
        <v>57</v>
      </c>
      <c r="E20" s="164">
        <v>7.6</v>
      </c>
      <c r="F20" s="165">
        <v>6.5</v>
      </c>
      <c r="J20" s="172"/>
      <c r="K20" s="172"/>
      <c r="L20" s="2"/>
      <c r="M20" s="171">
        <f t="shared" si="0"/>
        <v>0</v>
      </c>
      <c r="N20" s="171">
        <f t="shared" si="1"/>
        <v>0</v>
      </c>
      <c r="P20" s="136"/>
    </row>
    <row r="21" spans="1:16" x14ac:dyDescent="0.3">
      <c r="A21" s="110" t="s">
        <v>7</v>
      </c>
      <c r="B21" s="13">
        <v>10</v>
      </c>
      <c r="C21" s="111" t="s">
        <v>14</v>
      </c>
      <c r="D21">
        <v>58</v>
      </c>
      <c r="E21" s="164">
        <v>7.7</v>
      </c>
      <c r="F21" s="165">
        <v>5.7</v>
      </c>
      <c r="J21" s="172"/>
      <c r="K21" s="172"/>
      <c r="L21" s="2"/>
      <c r="M21" s="171">
        <f t="shared" si="0"/>
        <v>0</v>
      </c>
      <c r="N21" s="171">
        <f t="shared" si="1"/>
        <v>0</v>
      </c>
      <c r="P21" s="136"/>
    </row>
    <row r="22" spans="1:16" x14ac:dyDescent="0.3">
      <c r="A22" s="110" t="s">
        <v>7</v>
      </c>
      <c r="B22" s="13">
        <v>10</v>
      </c>
      <c r="C22" s="111" t="s">
        <v>15</v>
      </c>
      <c r="D22">
        <v>59</v>
      </c>
      <c r="E22" s="164">
        <v>8.1999999999999993</v>
      </c>
      <c r="F22" s="165">
        <v>5.4</v>
      </c>
      <c r="J22" s="172"/>
      <c r="K22" s="172"/>
      <c r="L22" s="2"/>
      <c r="M22" s="171">
        <f t="shared" si="0"/>
        <v>0</v>
      </c>
      <c r="N22" s="171">
        <f t="shared" si="1"/>
        <v>0</v>
      </c>
      <c r="P22" s="136"/>
    </row>
    <row r="23" spans="1:16" ht="15" thickBot="1" x14ac:dyDescent="0.35">
      <c r="A23" s="125" t="s">
        <v>7</v>
      </c>
      <c r="B23" s="16">
        <v>10</v>
      </c>
      <c r="C23" s="126" t="s">
        <v>16</v>
      </c>
      <c r="D23">
        <v>60</v>
      </c>
      <c r="E23" s="164">
        <v>9.3000000000000007</v>
      </c>
      <c r="F23" s="165">
        <v>5</v>
      </c>
      <c r="H23" s="1">
        <f>AVERAGE(E18:E23)</f>
        <v>7.7833333333333341</v>
      </c>
      <c r="I23" s="1">
        <f>AVERAGE(F18:F23)</f>
        <v>5.4333333333333336</v>
      </c>
      <c r="J23" s="136">
        <f>STDEV(E18:E23)</f>
        <v>1.0342469079802215</v>
      </c>
      <c r="K23" s="136">
        <f>STDEV(F18:F23)</f>
        <v>0.6470445631227163</v>
      </c>
      <c r="L23" s="2">
        <f>TTEST(E18:E23,F18:F23,2,1)</f>
        <v>3.8281268960701376E-3</v>
      </c>
      <c r="M23" s="171">
        <f t="shared" si="0"/>
        <v>0.4238716835984514</v>
      </c>
      <c r="N23" s="171">
        <f t="shared" si="1"/>
        <v>0.26518219800111326</v>
      </c>
      <c r="P23" s="136">
        <f t="shared" ref="P23:P29" si="2">I23/H23</f>
        <v>0.69807280513918624</v>
      </c>
    </row>
    <row r="24" spans="1:16" x14ac:dyDescent="0.3">
      <c r="A24" s="31" t="s">
        <v>8</v>
      </c>
      <c r="B24" s="32">
        <v>12</v>
      </c>
      <c r="C24" s="127" t="s">
        <v>11</v>
      </c>
      <c r="D24">
        <v>67</v>
      </c>
      <c r="E24" s="166">
        <v>6.9</v>
      </c>
      <c r="F24" s="166">
        <v>3.3</v>
      </c>
      <c r="J24" s="172"/>
      <c r="K24" s="172"/>
      <c r="L24" s="2"/>
      <c r="M24" s="171">
        <f t="shared" si="0"/>
        <v>0</v>
      </c>
      <c r="N24" s="171">
        <f t="shared" si="1"/>
        <v>0</v>
      </c>
      <c r="P24" s="136"/>
    </row>
    <row r="25" spans="1:16" x14ac:dyDescent="0.3">
      <c r="A25" s="34" t="s">
        <v>8</v>
      </c>
      <c r="B25" s="35">
        <v>12</v>
      </c>
      <c r="C25" s="112" t="s">
        <v>12</v>
      </c>
      <c r="D25">
        <v>68</v>
      </c>
      <c r="E25" s="166">
        <v>7</v>
      </c>
      <c r="F25" s="167">
        <v>2.9</v>
      </c>
      <c r="J25" s="172"/>
      <c r="K25" s="172"/>
      <c r="L25" s="2"/>
      <c r="M25" s="171">
        <f t="shared" si="0"/>
        <v>0</v>
      </c>
      <c r="N25" s="171">
        <f t="shared" si="1"/>
        <v>0</v>
      </c>
      <c r="P25" s="136"/>
    </row>
    <row r="26" spans="1:16" x14ac:dyDescent="0.3">
      <c r="A26" s="34" t="s">
        <v>8</v>
      </c>
      <c r="B26" s="35">
        <v>12</v>
      </c>
      <c r="C26" s="112" t="s">
        <v>13</v>
      </c>
      <c r="D26">
        <v>69</v>
      </c>
      <c r="E26" s="166">
        <v>6.1</v>
      </c>
      <c r="F26" s="167">
        <v>5.3</v>
      </c>
      <c r="J26" s="172"/>
      <c r="K26" s="172"/>
      <c r="L26" s="2"/>
      <c r="M26" s="171">
        <f t="shared" si="0"/>
        <v>0</v>
      </c>
      <c r="N26" s="171">
        <f t="shared" si="1"/>
        <v>0</v>
      </c>
      <c r="P26" s="136"/>
    </row>
    <row r="27" spans="1:16" x14ac:dyDescent="0.3">
      <c r="A27" s="34" t="s">
        <v>8</v>
      </c>
      <c r="B27" s="35">
        <v>12</v>
      </c>
      <c r="C27" s="112" t="s">
        <v>14</v>
      </c>
      <c r="D27">
        <v>70</v>
      </c>
      <c r="E27" s="166">
        <v>6.2</v>
      </c>
      <c r="F27" s="167">
        <v>4.4000000000000004</v>
      </c>
      <c r="J27" s="172"/>
      <c r="K27" s="172"/>
      <c r="L27" s="2"/>
      <c r="M27" s="171">
        <f t="shared" si="0"/>
        <v>0</v>
      </c>
      <c r="N27" s="171">
        <f t="shared" si="1"/>
        <v>0</v>
      </c>
      <c r="P27" s="136"/>
    </row>
    <row r="28" spans="1:16" x14ac:dyDescent="0.3">
      <c r="A28" s="34" t="s">
        <v>8</v>
      </c>
      <c r="B28" s="35">
        <v>12</v>
      </c>
      <c r="C28" s="112" t="s">
        <v>15</v>
      </c>
      <c r="D28">
        <v>71</v>
      </c>
      <c r="E28" s="166">
        <v>7.3</v>
      </c>
      <c r="F28" s="167">
        <v>3.7</v>
      </c>
      <c r="J28" s="172"/>
      <c r="K28" s="172"/>
      <c r="L28" s="2"/>
      <c r="M28" s="171">
        <f t="shared" si="0"/>
        <v>0</v>
      </c>
      <c r="N28" s="171">
        <f t="shared" si="1"/>
        <v>0</v>
      </c>
      <c r="P28" s="136"/>
    </row>
    <row r="29" spans="1:16" ht="15" thickBot="1" x14ac:dyDescent="0.35">
      <c r="A29" s="37" t="s">
        <v>8</v>
      </c>
      <c r="B29" s="38">
        <v>12</v>
      </c>
      <c r="C29" s="113" t="s">
        <v>16</v>
      </c>
      <c r="D29">
        <v>72</v>
      </c>
      <c r="E29" s="166">
        <v>5.8</v>
      </c>
      <c r="F29" s="167">
        <v>4.0999999999999996</v>
      </c>
      <c r="H29" s="1">
        <f>AVERAGE(E24:E29)</f>
        <v>6.55</v>
      </c>
      <c r="I29" s="1">
        <f>AVERAGE(F24:F29)</f>
        <v>3.9500000000000006</v>
      </c>
      <c r="J29" s="136">
        <f>STDEV(E24:E29)</f>
        <v>0.59581876439064929</v>
      </c>
      <c r="K29" s="136">
        <f>STDEV(F24:F29)</f>
        <v>0.85264294989168554</v>
      </c>
      <c r="L29" s="2">
        <f>TTEST(E24:E29,F24:F29,2,1)</f>
        <v>5.0467492647816806E-3</v>
      </c>
      <c r="M29" s="171">
        <f t="shared" si="0"/>
        <v>0.24418801819288907</v>
      </c>
      <c r="N29" s="171">
        <f t="shared" si="1"/>
        <v>0.34944383192282197</v>
      </c>
      <c r="P29" s="136">
        <f t="shared" si="2"/>
        <v>0.60305343511450393</v>
      </c>
    </row>
    <row r="30" spans="1:16" x14ac:dyDescent="0.3">
      <c r="H30" t="s">
        <v>85</v>
      </c>
      <c r="I30" t="s">
        <v>85</v>
      </c>
      <c r="J30" t="s">
        <v>69</v>
      </c>
      <c r="K30" t="s">
        <v>69</v>
      </c>
      <c r="M30" t="s">
        <v>70</v>
      </c>
      <c r="N30" t="s">
        <v>70</v>
      </c>
    </row>
    <row r="31" spans="1:16" ht="15" thickBot="1" x14ac:dyDescent="0.35">
      <c r="A31" s="125" t="s">
        <v>7</v>
      </c>
      <c r="E31" s="2">
        <f>TTEST(E7:E16,E18:E23,2,2)</f>
        <v>0.497887971226604</v>
      </c>
      <c r="F31" s="2">
        <f>TTEST(F7:F16,F18:F23,2,2)</f>
        <v>4.099439513096739E-4</v>
      </c>
      <c r="H31" s="128">
        <f>H23/H16</f>
        <v>0.94918699186991862</v>
      </c>
      <c r="I31" s="128">
        <f>I23/I16</f>
        <v>0.63921568627450998</v>
      </c>
    </row>
    <row r="32" spans="1:16" x14ac:dyDescent="0.3">
      <c r="A32" s="31" t="s">
        <v>8</v>
      </c>
      <c r="E32" s="2">
        <f>TTEST(E7:E16,E24:E29,2,2)</f>
        <v>6.4725222451178311E-3</v>
      </c>
      <c r="F32" s="2">
        <f>TTEST(F7:F16,F24:F29,2,2)</f>
        <v>2.9830839223979641E-5</v>
      </c>
      <c r="H32" s="128">
        <f>H29/H16</f>
        <v>0.79878048780487787</v>
      </c>
      <c r="I32" s="128">
        <f>I29/I16</f>
        <v>0.46470588235294136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A11" sqref="A11:D22"/>
    </sheetView>
  </sheetViews>
  <sheetFormatPr defaultRowHeight="14.4" x14ac:dyDescent="0.3"/>
  <cols>
    <col min="2" max="2" width="10.5546875" bestFit="1" customWidth="1"/>
  </cols>
  <sheetData>
    <row r="1" spans="1:9" x14ac:dyDescent="0.3">
      <c r="A1" s="67"/>
      <c r="B1" s="107">
        <v>43033</v>
      </c>
      <c r="C1" s="68" t="s">
        <v>40</v>
      </c>
      <c r="D1" s="68"/>
      <c r="E1" s="68"/>
      <c r="F1" s="68"/>
      <c r="G1" s="68"/>
      <c r="H1" s="69"/>
    </row>
    <row r="2" spans="1:9" x14ac:dyDescent="0.3">
      <c r="A2" s="70"/>
      <c r="B2" s="71" t="s">
        <v>33</v>
      </c>
      <c r="C2" s="71"/>
      <c r="D2" s="71"/>
      <c r="E2" s="71"/>
      <c r="F2" s="71"/>
      <c r="G2" s="71"/>
      <c r="H2" s="72"/>
    </row>
    <row r="3" spans="1:9" x14ac:dyDescent="0.3">
      <c r="A3" s="70"/>
      <c r="B3" s="71" t="s">
        <v>34</v>
      </c>
      <c r="C3" s="71"/>
      <c r="D3" s="71"/>
      <c r="E3" s="71"/>
      <c r="F3" s="71"/>
      <c r="G3" s="71"/>
      <c r="H3" s="72"/>
    </row>
    <row r="4" spans="1:9" ht="15" thickBot="1" x14ac:dyDescent="0.35">
      <c r="A4" s="80"/>
      <c r="B4" s="89" t="s">
        <v>9</v>
      </c>
      <c r="C4" s="89" t="s">
        <v>10</v>
      </c>
      <c r="D4" s="89"/>
      <c r="E4" s="89"/>
      <c r="F4" s="89"/>
      <c r="G4" s="89" t="s">
        <v>46</v>
      </c>
      <c r="H4" s="108"/>
      <c r="I4" s="42"/>
    </row>
    <row r="5" spans="1:9" x14ac:dyDescent="0.3">
      <c r="A5" s="22" t="s">
        <v>6</v>
      </c>
      <c r="B5" s="23">
        <v>1</v>
      </c>
      <c r="C5" s="23" t="s">
        <v>11</v>
      </c>
      <c r="D5" s="23">
        <v>1</v>
      </c>
      <c r="E5" s="23" t="s">
        <v>28</v>
      </c>
      <c r="F5" s="23"/>
      <c r="G5" s="23">
        <v>7.8</v>
      </c>
      <c r="H5" s="109"/>
      <c r="I5" s="42"/>
    </row>
    <row r="6" spans="1:9" x14ac:dyDescent="0.3">
      <c r="A6" s="22" t="s">
        <v>6</v>
      </c>
      <c r="B6" s="23">
        <v>1</v>
      </c>
      <c r="C6" s="23" t="s">
        <v>12</v>
      </c>
      <c r="D6" s="23">
        <v>2</v>
      </c>
      <c r="E6" s="23" t="s">
        <v>41</v>
      </c>
      <c r="F6" s="23"/>
      <c r="G6" s="23">
        <v>8.5</v>
      </c>
      <c r="H6" s="109"/>
      <c r="I6" s="42"/>
    </row>
    <row r="7" spans="1:9" x14ac:dyDescent="0.3">
      <c r="A7" s="22" t="s">
        <v>6</v>
      </c>
      <c r="B7" s="23">
        <v>1</v>
      </c>
      <c r="C7" s="23" t="s">
        <v>13</v>
      </c>
      <c r="D7" s="23">
        <v>3</v>
      </c>
      <c r="E7" s="23" t="s">
        <v>28</v>
      </c>
      <c r="F7" s="23"/>
      <c r="G7" s="23">
        <v>7.7</v>
      </c>
      <c r="H7" s="109"/>
      <c r="I7" s="42"/>
    </row>
    <row r="8" spans="1:9" x14ac:dyDescent="0.3">
      <c r="A8" s="22" t="s">
        <v>6</v>
      </c>
      <c r="B8" s="23">
        <v>1</v>
      </c>
      <c r="C8" s="23" t="s">
        <v>14</v>
      </c>
      <c r="D8" s="23">
        <v>4</v>
      </c>
      <c r="E8" s="23" t="s">
        <v>41</v>
      </c>
      <c r="F8" s="23"/>
      <c r="G8" s="23">
        <v>9.9</v>
      </c>
      <c r="H8" s="109"/>
      <c r="I8" s="42"/>
    </row>
    <row r="9" spans="1:9" x14ac:dyDescent="0.3">
      <c r="A9" s="22" t="s">
        <v>6</v>
      </c>
      <c r="B9" s="23">
        <v>1</v>
      </c>
      <c r="C9" s="23" t="s">
        <v>15</v>
      </c>
      <c r="D9" s="23">
        <v>5</v>
      </c>
      <c r="E9" s="23" t="s">
        <v>28</v>
      </c>
      <c r="F9" s="23"/>
      <c r="G9" s="23">
        <v>8.6999999999999993</v>
      </c>
      <c r="H9" s="109"/>
      <c r="I9" s="42"/>
    </row>
    <row r="10" spans="1:9" x14ac:dyDescent="0.3">
      <c r="A10" s="22" t="s">
        <v>6</v>
      </c>
      <c r="B10" s="23">
        <v>1</v>
      </c>
      <c r="C10" s="23" t="s">
        <v>16</v>
      </c>
      <c r="D10" s="23">
        <v>6</v>
      </c>
      <c r="E10" s="23" t="s">
        <v>41</v>
      </c>
      <c r="F10" s="23"/>
      <c r="G10" s="23">
        <v>7.7</v>
      </c>
      <c r="H10" s="109"/>
      <c r="I10" s="42"/>
    </row>
    <row r="11" spans="1:9" x14ac:dyDescent="0.3">
      <c r="A11" s="110" t="s">
        <v>7</v>
      </c>
      <c r="B11" s="13">
        <v>3</v>
      </c>
      <c r="C11" s="13" t="s">
        <v>11</v>
      </c>
      <c r="D11" s="13">
        <v>13</v>
      </c>
      <c r="E11" s="13" t="s">
        <v>28</v>
      </c>
      <c r="F11" s="13"/>
      <c r="G11" s="13">
        <v>8</v>
      </c>
      <c r="H11" s="111"/>
      <c r="I11" s="42"/>
    </row>
    <row r="12" spans="1:9" x14ac:dyDescent="0.3">
      <c r="A12" s="110" t="s">
        <v>7</v>
      </c>
      <c r="B12" s="13">
        <v>3</v>
      </c>
      <c r="C12" s="13" t="s">
        <v>12</v>
      </c>
      <c r="D12" s="13">
        <v>14</v>
      </c>
      <c r="E12" s="13" t="s">
        <v>42</v>
      </c>
      <c r="F12" s="13"/>
      <c r="G12" s="13">
        <v>8.8000000000000007</v>
      </c>
      <c r="H12" s="111"/>
      <c r="I12" s="42"/>
    </row>
    <row r="13" spans="1:9" x14ac:dyDescent="0.3">
      <c r="A13" s="110" t="s">
        <v>7</v>
      </c>
      <c r="B13" s="13">
        <v>3</v>
      </c>
      <c r="C13" s="13" t="s">
        <v>13</v>
      </c>
      <c r="D13" s="13">
        <v>15</v>
      </c>
      <c r="E13" s="13" t="s">
        <v>29</v>
      </c>
      <c r="F13" s="13"/>
      <c r="G13" s="13">
        <v>6.4</v>
      </c>
      <c r="H13" s="111"/>
      <c r="I13" s="42"/>
    </row>
    <row r="14" spans="1:9" x14ac:dyDescent="0.3">
      <c r="A14" s="110" t="s">
        <v>7</v>
      </c>
      <c r="B14" s="13">
        <v>3</v>
      </c>
      <c r="C14" s="13" t="s">
        <v>14</v>
      </c>
      <c r="D14" s="13">
        <v>16</v>
      </c>
      <c r="E14" s="13" t="s">
        <v>28</v>
      </c>
      <c r="F14" s="13"/>
      <c r="G14" s="13">
        <v>7</v>
      </c>
      <c r="H14" s="111"/>
      <c r="I14" s="42"/>
    </row>
    <row r="15" spans="1:9" x14ac:dyDescent="0.3">
      <c r="A15" s="110" t="s">
        <v>7</v>
      </c>
      <c r="B15" s="13">
        <v>3</v>
      </c>
      <c r="C15" s="13" t="s">
        <v>15</v>
      </c>
      <c r="D15" s="13">
        <v>17</v>
      </c>
      <c r="E15" s="13" t="s">
        <v>42</v>
      </c>
      <c r="F15" s="13"/>
      <c r="G15" s="13">
        <v>7.3</v>
      </c>
      <c r="H15" s="111"/>
      <c r="I15" s="42"/>
    </row>
    <row r="16" spans="1:9" x14ac:dyDescent="0.3">
      <c r="A16" s="110" t="s">
        <v>7</v>
      </c>
      <c r="B16" s="13">
        <v>3</v>
      </c>
      <c r="C16" s="13" t="s">
        <v>16</v>
      </c>
      <c r="D16" s="13">
        <v>18</v>
      </c>
      <c r="E16" s="13" t="s">
        <v>28</v>
      </c>
      <c r="F16" s="13"/>
      <c r="G16" s="13">
        <v>7.5</v>
      </c>
      <c r="H16" s="111"/>
      <c r="I16" s="42"/>
    </row>
    <row r="17" spans="1:9" x14ac:dyDescent="0.3">
      <c r="A17" s="34" t="s">
        <v>8</v>
      </c>
      <c r="B17" s="35">
        <v>5</v>
      </c>
      <c r="C17" s="35" t="s">
        <v>11</v>
      </c>
      <c r="D17" s="35">
        <v>25</v>
      </c>
      <c r="E17" s="35" t="s">
        <v>41</v>
      </c>
      <c r="F17" s="35"/>
      <c r="G17" s="35">
        <v>5.8</v>
      </c>
      <c r="H17" s="112"/>
      <c r="I17" s="42"/>
    </row>
    <row r="18" spans="1:9" x14ac:dyDescent="0.3">
      <c r="A18" s="34" t="s">
        <v>8</v>
      </c>
      <c r="B18" s="35">
        <v>5</v>
      </c>
      <c r="C18" s="35" t="s">
        <v>12</v>
      </c>
      <c r="D18" s="35">
        <v>26</v>
      </c>
      <c r="E18" s="35" t="s">
        <v>28</v>
      </c>
      <c r="F18" s="35"/>
      <c r="G18" s="35">
        <v>6.4</v>
      </c>
      <c r="H18" s="112"/>
      <c r="I18" s="42"/>
    </row>
    <row r="19" spans="1:9" x14ac:dyDescent="0.3">
      <c r="A19" s="34" t="s">
        <v>8</v>
      </c>
      <c r="B19" s="35">
        <v>5</v>
      </c>
      <c r="C19" s="35" t="s">
        <v>13</v>
      </c>
      <c r="D19" s="35">
        <v>27</v>
      </c>
      <c r="E19" s="35" t="s">
        <v>28</v>
      </c>
      <c r="F19" s="35"/>
      <c r="G19" s="35">
        <v>6.9</v>
      </c>
      <c r="H19" s="112"/>
      <c r="I19" s="42"/>
    </row>
    <row r="20" spans="1:9" x14ac:dyDescent="0.3">
      <c r="A20" s="34" t="s">
        <v>8</v>
      </c>
      <c r="B20" s="35">
        <v>5</v>
      </c>
      <c r="C20" s="35" t="s">
        <v>14</v>
      </c>
      <c r="D20" s="35">
        <v>28</v>
      </c>
      <c r="E20" s="35" t="s">
        <v>29</v>
      </c>
      <c r="F20" s="35"/>
      <c r="G20" s="35">
        <v>6.6</v>
      </c>
      <c r="H20" s="112"/>
      <c r="I20" s="42"/>
    </row>
    <row r="21" spans="1:9" x14ac:dyDescent="0.3">
      <c r="A21" s="34" t="s">
        <v>8</v>
      </c>
      <c r="B21" s="35">
        <v>5</v>
      </c>
      <c r="C21" s="35" t="s">
        <v>15</v>
      </c>
      <c r="D21" s="35">
        <v>29</v>
      </c>
      <c r="E21" s="35" t="s">
        <v>28</v>
      </c>
      <c r="F21" s="35"/>
      <c r="G21" s="35">
        <v>7.6</v>
      </c>
      <c r="H21" s="112"/>
      <c r="I21" s="42"/>
    </row>
    <row r="22" spans="1:9" x14ac:dyDescent="0.3">
      <c r="A22" s="34" t="s">
        <v>8</v>
      </c>
      <c r="B22" s="35">
        <v>5</v>
      </c>
      <c r="C22" s="35" t="s">
        <v>16</v>
      </c>
      <c r="D22" s="35">
        <v>30</v>
      </c>
      <c r="E22" s="35" t="s">
        <v>41</v>
      </c>
      <c r="F22" s="35"/>
      <c r="G22" s="35">
        <v>8.4</v>
      </c>
      <c r="H22" s="112"/>
      <c r="I22" s="42"/>
    </row>
    <row r="23" spans="1:9" x14ac:dyDescent="0.3">
      <c r="A23" s="22" t="s">
        <v>6</v>
      </c>
      <c r="B23" s="23">
        <v>7</v>
      </c>
      <c r="C23" s="23" t="s">
        <v>11</v>
      </c>
      <c r="D23" s="23">
        <v>37</v>
      </c>
      <c r="E23" s="23" t="s">
        <v>29</v>
      </c>
      <c r="F23" s="23"/>
      <c r="G23" s="23">
        <v>8</v>
      </c>
      <c r="H23" s="109"/>
      <c r="I23" s="42"/>
    </row>
    <row r="24" spans="1:9" x14ac:dyDescent="0.3">
      <c r="A24" s="22" t="s">
        <v>6</v>
      </c>
      <c r="B24" s="23">
        <v>7</v>
      </c>
      <c r="C24" s="23" t="s">
        <v>12</v>
      </c>
      <c r="D24" s="23">
        <v>38</v>
      </c>
      <c r="E24" s="23" t="s">
        <v>41</v>
      </c>
      <c r="F24" s="23"/>
      <c r="G24" s="23">
        <v>9.4</v>
      </c>
      <c r="H24" s="109"/>
      <c r="I24" s="42"/>
    </row>
    <row r="25" spans="1:9" x14ac:dyDescent="0.3">
      <c r="A25" s="22" t="s">
        <v>6</v>
      </c>
      <c r="B25" s="23">
        <v>7</v>
      </c>
      <c r="C25" s="23" t="s">
        <v>13</v>
      </c>
      <c r="D25" s="23">
        <v>39</v>
      </c>
      <c r="E25" s="23" t="s">
        <v>28</v>
      </c>
      <c r="F25" s="23"/>
      <c r="G25" s="23">
        <v>9.6999999999999993</v>
      </c>
      <c r="H25" s="109"/>
      <c r="I25" s="42"/>
    </row>
    <row r="26" spans="1:9" x14ac:dyDescent="0.3">
      <c r="A26" s="22" t="s">
        <v>6</v>
      </c>
      <c r="B26" s="23">
        <v>7</v>
      </c>
      <c r="C26" s="23" t="s">
        <v>14</v>
      </c>
      <c r="D26" s="23">
        <v>40</v>
      </c>
      <c r="E26" s="23" t="s">
        <v>41</v>
      </c>
      <c r="F26" s="23"/>
      <c r="G26" s="23">
        <v>8.6999999999999993</v>
      </c>
      <c r="H26" s="109"/>
      <c r="I26" s="42"/>
    </row>
    <row r="27" spans="1:9" x14ac:dyDescent="0.3">
      <c r="A27" s="22" t="s">
        <v>6</v>
      </c>
      <c r="B27" s="23">
        <v>7</v>
      </c>
      <c r="C27" s="23" t="s">
        <v>15</v>
      </c>
      <c r="D27" s="23">
        <v>41</v>
      </c>
      <c r="E27" s="23" t="s">
        <v>28</v>
      </c>
      <c r="F27" s="23"/>
      <c r="G27" s="23">
        <v>9.4</v>
      </c>
      <c r="H27" s="109"/>
      <c r="I27" s="42"/>
    </row>
    <row r="28" spans="1:9" x14ac:dyDescent="0.3">
      <c r="A28" s="22" t="s">
        <v>6</v>
      </c>
      <c r="B28" s="23">
        <v>7</v>
      </c>
      <c r="C28" s="23" t="s">
        <v>16</v>
      </c>
      <c r="D28" s="23">
        <v>42</v>
      </c>
      <c r="E28" s="23" t="s">
        <v>41</v>
      </c>
      <c r="F28" s="23"/>
      <c r="G28" s="23">
        <v>8.9</v>
      </c>
      <c r="H28" s="109"/>
      <c r="I28" s="42"/>
    </row>
    <row r="29" spans="1:9" x14ac:dyDescent="0.3">
      <c r="A29" s="110" t="s">
        <v>7</v>
      </c>
      <c r="B29" s="13">
        <v>9</v>
      </c>
      <c r="C29" s="13" t="s">
        <v>11</v>
      </c>
      <c r="D29" s="13">
        <v>49</v>
      </c>
      <c r="E29" s="13" t="s">
        <v>29</v>
      </c>
      <c r="F29" s="13"/>
      <c r="G29" s="13">
        <v>7</v>
      </c>
      <c r="H29" s="111"/>
      <c r="I29" s="42"/>
    </row>
    <row r="30" spans="1:9" x14ac:dyDescent="0.3">
      <c r="A30" s="110" t="s">
        <v>7</v>
      </c>
      <c r="B30" s="13">
        <v>9</v>
      </c>
      <c r="C30" s="13" t="s">
        <v>12</v>
      </c>
      <c r="D30" s="13">
        <v>50</v>
      </c>
      <c r="E30" s="13" t="s">
        <v>28</v>
      </c>
      <c r="F30" s="13"/>
      <c r="G30" s="13">
        <v>6.3</v>
      </c>
      <c r="H30" s="111"/>
      <c r="I30" s="42"/>
    </row>
    <row r="31" spans="1:9" x14ac:dyDescent="0.3">
      <c r="A31" s="110" t="s">
        <v>7</v>
      </c>
      <c r="B31" s="13">
        <v>9</v>
      </c>
      <c r="C31" s="13" t="s">
        <v>13</v>
      </c>
      <c r="D31" s="13">
        <v>51</v>
      </c>
      <c r="E31" s="13" t="s">
        <v>41</v>
      </c>
      <c r="F31" s="13"/>
      <c r="G31" s="13">
        <v>8.8000000000000007</v>
      </c>
      <c r="H31" s="111"/>
      <c r="I31" s="42"/>
    </row>
    <row r="32" spans="1:9" x14ac:dyDescent="0.3">
      <c r="A32" s="110" t="s">
        <v>7</v>
      </c>
      <c r="B32" s="13">
        <v>9</v>
      </c>
      <c r="C32" s="13" t="s">
        <v>14</v>
      </c>
      <c r="D32" s="13">
        <v>52</v>
      </c>
      <c r="E32" s="13" t="s">
        <v>43</v>
      </c>
      <c r="F32" s="13"/>
      <c r="G32" s="13">
        <v>7.7</v>
      </c>
      <c r="H32" s="111"/>
      <c r="I32" s="42"/>
    </row>
    <row r="33" spans="1:9" x14ac:dyDescent="0.3">
      <c r="A33" s="110" t="s">
        <v>7</v>
      </c>
      <c r="B33" s="13">
        <v>9</v>
      </c>
      <c r="C33" s="13" t="s">
        <v>15</v>
      </c>
      <c r="D33" s="13">
        <v>53</v>
      </c>
      <c r="E33" s="13" t="s">
        <v>41</v>
      </c>
      <c r="F33" s="13"/>
      <c r="G33" s="13">
        <v>6.9</v>
      </c>
      <c r="H33" s="111"/>
      <c r="I33" s="42"/>
    </row>
    <row r="34" spans="1:9" x14ac:dyDescent="0.3">
      <c r="A34" s="110" t="s">
        <v>7</v>
      </c>
      <c r="B34" s="13">
        <v>9</v>
      </c>
      <c r="C34" s="13" t="s">
        <v>16</v>
      </c>
      <c r="D34" s="13">
        <v>54</v>
      </c>
      <c r="E34" s="13" t="s">
        <v>29</v>
      </c>
      <c r="F34" s="13"/>
      <c r="G34" s="13">
        <v>7.7</v>
      </c>
      <c r="H34" s="111"/>
      <c r="I34" s="42"/>
    </row>
    <row r="35" spans="1:9" x14ac:dyDescent="0.3">
      <c r="A35" s="34" t="s">
        <v>8</v>
      </c>
      <c r="B35" s="35">
        <v>11</v>
      </c>
      <c r="C35" s="35" t="s">
        <v>11</v>
      </c>
      <c r="D35" s="35">
        <v>61</v>
      </c>
      <c r="E35" s="35" t="s">
        <v>41</v>
      </c>
      <c r="F35" s="35"/>
      <c r="G35" s="35">
        <v>5.3</v>
      </c>
      <c r="H35" s="112"/>
      <c r="I35" s="42"/>
    </row>
    <row r="36" spans="1:9" x14ac:dyDescent="0.3">
      <c r="A36" s="34" t="s">
        <v>8</v>
      </c>
      <c r="B36" s="35">
        <v>11</v>
      </c>
      <c r="C36" s="35" t="s">
        <v>12</v>
      </c>
      <c r="D36" s="35">
        <v>62</v>
      </c>
      <c r="E36" s="35" t="s">
        <v>29</v>
      </c>
      <c r="F36" s="35"/>
      <c r="G36" s="35">
        <v>7.9</v>
      </c>
      <c r="H36" s="112"/>
      <c r="I36" s="42"/>
    </row>
    <row r="37" spans="1:9" x14ac:dyDescent="0.3">
      <c r="A37" s="34" t="s">
        <v>8</v>
      </c>
      <c r="B37" s="35">
        <v>11</v>
      </c>
      <c r="C37" s="35" t="s">
        <v>13</v>
      </c>
      <c r="D37" s="35">
        <v>63</v>
      </c>
      <c r="E37" s="35" t="s">
        <v>44</v>
      </c>
      <c r="F37" s="35"/>
      <c r="G37" s="35">
        <v>7.8</v>
      </c>
      <c r="H37" s="112"/>
      <c r="I37" s="42"/>
    </row>
    <row r="38" spans="1:9" x14ac:dyDescent="0.3">
      <c r="A38" s="34" t="s">
        <v>8</v>
      </c>
      <c r="B38" s="35">
        <v>11</v>
      </c>
      <c r="C38" s="35" t="s">
        <v>14</v>
      </c>
      <c r="D38" s="35">
        <v>64</v>
      </c>
      <c r="E38" s="35" t="s">
        <v>29</v>
      </c>
      <c r="F38" s="35"/>
      <c r="G38" s="35">
        <v>5.7</v>
      </c>
      <c r="H38" s="112"/>
      <c r="I38" s="42"/>
    </row>
    <row r="39" spans="1:9" x14ac:dyDescent="0.3">
      <c r="A39" s="34" t="s">
        <v>8</v>
      </c>
      <c r="B39" s="35">
        <v>11</v>
      </c>
      <c r="C39" s="35" t="s">
        <v>15</v>
      </c>
      <c r="D39" s="35">
        <v>65</v>
      </c>
      <c r="E39" s="35" t="s">
        <v>41</v>
      </c>
      <c r="F39" s="35"/>
      <c r="G39" s="35">
        <v>8.6</v>
      </c>
      <c r="H39" s="112"/>
      <c r="I39" s="42"/>
    </row>
    <row r="40" spans="1:9" ht="15" thickBot="1" x14ac:dyDescent="0.35">
      <c r="A40" s="37" t="s">
        <v>8</v>
      </c>
      <c r="B40" s="38">
        <v>11</v>
      </c>
      <c r="C40" s="38" t="s">
        <v>16</v>
      </c>
      <c r="D40" s="38">
        <v>66</v>
      </c>
      <c r="E40" s="38" t="s">
        <v>45</v>
      </c>
      <c r="F40" s="38"/>
      <c r="G40" s="38">
        <v>6.5</v>
      </c>
      <c r="H40" s="113"/>
      <c r="I40" s="42"/>
    </row>
    <row r="41" spans="1:9" x14ac:dyDescent="0.3">
      <c r="A41" s="42"/>
      <c r="B41" s="42"/>
      <c r="C41" s="42"/>
      <c r="D41" s="42"/>
      <c r="E41" s="42"/>
      <c r="F41" s="42"/>
      <c r="G41" s="42"/>
      <c r="H41" s="42"/>
      <c r="I41" s="42"/>
    </row>
    <row r="42" spans="1:9" x14ac:dyDescent="0.3">
      <c r="A42" s="42"/>
      <c r="B42" s="42"/>
      <c r="C42" s="42"/>
      <c r="D42" s="42"/>
      <c r="E42" s="42"/>
      <c r="F42" s="42"/>
      <c r="G42" s="42"/>
      <c r="H42" s="42"/>
      <c r="I42" s="4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G15" sqref="G15"/>
    </sheetView>
  </sheetViews>
  <sheetFormatPr defaultRowHeight="14.4" x14ac:dyDescent="0.3"/>
  <cols>
    <col min="2" max="2" width="10.5546875" bestFit="1" customWidth="1"/>
  </cols>
  <sheetData>
    <row r="1" spans="1:10" x14ac:dyDescent="0.3">
      <c r="A1" s="56"/>
      <c r="B1" s="114">
        <v>43040</v>
      </c>
      <c r="C1" s="57" t="s">
        <v>40</v>
      </c>
      <c r="D1" s="57"/>
      <c r="E1" s="57"/>
      <c r="F1" s="57"/>
      <c r="G1" s="58"/>
    </row>
    <row r="2" spans="1:10" x14ac:dyDescent="0.3">
      <c r="A2" s="41"/>
      <c r="B2" s="42" t="s">
        <v>33</v>
      </c>
      <c r="C2" s="42"/>
      <c r="D2" s="42"/>
      <c r="E2" s="42"/>
      <c r="F2" s="42"/>
      <c r="G2" s="59"/>
    </row>
    <row r="3" spans="1:10" ht="15" thickBot="1" x14ac:dyDescent="0.35">
      <c r="A3" s="45"/>
      <c r="B3" s="46" t="s">
        <v>34</v>
      </c>
      <c r="C3" s="46"/>
      <c r="D3" s="46"/>
      <c r="E3" s="46"/>
      <c r="F3" s="46"/>
      <c r="G3" s="66"/>
    </row>
    <row r="4" spans="1:10" ht="15" thickBot="1" x14ac:dyDescent="0.35">
      <c r="A4" s="45"/>
      <c r="B4" s="46" t="s">
        <v>9</v>
      </c>
      <c r="C4" s="46" t="s">
        <v>10</v>
      </c>
      <c r="D4" s="46"/>
      <c r="E4" s="46"/>
      <c r="F4" s="46"/>
      <c r="G4" s="66" t="s">
        <v>52</v>
      </c>
    </row>
    <row r="5" spans="1:10" x14ac:dyDescent="0.3">
      <c r="A5" s="22" t="s">
        <v>6</v>
      </c>
      <c r="B5" s="23">
        <v>1</v>
      </c>
      <c r="C5" s="23" t="s">
        <v>11</v>
      </c>
      <c r="D5" s="23">
        <v>1</v>
      </c>
      <c r="E5" s="23" t="s">
        <v>29</v>
      </c>
      <c r="F5" s="23">
        <v>8.9</v>
      </c>
      <c r="G5" s="59"/>
    </row>
    <row r="6" spans="1:10" x14ac:dyDescent="0.3">
      <c r="A6" s="22" t="s">
        <v>6</v>
      </c>
      <c r="B6" s="23">
        <v>1</v>
      </c>
      <c r="C6" s="23" t="s">
        <v>12</v>
      </c>
      <c r="D6" s="23">
        <v>2</v>
      </c>
      <c r="E6" s="23" t="s">
        <v>41</v>
      </c>
      <c r="F6" s="23">
        <v>6.6</v>
      </c>
      <c r="G6" s="59"/>
    </row>
    <row r="7" spans="1:10" x14ac:dyDescent="0.3">
      <c r="A7" s="22" t="s">
        <v>6</v>
      </c>
      <c r="B7" s="23">
        <v>1</v>
      </c>
      <c r="C7" s="23" t="s">
        <v>13</v>
      </c>
      <c r="D7" s="23">
        <v>3</v>
      </c>
      <c r="E7" s="23" t="s">
        <v>41</v>
      </c>
      <c r="F7" s="23">
        <v>8.5</v>
      </c>
      <c r="G7" s="59"/>
    </row>
    <row r="8" spans="1:10" x14ac:dyDescent="0.3">
      <c r="A8" s="22" t="s">
        <v>6</v>
      </c>
      <c r="B8" s="23">
        <v>1</v>
      </c>
      <c r="C8" s="23" t="s">
        <v>14</v>
      </c>
      <c r="D8" s="23">
        <v>4</v>
      </c>
      <c r="E8" s="23" t="s">
        <v>41</v>
      </c>
      <c r="F8" s="23">
        <v>9.4</v>
      </c>
      <c r="G8" s="59"/>
    </row>
    <row r="9" spans="1:10" x14ac:dyDescent="0.3">
      <c r="A9" s="22" t="s">
        <v>6</v>
      </c>
      <c r="B9" s="23">
        <v>1</v>
      </c>
      <c r="C9" s="23" t="s">
        <v>15</v>
      </c>
      <c r="D9" s="23">
        <v>5</v>
      </c>
      <c r="E9" s="23" t="s">
        <v>29</v>
      </c>
      <c r="F9" s="23">
        <v>7.4</v>
      </c>
      <c r="G9" s="59"/>
    </row>
    <row r="10" spans="1:10" x14ac:dyDescent="0.3">
      <c r="A10" s="22" t="s">
        <v>6</v>
      </c>
      <c r="B10" s="23">
        <v>1</v>
      </c>
      <c r="C10" s="23" t="s">
        <v>16</v>
      </c>
      <c r="D10" s="23">
        <v>6</v>
      </c>
      <c r="E10" s="23" t="s">
        <v>41</v>
      </c>
      <c r="F10" s="23">
        <v>8.1999999999999993</v>
      </c>
      <c r="G10" s="59"/>
    </row>
    <row r="11" spans="1:10" x14ac:dyDescent="0.3">
      <c r="A11" s="110" t="s">
        <v>7</v>
      </c>
      <c r="B11" s="13">
        <v>3</v>
      </c>
      <c r="C11" s="13" t="s">
        <v>11</v>
      </c>
      <c r="D11" s="98">
        <v>13</v>
      </c>
      <c r="E11" s="98" t="s">
        <v>27</v>
      </c>
      <c r="F11" s="98">
        <v>5.9</v>
      </c>
      <c r="G11" s="111"/>
    </row>
    <row r="12" spans="1:10" x14ac:dyDescent="0.3">
      <c r="A12" s="110" t="s">
        <v>7</v>
      </c>
      <c r="B12" s="13">
        <v>3</v>
      </c>
      <c r="C12" s="13" t="s">
        <v>12</v>
      </c>
      <c r="D12" s="98">
        <v>14</v>
      </c>
      <c r="E12" s="98" t="s">
        <v>41</v>
      </c>
      <c r="F12" s="98">
        <v>7.8</v>
      </c>
      <c r="G12" s="111"/>
    </row>
    <row r="13" spans="1:10" x14ac:dyDescent="0.3">
      <c r="A13" s="110" t="s">
        <v>7</v>
      </c>
      <c r="B13" s="13">
        <v>3</v>
      </c>
      <c r="C13" s="13" t="s">
        <v>13</v>
      </c>
      <c r="D13" s="98">
        <v>15</v>
      </c>
      <c r="E13" s="98" t="s">
        <v>27</v>
      </c>
      <c r="F13" s="98">
        <v>7.2</v>
      </c>
      <c r="G13" s="111"/>
    </row>
    <row r="14" spans="1:10" x14ac:dyDescent="0.3">
      <c r="A14" s="110" t="s">
        <v>7</v>
      </c>
      <c r="B14" s="13">
        <v>3</v>
      </c>
      <c r="C14" s="13" t="s">
        <v>14</v>
      </c>
      <c r="D14" s="98">
        <v>16</v>
      </c>
      <c r="E14" s="98" t="s">
        <v>29</v>
      </c>
      <c r="F14" s="98">
        <v>6.5</v>
      </c>
      <c r="G14" s="111"/>
    </row>
    <row r="15" spans="1:10" x14ac:dyDescent="0.3">
      <c r="A15" s="110" t="s">
        <v>7</v>
      </c>
      <c r="B15" s="13">
        <v>3</v>
      </c>
      <c r="C15" s="13" t="s">
        <v>15</v>
      </c>
      <c r="D15" s="98">
        <v>17</v>
      </c>
      <c r="E15" s="98" t="s">
        <v>41</v>
      </c>
      <c r="F15" s="98">
        <v>6.8</v>
      </c>
      <c r="G15" s="111"/>
      <c r="I15">
        <v>3</v>
      </c>
      <c r="J15">
        <v>9</v>
      </c>
    </row>
    <row r="16" spans="1:10" x14ac:dyDescent="0.3">
      <c r="A16" s="110" t="s">
        <v>7</v>
      </c>
      <c r="B16" s="13">
        <v>3</v>
      </c>
      <c r="C16" s="13" t="s">
        <v>16</v>
      </c>
      <c r="D16" s="98">
        <v>18</v>
      </c>
      <c r="E16" s="98" t="s">
        <v>27</v>
      </c>
      <c r="F16" s="98">
        <v>8</v>
      </c>
      <c r="G16" s="111"/>
    </row>
    <row r="17" spans="1:10" x14ac:dyDescent="0.3">
      <c r="A17" s="34" t="s">
        <v>8</v>
      </c>
      <c r="B17" s="35">
        <v>5</v>
      </c>
      <c r="C17" s="35" t="s">
        <v>11</v>
      </c>
      <c r="D17" s="35">
        <v>25</v>
      </c>
      <c r="E17" s="35" t="s">
        <v>41</v>
      </c>
      <c r="F17" s="35">
        <v>5.5</v>
      </c>
      <c r="G17" s="59"/>
    </row>
    <row r="18" spans="1:10" x14ac:dyDescent="0.3">
      <c r="A18" s="34" t="s">
        <v>8</v>
      </c>
      <c r="B18" s="35">
        <v>5</v>
      </c>
      <c r="C18" s="35" t="s">
        <v>12</v>
      </c>
      <c r="D18" s="35">
        <v>26</v>
      </c>
      <c r="E18" s="35" t="s">
        <v>27</v>
      </c>
      <c r="F18" s="35">
        <v>7.3</v>
      </c>
      <c r="G18" s="59"/>
    </row>
    <row r="19" spans="1:10" x14ac:dyDescent="0.3">
      <c r="A19" s="34" t="s">
        <v>8</v>
      </c>
      <c r="B19" s="35">
        <v>5</v>
      </c>
      <c r="C19" s="35" t="s">
        <v>13</v>
      </c>
      <c r="D19" s="35">
        <v>27</v>
      </c>
      <c r="E19" s="35" t="s">
        <v>41</v>
      </c>
      <c r="F19" s="35">
        <v>6.4</v>
      </c>
      <c r="G19" s="59"/>
    </row>
    <row r="20" spans="1:10" x14ac:dyDescent="0.3">
      <c r="A20" s="34" t="s">
        <v>8</v>
      </c>
      <c r="B20" s="35">
        <v>5</v>
      </c>
      <c r="C20" s="35" t="s">
        <v>14</v>
      </c>
      <c r="D20" s="35">
        <v>28</v>
      </c>
      <c r="E20" s="35" t="s">
        <v>29</v>
      </c>
      <c r="F20" s="35">
        <v>5.8</v>
      </c>
      <c r="G20" s="59"/>
    </row>
    <row r="21" spans="1:10" x14ac:dyDescent="0.3">
      <c r="A21" s="34" t="s">
        <v>8</v>
      </c>
      <c r="B21" s="35">
        <v>5</v>
      </c>
      <c r="C21" s="35" t="s">
        <v>15</v>
      </c>
      <c r="D21" s="35">
        <v>29</v>
      </c>
      <c r="E21" s="35" t="s">
        <v>27</v>
      </c>
      <c r="F21" s="35">
        <v>6.9</v>
      </c>
      <c r="G21" s="59"/>
    </row>
    <row r="22" spans="1:10" x14ac:dyDescent="0.3">
      <c r="A22" s="34" t="s">
        <v>8</v>
      </c>
      <c r="B22" s="35">
        <v>5</v>
      </c>
      <c r="C22" s="35" t="s">
        <v>16</v>
      </c>
      <c r="D22" s="35">
        <v>30</v>
      </c>
      <c r="E22" s="35" t="s">
        <v>41</v>
      </c>
      <c r="F22" s="35">
        <v>4.8</v>
      </c>
      <c r="G22" s="59"/>
      <c r="I22">
        <v>5</v>
      </c>
      <c r="J22">
        <v>11</v>
      </c>
    </row>
    <row r="23" spans="1:10" x14ac:dyDescent="0.3">
      <c r="A23" s="22" t="s">
        <v>6</v>
      </c>
      <c r="B23" s="23">
        <v>7</v>
      </c>
      <c r="C23" s="23" t="s">
        <v>11</v>
      </c>
      <c r="D23" s="23">
        <v>37</v>
      </c>
      <c r="E23" s="23" t="s">
        <v>27</v>
      </c>
      <c r="F23" s="23">
        <v>6.9</v>
      </c>
      <c r="G23" s="59"/>
    </row>
    <row r="24" spans="1:10" x14ac:dyDescent="0.3">
      <c r="A24" s="22" t="s">
        <v>6</v>
      </c>
      <c r="B24" s="23">
        <v>7</v>
      </c>
      <c r="C24" s="23" t="s">
        <v>12</v>
      </c>
      <c r="D24" s="23">
        <v>38</v>
      </c>
      <c r="E24" s="23" t="s">
        <v>27</v>
      </c>
      <c r="F24" s="23">
        <v>8.3000000000000007</v>
      </c>
      <c r="G24" s="59"/>
    </row>
    <row r="25" spans="1:10" x14ac:dyDescent="0.3">
      <c r="A25" s="22" t="s">
        <v>6</v>
      </c>
      <c r="B25" s="23">
        <v>7</v>
      </c>
      <c r="C25" s="23" t="s">
        <v>13</v>
      </c>
      <c r="D25" s="23">
        <v>39</v>
      </c>
      <c r="E25" s="23" t="s">
        <v>41</v>
      </c>
      <c r="F25" s="23">
        <v>8.4</v>
      </c>
      <c r="G25" s="59"/>
    </row>
    <row r="26" spans="1:10" x14ac:dyDescent="0.3">
      <c r="A26" s="22" t="s">
        <v>6</v>
      </c>
      <c r="B26" s="23">
        <v>7</v>
      </c>
      <c r="C26" s="23" t="s">
        <v>14</v>
      </c>
      <c r="D26" s="23">
        <v>40</v>
      </c>
      <c r="E26" s="23" t="s">
        <v>27</v>
      </c>
      <c r="F26" s="23">
        <v>9.3000000000000007</v>
      </c>
      <c r="G26" s="59"/>
    </row>
    <row r="27" spans="1:10" x14ac:dyDescent="0.3">
      <c r="A27" s="22" t="s">
        <v>6</v>
      </c>
      <c r="B27" s="23">
        <v>7</v>
      </c>
      <c r="C27" s="23" t="s">
        <v>15</v>
      </c>
      <c r="D27" s="23">
        <v>41</v>
      </c>
      <c r="E27" s="23" t="s">
        <v>27</v>
      </c>
      <c r="F27" s="23">
        <v>8.1999999999999993</v>
      </c>
      <c r="G27" s="59"/>
    </row>
    <row r="28" spans="1:10" x14ac:dyDescent="0.3">
      <c r="A28" s="22" t="s">
        <v>6</v>
      </c>
      <c r="B28" s="23">
        <v>7</v>
      </c>
      <c r="C28" s="23" t="s">
        <v>16</v>
      </c>
      <c r="D28" s="23">
        <v>42</v>
      </c>
      <c r="E28" s="23" t="s">
        <v>41</v>
      </c>
      <c r="F28" s="23">
        <v>8.4</v>
      </c>
      <c r="G28" s="59"/>
    </row>
    <row r="29" spans="1:10" x14ac:dyDescent="0.3">
      <c r="A29" s="110" t="s">
        <v>7</v>
      </c>
      <c r="B29" s="13">
        <v>9</v>
      </c>
      <c r="C29" s="13" t="s">
        <v>11</v>
      </c>
      <c r="D29" s="13">
        <v>49</v>
      </c>
      <c r="E29" s="98" t="s">
        <v>29</v>
      </c>
      <c r="F29" s="98">
        <v>7</v>
      </c>
      <c r="G29" s="111"/>
    </row>
    <row r="30" spans="1:10" x14ac:dyDescent="0.3">
      <c r="A30" s="110" t="s">
        <v>7</v>
      </c>
      <c r="B30" s="13">
        <v>9</v>
      </c>
      <c r="C30" s="13" t="s">
        <v>12</v>
      </c>
      <c r="D30" s="13">
        <v>50</v>
      </c>
      <c r="E30" s="98" t="s">
        <v>41</v>
      </c>
      <c r="F30" s="98">
        <v>6.9</v>
      </c>
      <c r="G30" s="111"/>
    </row>
    <row r="31" spans="1:10" x14ac:dyDescent="0.3">
      <c r="A31" s="110" t="s">
        <v>7</v>
      </c>
      <c r="B31" s="13">
        <v>9</v>
      </c>
      <c r="C31" s="13" t="s">
        <v>13</v>
      </c>
      <c r="D31" s="13">
        <v>51</v>
      </c>
      <c r="E31" s="98" t="s">
        <v>41</v>
      </c>
      <c r="F31" s="98">
        <v>8.4</v>
      </c>
      <c r="G31" s="111"/>
    </row>
    <row r="32" spans="1:10" x14ac:dyDescent="0.3">
      <c r="A32" s="110" t="s">
        <v>7</v>
      </c>
      <c r="B32" s="13">
        <v>9</v>
      </c>
      <c r="C32" s="13" t="s">
        <v>14</v>
      </c>
      <c r="D32" s="13">
        <v>52</v>
      </c>
      <c r="E32" s="98" t="s">
        <v>27</v>
      </c>
      <c r="F32" s="98">
        <v>9.3000000000000007</v>
      </c>
      <c r="G32" s="111"/>
    </row>
    <row r="33" spans="1:7" x14ac:dyDescent="0.3">
      <c r="A33" s="110" t="s">
        <v>7</v>
      </c>
      <c r="B33" s="13">
        <v>9</v>
      </c>
      <c r="C33" s="13" t="s">
        <v>15</v>
      </c>
      <c r="D33" s="13">
        <v>53</v>
      </c>
      <c r="E33" s="98" t="s">
        <v>41</v>
      </c>
      <c r="F33" s="98">
        <v>7.8</v>
      </c>
      <c r="G33" s="111"/>
    </row>
    <row r="34" spans="1:7" x14ac:dyDescent="0.3">
      <c r="A34" s="110" t="s">
        <v>7</v>
      </c>
      <c r="B34" s="13">
        <v>9</v>
      </c>
      <c r="C34" s="13" t="s">
        <v>16</v>
      </c>
      <c r="D34" s="13">
        <v>54</v>
      </c>
      <c r="E34" s="98" t="s">
        <v>29</v>
      </c>
      <c r="F34" s="98">
        <v>10.6</v>
      </c>
      <c r="G34" s="111"/>
    </row>
    <row r="35" spans="1:7" x14ac:dyDescent="0.3">
      <c r="A35" s="34" t="s">
        <v>8</v>
      </c>
      <c r="B35" s="35">
        <v>11</v>
      </c>
      <c r="C35" s="35" t="s">
        <v>11</v>
      </c>
      <c r="D35" s="35">
        <v>61</v>
      </c>
      <c r="E35" s="35" t="s">
        <v>27</v>
      </c>
      <c r="F35" s="35">
        <v>6.9</v>
      </c>
      <c r="G35" s="59"/>
    </row>
    <row r="36" spans="1:7" x14ac:dyDescent="0.3">
      <c r="A36" s="34" t="s">
        <v>8</v>
      </c>
      <c r="B36" s="35">
        <v>11</v>
      </c>
      <c r="C36" s="35" t="s">
        <v>12</v>
      </c>
      <c r="D36" s="35">
        <v>62</v>
      </c>
      <c r="E36" s="35" t="s">
        <v>41</v>
      </c>
      <c r="F36" s="35">
        <v>5.9</v>
      </c>
      <c r="G36" s="59"/>
    </row>
    <row r="37" spans="1:7" x14ac:dyDescent="0.3">
      <c r="A37" s="34" t="s">
        <v>8</v>
      </c>
      <c r="B37" s="35">
        <v>11</v>
      </c>
      <c r="C37" s="35" t="s">
        <v>13</v>
      </c>
      <c r="D37" s="35">
        <v>63</v>
      </c>
      <c r="E37" s="35" t="s">
        <v>27</v>
      </c>
      <c r="F37" s="35">
        <v>6.8</v>
      </c>
      <c r="G37" s="59"/>
    </row>
    <row r="38" spans="1:7" x14ac:dyDescent="0.3">
      <c r="A38" s="34" t="s">
        <v>8</v>
      </c>
      <c r="B38" s="35">
        <v>11</v>
      </c>
      <c r="C38" s="35" t="s">
        <v>14</v>
      </c>
      <c r="D38" s="35">
        <v>64</v>
      </c>
      <c r="E38" s="35" t="s">
        <v>29</v>
      </c>
      <c r="F38" s="35">
        <v>6.8</v>
      </c>
      <c r="G38" s="59"/>
    </row>
    <row r="39" spans="1:7" x14ac:dyDescent="0.3">
      <c r="A39" s="34" t="s">
        <v>8</v>
      </c>
      <c r="B39" s="35">
        <v>11</v>
      </c>
      <c r="C39" s="35" t="s">
        <v>15</v>
      </c>
      <c r="D39" s="35">
        <v>65</v>
      </c>
      <c r="E39" s="35" t="s">
        <v>41</v>
      </c>
      <c r="F39" s="35">
        <v>5.8</v>
      </c>
      <c r="G39" s="59"/>
    </row>
    <row r="40" spans="1:7" x14ac:dyDescent="0.3">
      <c r="A40" s="34" t="s">
        <v>8</v>
      </c>
      <c r="B40" s="35">
        <v>11</v>
      </c>
      <c r="C40" s="35" t="s">
        <v>16</v>
      </c>
      <c r="D40" s="35">
        <v>66</v>
      </c>
      <c r="E40" s="35" t="s">
        <v>27</v>
      </c>
      <c r="F40" s="35">
        <v>5.7</v>
      </c>
      <c r="G40" s="59"/>
    </row>
    <row r="41" spans="1:7" x14ac:dyDescent="0.3">
      <c r="A41" s="22" t="s">
        <v>6</v>
      </c>
      <c r="B41" s="23">
        <v>7</v>
      </c>
      <c r="C41" s="23" t="s">
        <v>11</v>
      </c>
      <c r="D41" s="23">
        <v>73</v>
      </c>
      <c r="E41" s="23" t="s">
        <v>41</v>
      </c>
      <c r="F41" s="23">
        <v>8.3000000000000007</v>
      </c>
      <c r="G41" s="59"/>
    </row>
    <row r="42" spans="1:7" x14ac:dyDescent="0.3">
      <c r="A42" s="22" t="s">
        <v>6</v>
      </c>
      <c r="B42" s="23">
        <v>7</v>
      </c>
      <c r="C42" s="23" t="s">
        <v>12</v>
      </c>
      <c r="D42" s="23">
        <v>74</v>
      </c>
      <c r="E42" s="23" t="s">
        <v>50</v>
      </c>
      <c r="F42" s="23">
        <v>7.8</v>
      </c>
      <c r="G42" s="59"/>
    </row>
    <row r="43" spans="1:7" x14ac:dyDescent="0.3">
      <c r="A43" s="22" t="s">
        <v>6</v>
      </c>
      <c r="B43" s="23">
        <v>7</v>
      </c>
      <c r="C43" s="23" t="s">
        <v>13</v>
      </c>
      <c r="D43" s="23">
        <v>75</v>
      </c>
      <c r="E43" s="23" t="s">
        <v>41</v>
      </c>
      <c r="F43" s="23">
        <v>7.9</v>
      </c>
      <c r="G43" s="59"/>
    </row>
    <row r="44" spans="1:7" x14ac:dyDescent="0.3">
      <c r="A44" s="22" t="s">
        <v>6</v>
      </c>
      <c r="B44" s="23">
        <v>7</v>
      </c>
      <c r="C44" s="23" t="s">
        <v>14</v>
      </c>
      <c r="D44" s="23">
        <v>76</v>
      </c>
      <c r="E44" s="23" t="s">
        <v>27</v>
      </c>
      <c r="F44" s="23">
        <v>8.1</v>
      </c>
      <c r="G44" s="59"/>
    </row>
    <row r="45" spans="1:7" x14ac:dyDescent="0.3">
      <c r="A45" s="22" t="s">
        <v>6</v>
      </c>
      <c r="B45" s="23">
        <v>7</v>
      </c>
      <c r="C45" s="23" t="s">
        <v>15</v>
      </c>
      <c r="D45" s="23">
        <v>77</v>
      </c>
      <c r="E45" s="23" t="s">
        <v>29</v>
      </c>
      <c r="F45" s="23">
        <v>7.9</v>
      </c>
      <c r="G45" s="59"/>
    </row>
    <row r="46" spans="1:7" ht="15" thickBot="1" x14ac:dyDescent="0.35">
      <c r="A46" s="27" t="s">
        <v>6</v>
      </c>
      <c r="B46" s="28">
        <v>7</v>
      </c>
      <c r="C46" s="28" t="s">
        <v>16</v>
      </c>
      <c r="D46" s="28">
        <v>78</v>
      </c>
      <c r="E46" s="28" t="s">
        <v>41</v>
      </c>
      <c r="F46" s="28">
        <v>9</v>
      </c>
      <c r="G46" s="66"/>
    </row>
  </sheetData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6" workbookViewId="0">
      <selection sqref="A1:G28"/>
    </sheetView>
  </sheetViews>
  <sheetFormatPr defaultRowHeight="14.4" x14ac:dyDescent="0.3"/>
  <cols>
    <col min="1" max="1" width="17.6640625" customWidth="1"/>
    <col min="2" max="2" width="11.5546875" customWidth="1"/>
  </cols>
  <sheetData>
    <row r="1" spans="1:13" x14ac:dyDescent="0.3">
      <c r="A1" s="56"/>
      <c r="B1" s="114">
        <v>43047</v>
      </c>
      <c r="C1" s="57" t="s">
        <v>40</v>
      </c>
      <c r="D1" s="57"/>
      <c r="E1" s="57"/>
      <c r="F1" s="57"/>
      <c r="G1" s="58"/>
    </row>
    <row r="2" spans="1:13" x14ac:dyDescent="0.3">
      <c r="A2" s="41"/>
      <c r="B2" s="42" t="s">
        <v>33</v>
      </c>
      <c r="C2" s="42"/>
      <c r="D2" s="42"/>
      <c r="E2" s="42"/>
      <c r="F2" s="42"/>
      <c r="G2" s="59"/>
    </row>
    <row r="3" spans="1:13" ht="15" thickBot="1" x14ac:dyDescent="0.35">
      <c r="A3" s="45"/>
      <c r="B3" s="46" t="s">
        <v>34</v>
      </c>
      <c r="C3" s="46"/>
      <c r="D3" s="46"/>
      <c r="E3" s="46"/>
      <c r="F3" s="46"/>
      <c r="G3" s="66"/>
    </row>
    <row r="4" spans="1:13" ht="15" thickBot="1" x14ac:dyDescent="0.35">
      <c r="A4" s="45"/>
      <c r="B4" s="46" t="s">
        <v>9</v>
      </c>
      <c r="C4" s="46" t="s">
        <v>10</v>
      </c>
      <c r="D4" s="46"/>
      <c r="E4" s="46" t="s">
        <v>54</v>
      </c>
      <c r="F4" s="46" t="s">
        <v>74</v>
      </c>
      <c r="G4" s="66" t="s">
        <v>52</v>
      </c>
      <c r="I4" s="143" t="s">
        <v>60</v>
      </c>
      <c r="J4" s="144" t="s">
        <v>69</v>
      </c>
      <c r="K4" s="57" t="s">
        <v>70</v>
      </c>
      <c r="L4" s="57" t="s">
        <v>26</v>
      </c>
      <c r="M4" s="58"/>
    </row>
    <row r="5" spans="1:13" x14ac:dyDescent="0.3">
      <c r="A5" s="22" t="s">
        <v>6</v>
      </c>
      <c r="B5" s="23">
        <v>2</v>
      </c>
      <c r="C5" s="23" t="s">
        <v>11</v>
      </c>
      <c r="D5" s="19">
        <v>7</v>
      </c>
      <c r="E5">
        <v>7.8</v>
      </c>
      <c r="F5" s="120">
        <v>0.30902777777777779</v>
      </c>
      <c r="H5" t="s">
        <v>55</v>
      </c>
      <c r="I5" s="41"/>
      <c r="J5" s="42"/>
      <c r="K5" s="42"/>
      <c r="L5" s="42"/>
      <c r="M5" s="59"/>
    </row>
    <row r="6" spans="1:13" x14ac:dyDescent="0.3">
      <c r="A6" s="22" t="s">
        <v>6</v>
      </c>
      <c r="B6" s="23">
        <v>2</v>
      </c>
      <c r="C6" s="23" t="s">
        <v>12</v>
      </c>
      <c r="D6" s="23">
        <v>8</v>
      </c>
      <c r="E6">
        <v>8.4</v>
      </c>
      <c r="F6" s="24">
        <v>0.3125</v>
      </c>
      <c r="H6" t="s">
        <v>55</v>
      </c>
      <c r="I6" s="41"/>
      <c r="J6" s="42"/>
      <c r="K6" s="42"/>
      <c r="L6" s="42"/>
      <c r="M6" s="59"/>
    </row>
    <row r="7" spans="1:13" x14ac:dyDescent="0.3">
      <c r="A7" s="22" t="s">
        <v>6</v>
      </c>
      <c r="B7" s="23">
        <v>2</v>
      </c>
      <c r="C7" s="23" t="s">
        <v>13</v>
      </c>
      <c r="D7" s="23">
        <v>9</v>
      </c>
      <c r="E7">
        <v>9.3000000000000007</v>
      </c>
      <c r="F7" s="120">
        <v>0.31458333333333333</v>
      </c>
      <c r="H7" t="s">
        <v>55</v>
      </c>
      <c r="I7" s="41"/>
      <c r="J7" s="42"/>
      <c r="K7" s="42"/>
      <c r="L7" s="42"/>
      <c r="M7" s="59"/>
    </row>
    <row r="8" spans="1:13" x14ac:dyDescent="0.3">
      <c r="A8" s="22" t="s">
        <v>6</v>
      </c>
      <c r="B8" s="23">
        <v>2</v>
      </c>
      <c r="C8" s="23" t="s">
        <v>14</v>
      </c>
      <c r="D8" s="23">
        <v>10</v>
      </c>
      <c r="E8">
        <v>9.1999999999999993</v>
      </c>
      <c r="F8" s="120">
        <v>0.31458333333333333</v>
      </c>
      <c r="H8" t="s">
        <v>55</v>
      </c>
      <c r="I8" s="41"/>
      <c r="J8" s="42"/>
      <c r="K8" s="42"/>
      <c r="L8" s="42"/>
      <c r="M8" s="59"/>
    </row>
    <row r="9" spans="1:13" x14ac:dyDescent="0.3">
      <c r="A9" s="22" t="s">
        <v>6</v>
      </c>
      <c r="B9" s="23">
        <v>2</v>
      </c>
      <c r="C9" s="23" t="s">
        <v>15</v>
      </c>
      <c r="D9" s="23">
        <v>11</v>
      </c>
      <c r="E9">
        <v>8.3000000000000007</v>
      </c>
      <c r="F9" s="120">
        <v>0.31944444444444448</v>
      </c>
      <c r="H9" t="s">
        <v>55</v>
      </c>
      <c r="I9" s="41"/>
      <c r="J9" s="42"/>
      <c r="K9" s="42"/>
      <c r="L9" s="42"/>
      <c r="M9" s="59"/>
    </row>
    <row r="10" spans="1:13" ht="15" thickBot="1" x14ac:dyDescent="0.35">
      <c r="A10" s="22" t="s">
        <v>6</v>
      </c>
      <c r="B10" s="23">
        <v>2</v>
      </c>
      <c r="C10" s="23" t="s">
        <v>16</v>
      </c>
      <c r="D10" s="28">
        <v>12</v>
      </c>
      <c r="E10">
        <v>8.8000000000000007</v>
      </c>
      <c r="F10" s="120">
        <v>0.31944444444444448</v>
      </c>
      <c r="H10" t="s">
        <v>55</v>
      </c>
      <c r="I10" s="130">
        <f>AVERAGE(E5:E10)</f>
        <v>8.6333333333333329</v>
      </c>
      <c r="J10" s="145">
        <f>STDEV(E5:E10)</f>
        <v>0.57503623074260868</v>
      </c>
      <c r="K10" s="62">
        <f>J10/2.45</f>
        <v>0.23470866560922801</v>
      </c>
      <c r="L10" s="42"/>
      <c r="M10" s="59"/>
    </row>
    <row r="11" spans="1:13" x14ac:dyDescent="0.3">
      <c r="A11" s="110" t="s">
        <v>7</v>
      </c>
      <c r="B11" s="13">
        <v>4</v>
      </c>
      <c r="C11" s="13" t="s">
        <v>11</v>
      </c>
      <c r="D11" s="10">
        <v>19</v>
      </c>
      <c r="E11">
        <v>7.8</v>
      </c>
      <c r="F11" s="120">
        <v>0.32083333333333336</v>
      </c>
      <c r="H11" t="s">
        <v>55</v>
      </c>
      <c r="I11" s="130"/>
      <c r="J11" s="145"/>
      <c r="K11" s="62">
        <f t="shared" ref="K11:K28" si="0">J11/2.45</f>
        <v>0</v>
      </c>
      <c r="L11" s="42"/>
      <c r="M11" s="59"/>
    </row>
    <row r="12" spans="1:13" x14ac:dyDescent="0.3">
      <c r="A12" s="110" t="s">
        <v>7</v>
      </c>
      <c r="B12" s="13">
        <v>4</v>
      </c>
      <c r="C12" s="13" t="s">
        <v>12</v>
      </c>
      <c r="D12" s="13">
        <v>20</v>
      </c>
      <c r="E12">
        <v>8.4</v>
      </c>
      <c r="F12" s="120">
        <v>0.32361111111111113</v>
      </c>
      <c r="H12" t="s">
        <v>55</v>
      </c>
      <c r="I12" s="130"/>
      <c r="J12" s="145"/>
      <c r="K12" s="62">
        <f t="shared" si="0"/>
        <v>0</v>
      </c>
      <c r="L12" s="42"/>
      <c r="M12" s="59"/>
    </row>
    <row r="13" spans="1:13" x14ac:dyDescent="0.3">
      <c r="A13" s="110" t="s">
        <v>7</v>
      </c>
      <c r="B13" s="13">
        <v>4</v>
      </c>
      <c r="C13" s="13" t="s">
        <v>13</v>
      </c>
      <c r="D13" s="13">
        <v>21</v>
      </c>
      <c r="E13">
        <v>7.8</v>
      </c>
      <c r="F13" s="120">
        <v>0.32361111111111113</v>
      </c>
      <c r="H13" t="s">
        <v>55</v>
      </c>
      <c r="I13" s="130"/>
      <c r="J13" s="145"/>
      <c r="K13" s="62">
        <f t="shared" si="0"/>
        <v>0</v>
      </c>
      <c r="L13" s="42"/>
      <c r="M13" s="59"/>
    </row>
    <row r="14" spans="1:13" x14ac:dyDescent="0.3">
      <c r="A14" s="110" t="s">
        <v>7</v>
      </c>
      <c r="B14" s="13">
        <v>4</v>
      </c>
      <c r="C14" s="13" t="s">
        <v>14</v>
      </c>
      <c r="D14" s="13">
        <v>23</v>
      </c>
      <c r="E14">
        <v>8.8000000000000007</v>
      </c>
      <c r="F14" s="120">
        <v>0.3263888888888889</v>
      </c>
      <c r="H14" t="s">
        <v>55</v>
      </c>
      <c r="I14" s="130"/>
      <c r="J14" s="145"/>
      <c r="K14" s="62">
        <f t="shared" si="0"/>
        <v>0</v>
      </c>
      <c r="L14" s="42"/>
      <c r="M14" s="59"/>
    </row>
    <row r="15" spans="1:13" x14ac:dyDescent="0.3">
      <c r="A15" s="110" t="s">
        <v>7</v>
      </c>
      <c r="B15" s="13">
        <v>4</v>
      </c>
      <c r="C15" s="13" t="s">
        <v>15</v>
      </c>
      <c r="D15" s="13">
        <v>24</v>
      </c>
      <c r="E15">
        <v>7.3</v>
      </c>
      <c r="F15" s="120">
        <v>0.32777777777777778</v>
      </c>
      <c r="H15" t="s">
        <v>55</v>
      </c>
      <c r="I15" s="130"/>
      <c r="J15" s="145"/>
      <c r="K15" s="62">
        <f t="shared" si="0"/>
        <v>0</v>
      </c>
      <c r="L15" s="42"/>
      <c r="M15" s="59"/>
    </row>
    <row r="16" spans="1:13" ht="15" thickBot="1" x14ac:dyDescent="0.35">
      <c r="A16" s="110" t="s">
        <v>7</v>
      </c>
      <c r="B16" s="13">
        <v>4</v>
      </c>
      <c r="C16" s="13" t="s">
        <v>16</v>
      </c>
      <c r="D16" s="16">
        <v>18</v>
      </c>
      <c r="E16">
        <v>7.6</v>
      </c>
      <c r="F16" s="120">
        <v>0.33124999999999999</v>
      </c>
      <c r="H16" t="s">
        <v>55</v>
      </c>
      <c r="I16" s="130">
        <f t="shared" ref="I16:I28" si="1">AVERAGE(E11:E16)</f>
        <v>7.9499999999999993</v>
      </c>
      <c r="J16" s="145">
        <f t="shared" ref="J16:J28" si="2">STDEV(E11:E16)</f>
        <v>0.55045435778091578</v>
      </c>
      <c r="K16" s="62">
        <f t="shared" si="0"/>
        <v>0.22467524807384315</v>
      </c>
      <c r="L16" s="61">
        <f>TTEST(E5:E10,E11:E16,2,2)</f>
        <v>6.179589215441289E-2</v>
      </c>
      <c r="M16" s="59"/>
    </row>
    <row r="17" spans="1:13" x14ac:dyDescent="0.3">
      <c r="A17" s="34" t="s">
        <v>8</v>
      </c>
      <c r="B17" s="35">
        <v>6</v>
      </c>
      <c r="C17" s="35" t="s">
        <v>11</v>
      </c>
      <c r="D17" s="32">
        <v>31</v>
      </c>
      <c r="E17">
        <v>8.6</v>
      </c>
      <c r="F17" s="120">
        <v>0.33194444444444443</v>
      </c>
      <c r="H17" t="s">
        <v>55</v>
      </c>
      <c r="I17" s="130"/>
      <c r="J17" s="145"/>
      <c r="K17" s="62">
        <f t="shared" si="0"/>
        <v>0</v>
      </c>
      <c r="L17" s="61"/>
      <c r="M17" s="59"/>
    </row>
    <row r="18" spans="1:13" x14ac:dyDescent="0.3">
      <c r="A18" s="34" t="s">
        <v>8</v>
      </c>
      <c r="B18" s="35">
        <v>6</v>
      </c>
      <c r="C18" s="35" t="s">
        <v>12</v>
      </c>
      <c r="D18" s="35">
        <v>32</v>
      </c>
      <c r="E18">
        <v>6.6</v>
      </c>
      <c r="F18" s="120">
        <v>0.33333333333333331</v>
      </c>
      <c r="H18" t="s">
        <v>55</v>
      </c>
      <c r="I18" s="130"/>
      <c r="J18" s="145"/>
      <c r="K18" s="62">
        <f t="shared" si="0"/>
        <v>0</v>
      </c>
      <c r="L18" s="61"/>
      <c r="M18" s="59"/>
    </row>
    <row r="19" spans="1:13" x14ac:dyDescent="0.3">
      <c r="A19" s="34" t="s">
        <v>8</v>
      </c>
      <c r="B19" s="35">
        <v>6</v>
      </c>
      <c r="C19" s="35" t="s">
        <v>13</v>
      </c>
      <c r="D19" s="35">
        <v>33</v>
      </c>
      <c r="E19">
        <v>6.6</v>
      </c>
      <c r="F19" s="120">
        <v>0.3347222222222222</v>
      </c>
      <c r="H19" t="s">
        <v>55</v>
      </c>
      <c r="I19" s="130"/>
      <c r="J19" s="145"/>
      <c r="K19" s="62">
        <f t="shared" si="0"/>
        <v>0</v>
      </c>
      <c r="L19" s="61"/>
      <c r="M19" s="59"/>
    </row>
    <row r="20" spans="1:13" x14ac:dyDescent="0.3">
      <c r="A20" s="34" t="s">
        <v>8</v>
      </c>
      <c r="B20" s="35">
        <v>6</v>
      </c>
      <c r="C20" s="35" t="s">
        <v>14</v>
      </c>
      <c r="D20" s="35">
        <v>34</v>
      </c>
      <c r="E20">
        <v>6.3</v>
      </c>
      <c r="F20" s="120">
        <v>0.33680555555555558</v>
      </c>
      <c r="H20" t="s">
        <v>55</v>
      </c>
      <c r="I20" s="130"/>
      <c r="J20" s="145"/>
      <c r="K20" s="62">
        <f t="shared" si="0"/>
        <v>0</v>
      </c>
      <c r="L20" s="61"/>
      <c r="M20" s="59"/>
    </row>
    <row r="21" spans="1:13" x14ac:dyDescent="0.3">
      <c r="A21" s="34" t="s">
        <v>8</v>
      </c>
      <c r="B21" s="35">
        <v>6</v>
      </c>
      <c r="C21" s="35" t="s">
        <v>15</v>
      </c>
      <c r="D21" s="35">
        <v>35</v>
      </c>
      <c r="E21">
        <v>5.9</v>
      </c>
      <c r="F21" s="120">
        <v>0.33819444444444446</v>
      </c>
      <c r="H21" t="s">
        <v>55</v>
      </c>
      <c r="I21" s="130"/>
      <c r="J21" s="145"/>
      <c r="K21" s="62">
        <f t="shared" si="0"/>
        <v>0</v>
      </c>
      <c r="L21" s="61"/>
      <c r="M21" s="59"/>
    </row>
    <row r="22" spans="1:13" ht="15" thickBot="1" x14ac:dyDescent="0.35">
      <c r="A22" s="34" t="s">
        <v>8</v>
      </c>
      <c r="B22" s="35">
        <v>6</v>
      </c>
      <c r="C22" s="35" t="s">
        <v>16</v>
      </c>
      <c r="D22" s="38">
        <v>36</v>
      </c>
      <c r="E22">
        <v>7</v>
      </c>
      <c r="F22" s="120">
        <v>0.33888888888888885</v>
      </c>
      <c r="H22" t="s">
        <v>55</v>
      </c>
      <c r="I22" s="130">
        <f t="shared" si="1"/>
        <v>6.833333333333333</v>
      </c>
      <c r="J22" s="145">
        <f>STDEV(E17:E22)</f>
        <v>0.93950341493081313</v>
      </c>
      <c r="K22" s="62">
        <f t="shared" si="0"/>
        <v>0.3834707816044135</v>
      </c>
      <c r="L22" s="61">
        <f>TTEST(E5:E10,E17:E22,2,2)</f>
        <v>2.5072028095168377E-3</v>
      </c>
      <c r="M22" s="59"/>
    </row>
    <row r="23" spans="1:13" x14ac:dyDescent="0.3">
      <c r="A23" s="115" t="s">
        <v>57</v>
      </c>
      <c r="B23" s="116">
        <v>13</v>
      </c>
      <c r="C23" s="116" t="s">
        <v>11</v>
      </c>
      <c r="D23" s="116">
        <v>73</v>
      </c>
      <c r="E23" s="117">
        <v>8.5</v>
      </c>
      <c r="F23" s="117">
        <v>8.11</v>
      </c>
      <c r="G23" s="117"/>
      <c r="H23" s="117" t="s">
        <v>55</v>
      </c>
      <c r="I23" s="130"/>
      <c r="J23" s="145"/>
      <c r="K23" s="62">
        <f t="shared" si="0"/>
        <v>0</v>
      </c>
      <c r="L23" s="61"/>
      <c r="M23" s="59"/>
    </row>
    <row r="24" spans="1:13" x14ac:dyDescent="0.3">
      <c r="A24" s="115" t="s">
        <v>57</v>
      </c>
      <c r="B24" s="116">
        <v>13</v>
      </c>
      <c r="C24" s="116" t="s">
        <v>12</v>
      </c>
      <c r="D24" s="116">
        <v>74</v>
      </c>
      <c r="E24" s="117">
        <v>7.8</v>
      </c>
      <c r="F24" s="150">
        <v>0.34097222222222223</v>
      </c>
      <c r="G24" s="117"/>
      <c r="H24" s="117" t="s">
        <v>55</v>
      </c>
      <c r="I24" s="130"/>
      <c r="J24" s="145"/>
      <c r="K24" s="62">
        <f t="shared" si="0"/>
        <v>0</v>
      </c>
      <c r="L24" s="61"/>
      <c r="M24" s="59"/>
    </row>
    <row r="25" spans="1:13" x14ac:dyDescent="0.3">
      <c r="A25" s="115" t="s">
        <v>57</v>
      </c>
      <c r="B25" s="116">
        <v>13</v>
      </c>
      <c r="C25" s="116" t="s">
        <v>13</v>
      </c>
      <c r="D25" s="116">
        <v>75</v>
      </c>
      <c r="E25" s="117">
        <v>7.9</v>
      </c>
      <c r="F25" s="150">
        <v>0.34097222222222223</v>
      </c>
      <c r="G25" s="117"/>
      <c r="H25" s="117" t="s">
        <v>55</v>
      </c>
      <c r="I25" s="130"/>
      <c r="J25" s="145"/>
      <c r="K25" s="62">
        <f t="shared" si="0"/>
        <v>0</v>
      </c>
      <c r="L25" s="61"/>
      <c r="M25" s="59"/>
    </row>
    <row r="26" spans="1:13" x14ac:dyDescent="0.3">
      <c r="A26" s="115" t="s">
        <v>57</v>
      </c>
      <c r="B26" s="116">
        <v>13</v>
      </c>
      <c r="C26" s="116" t="s">
        <v>14</v>
      </c>
      <c r="D26" s="116">
        <v>76</v>
      </c>
      <c r="E26" s="117">
        <v>8</v>
      </c>
      <c r="F26" s="150">
        <v>0.34375</v>
      </c>
      <c r="G26" s="117"/>
      <c r="H26" s="117" t="s">
        <v>55</v>
      </c>
      <c r="I26" s="130"/>
      <c r="J26" s="145"/>
      <c r="K26" s="62">
        <f t="shared" si="0"/>
        <v>0</v>
      </c>
      <c r="L26" s="61"/>
      <c r="M26" s="59"/>
    </row>
    <row r="27" spans="1:13" x14ac:dyDescent="0.3">
      <c r="A27" s="115" t="s">
        <v>57</v>
      </c>
      <c r="B27" s="116">
        <v>13</v>
      </c>
      <c r="C27" s="116" t="s">
        <v>15</v>
      </c>
      <c r="D27" s="116">
        <v>77</v>
      </c>
      <c r="E27" s="117">
        <v>7.8</v>
      </c>
      <c r="F27" s="150">
        <v>0.34375</v>
      </c>
      <c r="G27" s="117"/>
      <c r="H27" s="117" t="s">
        <v>55</v>
      </c>
      <c r="I27" s="130"/>
      <c r="J27" s="145"/>
      <c r="K27" s="62">
        <f t="shared" si="0"/>
        <v>0</v>
      </c>
      <c r="L27" s="61"/>
      <c r="M27" s="59"/>
    </row>
    <row r="28" spans="1:13" ht="15" thickBot="1" x14ac:dyDescent="0.35">
      <c r="A28" s="115" t="s">
        <v>57</v>
      </c>
      <c r="B28" s="118">
        <v>13</v>
      </c>
      <c r="C28" s="118" t="s">
        <v>16</v>
      </c>
      <c r="D28" s="118">
        <v>78</v>
      </c>
      <c r="E28" s="117">
        <v>9.3000000000000007</v>
      </c>
      <c r="F28" s="150">
        <v>0.34375</v>
      </c>
      <c r="G28" s="117"/>
      <c r="H28" s="117" t="s">
        <v>56</v>
      </c>
      <c r="I28" s="133">
        <f t="shared" si="1"/>
        <v>8.2166666666666668</v>
      </c>
      <c r="J28" s="146">
        <f t="shared" si="2"/>
        <v>0.59132619311735801</v>
      </c>
      <c r="K28" s="147">
        <f t="shared" si="0"/>
        <v>0.24135762984381959</v>
      </c>
      <c r="L28" s="148">
        <f>TTEST(E5:E10,E23:E28,2,2)</f>
        <v>0.24421295809124016</v>
      </c>
      <c r="M28" s="6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sqref="A1:M43"/>
    </sheetView>
  </sheetViews>
  <sheetFormatPr defaultRowHeight="14.4" x14ac:dyDescent="0.3"/>
  <cols>
    <col min="2" max="2" width="10.5546875" bestFit="1" customWidth="1"/>
    <col min="13" max="13" width="12" bestFit="1" customWidth="1"/>
  </cols>
  <sheetData>
    <row r="1" spans="1:12" x14ac:dyDescent="0.3">
      <c r="A1" s="56"/>
      <c r="B1" s="114">
        <v>43054</v>
      </c>
      <c r="C1" s="57" t="s">
        <v>40</v>
      </c>
      <c r="D1" s="57"/>
      <c r="E1" s="57"/>
      <c r="F1" s="57"/>
      <c r="G1" s="57"/>
      <c r="H1" s="58"/>
    </row>
    <row r="2" spans="1:12" x14ac:dyDescent="0.3">
      <c r="A2" s="41"/>
      <c r="B2" s="42" t="s">
        <v>33</v>
      </c>
      <c r="C2" s="42"/>
      <c r="D2" s="42"/>
      <c r="E2" s="42"/>
      <c r="F2" s="42"/>
      <c r="G2" s="42"/>
      <c r="H2" s="59"/>
    </row>
    <row r="3" spans="1:12" ht="15" thickBot="1" x14ac:dyDescent="0.35">
      <c r="A3" s="45"/>
      <c r="B3" s="46" t="s">
        <v>34</v>
      </c>
      <c r="C3" s="46"/>
      <c r="D3" s="46"/>
      <c r="E3" s="46"/>
      <c r="F3" s="46"/>
      <c r="G3" s="46"/>
      <c r="H3" s="66"/>
    </row>
    <row r="4" spans="1:12" ht="15" thickBot="1" x14ac:dyDescent="0.35">
      <c r="A4" s="45"/>
      <c r="B4" s="46" t="s">
        <v>9</v>
      </c>
      <c r="C4" s="46" t="s">
        <v>10</v>
      </c>
      <c r="D4" s="46"/>
      <c r="E4" s="46" t="s">
        <v>54</v>
      </c>
      <c r="F4" s="46"/>
      <c r="G4" s="46" t="s">
        <v>74</v>
      </c>
      <c r="H4" s="66" t="s">
        <v>78</v>
      </c>
    </row>
    <row r="5" spans="1:12" x14ac:dyDescent="0.3">
      <c r="A5" s="22" t="s">
        <v>6</v>
      </c>
      <c r="B5" s="23">
        <v>7</v>
      </c>
      <c r="C5" s="23" t="s">
        <v>11</v>
      </c>
      <c r="D5" s="19">
        <v>37</v>
      </c>
      <c r="E5">
        <v>9.1999999999999993</v>
      </c>
      <c r="F5" t="s">
        <v>75</v>
      </c>
      <c r="G5" s="1">
        <v>9.0500000000000007</v>
      </c>
    </row>
    <row r="6" spans="1:12" x14ac:dyDescent="0.3">
      <c r="A6" s="22" t="s">
        <v>6</v>
      </c>
      <c r="B6" s="23">
        <v>7</v>
      </c>
      <c r="C6" s="23" t="s">
        <v>12</v>
      </c>
      <c r="D6" s="23">
        <v>38</v>
      </c>
      <c r="E6">
        <v>10.8</v>
      </c>
      <c r="F6" t="s">
        <v>76</v>
      </c>
      <c r="G6" s="60">
        <v>9.0500000000000007</v>
      </c>
    </row>
    <row r="7" spans="1:12" x14ac:dyDescent="0.3">
      <c r="A7" s="22" t="s">
        <v>6</v>
      </c>
      <c r="B7" s="23">
        <v>7</v>
      </c>
      <c r="C7" s="23" t="s">
        <v>13</v>
      </c>
      <c r="D7" s="23">
        <v>39</v>
      </c>
      <c r="E7">
        <v>9</v>
      </c>
      <c r="F7" t="s">
        <v>75</v>
      </c>
      <c r="G7" s="1">
        <v>9.1300000000000008</v>
      </c>
    </row>
    <row r="8" spans="1:12" x14ac:dyDescent="0.3">
      <c r="A8" s="22" t="s">
        <v>6</v>
      </c>
      <c r="B8" s="23">
        <v>7</v>
      </c>
      <c r="C8" s="23" t="s">
        <v>14</v>
      </c>
      <c r="D8" s="23">
        <v>40</v>
      </c>
      <c r="E8">
        <v>10</v>
      </c>
      <c r="F8" t="s">
        <v>76</v>
      </c>
      <c r="G8" s="1">
        <v>9.1300000000000008</v>
      </c>
    </row>
    <row r="9" spans="1:12" x14ac:dyDescent="0.3">
      <c r="A9" s="22" t="s">
        <v>6</v>
      </c>
      <c r="B9" s="23">
        <v>7</v>
      </c>
      <c r="C9" s="23" t="s">
        <v>15</v>
      </c>
      <c r="D9" s="23">
        <v>41</v>
      </c>
      <c r="E9">
        <v>8.9</v>
      </c>
      <c r="F9" t="s">
        <v>75</v>
      </c>
      <c r="G9" s="1">
        <v>9.16</v>
      </c>
    </row>
    <row r="10" spans="1:12" ht="15" thickBot="1" x14ac:dyDescent="0.35">
      <c r="A10" s="22" t="s">
        <v>6</v>
      </c>
      <c r="B10" s="23">
        <v>7</v>
      </c>
      <c r="C10" s="23" t="s">
        <v>16</v>
      </c>
      <c r="D10" s="28">
        <v>42</v>
      </c>
      <c r="E10">
        <v>10</v>
      </c>
      <c r="F10" t="s">
        <v>76</v>
      </c>
      <c r="G10" s="1">
        <v>9.24</v>
      </c>
    </row>
    <row r="11" spans="1:12" x14ac:dyDescent="0.3">
      <c r="A11" s="22" t="s">
        <v>6</v>
      </c>
      <c r="B11" s="23">
        <v>8</v>
      </c>
      <c r="C11" s="23" t="s">
        <v>11</v>
      </c>
      <c r="D11" s="23">
        <v>43</v>
      </c>
      <c r="E11">
        <v>8.6999999999999993</v>
      </c>
      <c r="F11" t="s">
        <v>75</v>
      </c>
      <c r="G11" s="1">
        <v>9.25</v>
      </c>
    </row>
    <row r="12" spans="1:12" x14ac:dyDescent="0.3">
      <c r="A12" s="22" t="s">
        <v>6</v>
      </c>
      <c r="B12" s="23">
        <v>8</v>
      </c>
      <c r="C12" s="23" t="s">
        <v>12</v>
      </c>
      <c r="D12" s="23">
        <v>44</v>
      </c>
      <c r="E12">
        <v>9.1999999999999993</v>
      </c>
      <c r="F12" t="s">
        <v>77</v>
      </c>
      <c r="G12" s="1">
        <v>9.26</v>
      </c>
    </row>
    <row r="13" spans="1:12" x14ac:dyDescent="0.3">
      <c r="A13" s="22" t="s">
        <v>6</v>
      </c>
      <c r="B13" s="23">
        <v>8</v>
      </c>
      <c r="C13" s="23" t="s">
        <v>13</v>
      </c>
      <c r="D13" s="23">
        <v>45</v>
      </c>
      <c r="E13">
        <v>8.5</v>
      </c>
      <c r="F13" t="s">
        <v>77</v>
      </c>
      <c r="G13" s="120"/>
    </row>
    <row r="14" spans="1:12" x14ac:dyDescent="0.3">
      <c r="A14" s="22" t="s">
        <v>6</v>
      </c>
      <c r="B14" s="23">
        <v>8</v>
      </c>
      <c r="C14" s="23" t="s">
        <v>14</v>
      </c>
      <c r="D14" s="23">
        <v>46</v>
      </c>
      <c r="E14">
        <v>8</v>
      </c>
      <c r="F14" t="s">
        <v>75</v>
      </c>
      <c r="G14" s="120"/>
    </row>
    <row r="15" spans="1:12" x14ac:dyDescent="0.3">
      <c r="A15" s="22" t="s">
        <v>6</v>
      </c>
      <c r="B15" s="23">
        <v>8</v>
      </c>
      <c r="C15" s="23" t="s">
        <v>15</v>
      </c>
      <c r="D15" s="23">
        <v>47</v>
      </c>
      <c r="E15">
        <v>8.4</v>
      </c>
      <c r="F15" t="s">
        <v>77</v>
      </c>
      <c r="G15" s="120"/>
    </row>
    <row r="16" spans="1:12" ht="15" thickBot="1" x14ac:dyDescent="0.35">
      <c r="A16" s="151" t="s">
        <v>6</v>
      </c>
      <c r="B16" s="152">
        <v>9</v>
      </c>
      <c r="C16" s="152" t="s">
        <v>16</v>
      </c>
      <c r="D16" s="153">
        <v>48</v>
      </c>
      <c r="E16" s="154" t="s">
        <v>17</v>
      </c>
      <c r="F16" s="154"/>
      <c r="G16" s="155"/>
      <c r="J16" s="1">
        <f>AVERAGE(E5:E15)</f>
        <v>9.1545454545454543</v>
      </c>
      <c r="K16" s="1">
        <f>STDEV(E5:E15)</f>
        <v>0.82263434934803992</v>
      </c>
      <c r="L16" s="1">
        <f>K16/J16</f>
        <v>8.9860753156191062E-2</v>
      </c>
    </row>
    <row r="17" spans="1:13" x14ac:dyDescent="0.3">
      <c r="A17" s="110" t="s">
        <v>7</v>
      </c>
      <c r="B17" s="13">
        <v>9</v>
      </c>
      <c r="C17" s="13" t="s">
        <v>11</v>
      </c>
      <c r="D17" s="10">
        <v>49</v>
      </c>
      <c r="E17">
        <v>7.7</v>
      </c>
      <c r="F17" t="s">
        <v>76</v>
      </c>
      <c r="G17" s="120"/>
      <c r="J17" s="1"/>
      <c r="K17" s="1"/>
    </row>
    <row r="18" spans="1:13" x14ac:dyDescent="0.3">
      <c r="A18" s="110" t="s">
        <v>7</v>
      </c>
      <c r="B18" s="13">
        <v>9</v>
      </c>
      <c r="C18" s="13" t="s">
        <v>12</v>
      </c>
      <c r="D18" s="13">
        <v>50</v>
      </c>
      <c r="E18">
        <v>7</v>
      </c>
      <c r="F18" t="s">
        <v>77</v>
      </c>
      <c r="G18" s="120"/>
      <c r="J18" s="1"/>
      <c r="K18" s="1"/>
    </row>
    <row r="19" spans="1:13" x14ac:dyDescent="0.3">
      <c r="A19" s="110" t="s">
        <v>7</v>
      </c>
      <c r="B19" s="13">
        <v>9</v>
      </c>
      <c r="C19" s="13" t="s">
        <v>13</v>
      </c>
      <c r="D19" s="13">
        <v>51</v>
      </c>
      <c r="E19">
        <v>8.1999999999999993</v>
      </c>
      <c r="F19" t="s">
        <v>75</v>
      </c>
      <c r="G19" s="120"/>
      <c r="J19" s="1"/>
      <c r="K19" s="1"/>
    </row>
    <row r="20" spans="1:13" x14ac:dyDescent="0.3">
      <c r="A20" s="110" t="s">
        <v>7</v>
      </c>
      <c r="B20" s="13">
        <v>9</v>
      </c>
      <c r="C20" s="13" t="s">
        <v>14</v>
      </c>
      <c r="D20" s="13">
        <v>52</v>
      </c>
      <c r="E20">
        <v>8.5</v>
      </c>
      <c r="F20" t="s">
        <v>77</v>
      </c>
      <c r="G20" s="120"/>
      <c r="J20" s="1"/>
      <c r="K20" s="1"/>
    </row>
    <row r="21" spans="1:13" x14ac:dyDescent="0.3">
      <c r="A21" s="110" t="s">
        <v>7</v>
      </c>
      <c r="B21" s="13">
        <v>9</v>
      </c>
      <c r="C21" s="13" t="s">
        <v>15</v>
      </c>
      <c r="D21" s="13">
        <v>53</v>
      </c>
      <c r="E21">
        <v>9.3000000000000007</v>
      </c>
      <c r="F21" t="s">
        <v>77</v>
      </c>
      <c r="G21" s="120"/>
      <c r="J21" s="1"/>
      <c r="K21" s="1"/>
    </row>
    <row r="22" spans="1:13" ht="15" thickBot="1" x14ac:dyDescent="0.35">
      <c r="A22" s="110" t="s">
        <v>7</v>
      </c>
      <c r="B22" s="13">
        <v>9</v>
      </c>
      <c r="C22" s="13" t="s">
        <v>16</v>
      </c>
      <c r="D22" s="16">
        <v>54</v>
      </c>
      <c r="E22">
        <v>8.1</v>
      </c>
      <c r="F22" t="s">
        <v>77</v>
      </c>
      <c r="G22" s="120"/>
      <c r="J22" s="1"/>
      <c r="K22" s="1"/>
    </row>
    <row r="23" spans="1:13" x14ac:dyDescent="0.3">
      <c r="A23" s="110" t="s">
        <v>7</v>
      </c>
      <c r="B23" s="13">
        <v>10</v>
      </c>
      <c r="C23" s="13" t="s">
        <v>11</v>
      </c>
      <c r="D23" s="10">
        <v>55</v>
      </c>
      <c r="E23">
        <v>6.7</v>
      </c>
      <c r="F23" t="s">
        <v>75</v>
      </c>
      <c r="G23" s="120">
        <v>0.40625</v>
      </c>
      <c r="J23" s="1"/>
      <c r="K23" s="1"/>
    </row>
    <row r="24" spans="1:13" x14ac:dyDescent="0.3">
      <c r="A24" s="110" t="s">
        <v>7</v>
      </c>
      <c r="B24" s="13">
        <v>10</v>
      </c>
      <c r="C24" s="13" t="s">
        <v>12</v>
      </c>
      <c r="D24" s="13">
        <v>56</v>
      </c>
      <c r="E24">
        <v>6.9</v>
      </c>
      <c r="F24" t="s">
        <v>77</v>
      </c>
      <c r="G24" s="120">
        <v>0.40763888888888888</v>
      </c>
      <c r="J24" s="1"/>
      <c r="K24" s="1"/>
    </row>
    <row r="25" spans="1:13" x14ac:dyDescent="0.3">
      <c r="A25" s="110" t="s">
        <v>7</v>
      </c>
      <c r="B25" s="13">
        <v>10</v>
      </c>
      <c r="C25" s="13" t="s">
        <v>13</v>
      </c>
      <c r="D25" s="13">
        <v>57</v>
      </c>
      <c r="E25">
        <v>8</v>
      </c>
      <c r="F25" t="s">
        <v>76</v>
      </c>
      <c r="G25" s="120">
        <v>0.40763888888888888</v>
      </c>
      <c r="J25" s="1"/>
      <c r="K25" s="1"/>
    </row>
    <row r="26" spans="1:13" x14ac:dyDescent="0.3">
      <c r="A26" s="110" t="s">
        <v>7</v>
      </c>
      <c r="B26" s="13">
        <v>10</v>
      </c>
      <c r="C26" s="13" t="s">
        <v>14</v>
      </c>
      <c r="D26" s="13">
        <v>58</v>
      </c>
      <c r="E26">
        <v>8.1</v>
      </c>
      <c r="F26" t="s">
        <v>75</v>
      </c>
      <c r="G26" s="120">
        <v>0.41111111111111115</v>
      </c>
      <c r="J26" s="1"/>
      <c r="K26" s="1"/>
    </row>
    <row r="27" spans="1:13" x14ac:dyDescent="0.3">
      <c r="A27" s="110" t="s">
        <v>7</v>
      </c>
      <c r="B27" s="13">
        <v>10</v>
      </c>
      <c r="C27" s="13" t="s">
        <v>15</v>
      </c>
      <c r="D27" s="13">
        <v>59</v>
      </c>
      <c r="E27">
        <v>8.5</v>
      </c>
      <c r="F27" t="s">
        <v>77</v>
      </c>
      <c r="G27" s="120">
        <v>0.40972222222222227</v>
      </c>
      <c r="J27" s="1"/>
      <c r="K27" s="1"/>
    </row>
    <row r="28" spans="1:13" ht="15" thickBot="1" x14ac:dyDescent="0.35">
      <c r="A28" s="110" t="s">
        <v>7</v>
      </c>
      <c r="B28" s="13">
        <v>10</v>
      </c>
      <c r="C28" s="13" t="s">
        <v>16</v>
      </c>
      <c r="D28" s="16">
        <v>60</v>
      </c>
      <c r="E28">
        <v>7.1</v>
      </c>
      <c r="F28" t="s">
        <v>77</v>
      </c>
      <c r="G28" s="120">
        <v>0.41250000000000003</v>
      </c>
      <c r="J28" s="1">
        <f>AVERAGE(E17:E28)</f>
        <v>7.8416666666666659</v>
      </c>
      <c r="K28" s="1">
        <f>STDEV(E17:E28)</f>
        <v>0.78330109540368076</v>
      </c>
      <c r="L28" s="1">
        <f>K28/J28</f>
        <v>9.9889618967525712E-2</v>
      </c>
      <c r="M28">
        <f>TTEST(E5:E15,E17:E28,2,2)</f>
        <v>7.858043901195201E-4</v>
      </c>
    </row>
    <row r="29" spans="1:13" x14ac:dyDescent="0.3">
      <c r="A29" s="34" t="s">
        <v>8</v>
      </c>
      <c r="B29" s="35">
        <v>11</v>
      </c>
      <c r="C29" s="35" t="s">
        <v>11</v>
      </c>
      <c r="D29" s="32">
        <v>61</v>
      </c>
      <c r="E29" s="156">
        <v>6.7</v>
      </c>
      <c r="F29" s="156" t="s">
        <v>77</v>
      </c>
      <c r="G29" s="157">
        <v>0.41319444444444442</v>
      </c>
      <c r="H29" s="156"/>
      <c r="J29" s="1"/>
      <c r="K29" s="1"/>
    </row>
    <row r="30" spans="1:13" x14ac:dyDescent="0.3">
      <c r="A30" s="34" t="s">
        <v>8</v>
      </c>
      <c r="B30" s="35">
        <v>11</v>
      </c>
      <c r="C30" s="35" t="s">
        <v>12</v>
      </c>
      <c r="D30" s="35">
        <v>62</v>
      </c>
      <c r="E30" s="156">
        <v>6.5</v>
      </c>
      <c r="F30" s="156" t="s">
        <v>75</v>
      </c>
      <c r="G30" s="157">
        <v>0.4145833333333333</v>
      </c>
      <c r="H30" s="156"/>
      <c r="J30" s="1"/>
      <c r="K30" s="1"/>
    </row>
    <row r="31" spans="1:13" x14ac:dyDescent="0.3">
      <c r="A31" s="34" t="s">
        <v>8</v>
      </c>
      <c r="B31" s="35">
        <v>11</v>
      </c>
      <c r="C31" s="35" t="s">
        <v>13</v>
      </c>
      <c r="D31" s="35">
        <v>63</v>
      </c>
      <c r="E31" s="156">
        <v>7.3</v>
      </c>
      <c r="F31" s="156" t="s">
        <v>77</v>
      </c>
      <c r="G31" s="157">
        <v>0.41666666666666669</v>
      </c>
      <c r="H31" s="156"/>
      <c r="J31" s="1"/>
      <c r="K31" s="1"/>
    </row>
    <row r="32" spans="1:13" x14ac:dyDescent="0.3">
      <c r="A32" s="34" t="s">
        <v>8</v>
      </c>
      <c r="B32" s="35">
        <v>11</v>
      </c>
      <c r="C32" s="35" t="s">
        <v>14</v>
      </c>
      <c r="D32" s="35">
        <v>64</v>
      </c>
      <c r="E32" s="156">
        <v>7.2</v>
      </c>
      <c r="F32" s="156" t="s">
        <v>75</v>
      </c>
      <c r="G32" s="157">
        <v>0.41875000000000001</v>
      </c>
      <c r="H32" s="156"/>
      <c r="J32" s="1"/>
      <c r="K32" s="1"/>
    </row>
    <row r="33" spans="1:13" x14ac:dyDescent="0.3">
      <c r="A33" s="34" t="s">
        <v>8</v>
      </c>
      <c r="B33" s="35">
        <v>11</v>
      </c>
      <c r="C33" s="35" t="s">
        <v>15</v>
      </c>
      <c r="D33" s="35">
        <v>65</v>
      </c>
      <c r="E33" s="156">
        <v>7.4</v>
      </c>
      <c r="F33" s="156" t="s">
        <v>76</v>
      </c>
      <c r="G33" s="157">
        <v>0.41944444444444445</v>
      </c>
      <c r="H33" s="156"/>
      <c r="J33" s="1"/>
      <c r="K33" s="1"/>
    </row>
    <row r="34" spans="1:13" ht="15" thickBot="1" x14ac:dyDescent="0.35">
      <c r="A34" s="34" t="s">
        <v>8</v>
      </c>
      <c r="B34" s="35">
        <v>11</v>
      </c>
      <c r="C34" s="35" t="s">
        <v>16</v>
      </c>
      <c r="D34" s="38">
        <v>66</v>
      </c>
      <c r="E34" s="156">
        <v>7.5</v>
      </c>
      <c r="F34" s="156" t="s">
        <v>77</v>
      </c>
      <c r="G34" s="157">
        <v>0.4201388888888889</v>
      </c>
      <c r="H34" s="156"/>
      <c r="J34" s="1"/>
      <c r="K34" s="1"/>
    </row>
    <row r="35" spans="1:13" x14ac:dyDescent="0.3">
      <c r="A35" s="34" t="s">
        <v>8</v>
      </c>
      <c r="B35" s="35">
        <v>12</v>
      </c>
      <c r="C35" s="35" t="s">
        <v>11</v>
      </c>
      <c r="D35" s="32">
        <v>67</v>
      </c>
      <c r="E35" s="156">
        <v>6.4</v>
      </c>
      <c r="F35" s="156" t="s">
        <v>77</v>
      </c>
      <c r="G35" s="157">
        <v>0.42083333333333334</v>
      </c>
      <c r="H35" s="156"/>
      <c r="J35" s="1"/>
      <c r="K35" s="1"/>
    </row>
    <row r="36" spans="1:13" x14ac:dyDescent="0.3">
      <c r="A36" s="34" t="s">
        <v>8</v>
      </c>
      <c r="B36" s="35">
        <v>12</v>
      </c>
      <c r="C36" s="35" t="s">
        <v>12</v>
      </c>
      <c r="D36" s="35">
        <v>68</v>
      </c>
      <c r="E36" s="156">
        <v>6.8</v>
      </c>
      <c r="F36" s="156" t="s">
        <v>75</v>
      </c>
      <c r="G36" s="157">
        <v>0.42499999999999999</v>
      </c>
      <c r="H36" s="156"/>
      <c r="J36" s="1"/>
      <c r="K36" s="1"/>
    </row>
    <row r="37" spans="1:13" x14ac:dyDescent="0.3">
      <c r="A37" s="34" t="s">
        <v>8</v>
      </c>
      <c r="B37" s="35">
        <v>12</v>
      </c>
      <c r="C37" s="35" t="s">
        <v>13</v>
      </c>
      <c r="D37" s="35">
        <v>69</v>
      </c>
      <c r="E37" s="156">
        <v>6.9</v>
      </c>
      <c r="F37" s="156" t="s">
        <v>77</v>
      </c>
      <c r="G37" s="157">
        <v>0.42499999999999999</v>
      </c>
      <c r="H37" s="156"/>
      <c r="J37" s="1"/>
      <c r="K37" s="1"/>
    </row>
    <row r="38" spans="1:13" x14ac:dyDescent="0.3">
      <c r="A38" s="34" t="s">
        <v>8</v>
      </c>
      <c r="B38" s="35">
        <v>12</v>
      </c>
      <c r="C38" s="35" t="s">
        <v>14</v>
      </c>
      <c r="D38" s="35">
        <v>70</v>
      </c>
      <c r="E38" s="156">
        <v>7.5</v>
      </c>
      <c r="F38" s="156" t="s">
        <v>75</v>
      </c>
      <c r="G38" s="157">
        <v>0.42638888888888887</v>
      </c>
      <c r="H38" s="156"/>
      <c r="J38" s="1"/>
      <c r="K38" s="1"/>
    </row>
    <row r="39" spans="1:13" x14ac:dyDescent="0.3">
      <c r="A39" s="34" t="s">
        <v>8</v>
      </c>
      <c r="B39" s="35">
        <v>12</v>
      </c>
      <c r="C39" s="35" t="s">
        <v>15</v>
      </c>
      <c r="D39" s="35">
        <v>71</v>
      </c>
      <c r="E39" s="156">
        <v>8.6</v>
      </c>
      <c r="F39" s="156" t="s">
        <v>77</v>
      </c>
      <c r="G39" s="157">
        <v>0.42708333333333331</v>
      </c>
      <c r="H39" s="156"/>
      <c r="J39" s="1"/>
      <c r="K39" s="1"/>
    </row>
    <row r="40" spans="1:13" ht="15" thickBot="1" x14ac:dyDescent="0.35">
      <c r="A40" s="34" t="s">
        <v>8</v>
      </c>
      <c r="B40" s="35">
        <v>12</v>
      </c>
      <c r="C40" s="35" t="s">
        <v>16</v>
      </c>
      <c r="D40" s="38">
        <v>72</v>
      </c>
      <c r="E40" s="156">
        <v>7.5</v>
      </c>
      <c r="F40" s="156" t="s">
        <v>76</v>
      </c>
      <c r="G40" s="157">
        <v>0.4284722222222222</v>
      </c>
      <c r="H40" s="156"/>
      <c r="J40" s="1">
        <f>AVERAGE(E29:E40)</f>
        <v>7.1916666666666655</v>
      </c>
      <c r="K40" s="1">
        <f t="shared" ref="K40" si="0">STDEV(E29:E40)</f>
        <v>0.59613655136955634</v>
      </c>
      <c r="L40" s="1">
        <f>K40/J40</f>
        <v>8.2892683852082011E-2</v>
      </c>
      <c r="M40">
        <f>TTEST(E5:E15,E29:E40,2,2)</f>
        <v>1.5698704996277895E-6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DTT-1 Oct-11</vt:lpstr>
      <vt:lpstr>WK-1 Oct-18</vt:lpstr>
      <vt:lpstr>WEEKLY SUMMARY</vt:lpstr>
      <vt:lpstr>DTT-2 Nov-08</vt:lpstr>
      <vt:lpstr>DTT-3 6 DEC</vt:lpstr>
      <vt:lpstr>WK-2 Oct-25</vt:lpstr>
      <vt:lpstr>WK-3 Nov-01</vt:lpstr>
      <vt:lpstr>WK-4 Nov-08</vt:lpstr>
      <vt:lpstr>WK-5 Nov-15</vt:lpstr>
      <vt:lpstr>WK-6-Nov22</vt:lpstr>
      <vt:lpstr>WK-8-Dec-7</vt:lpstr>
      <vt:lpstr>HEPS</vt:lpstr>
      <vt:lpstr>'WEEKLY SUMMARY'!Print_Area</vt:lpstr>
      <vt:lpstr>'WK-1 Oct-18'!Print_Area</vt:lpstr>
      <vt:lpstr>'WK-2 Oct-25'!Print_Area</vt:lpstr>
      <vt:lpstr>'WK-3 Nov-01'!Print_Area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nla5</cp:lastModifiedBy>
  <cp:lastPrinted>2017-11-22T12:04:18Z</cp:lastPrinted>
  <dcterms:created xsi:type="dcterms:W3CDTF">2017-10-11T18:10:16Z</dcterms:created>
  <dcterms:modified xsi:type="dcterms:W3CDTF">2018-01-18T19:17:17Z</dcterms:modified>
</cp:coreProperties>
</file>