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Loranne edits\"/>
    </mc:Choice>
  </mc:AlternateContent>
  <bookViews>
    <workbookView xWindow="0" yWindow="0" windowWidth="23736" windowHeight="13236" activeTab="3"/>
  </bookViews>
  <sheets>
    <sheet name="DTT - RAW" sheetId="1" r:id="rId1"/>
    <sheet name="Fed - RAW" sheetId="2" r:id="rId2"/>
    <sheet name="DTT formatted" sheetId="3" r:id="rId3"/>
    <sheet name="Fed formatted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52" i="2" l="1"/>
  <c r="AQ52" i="2"/>
  <c r="AO53" i="2"/>
  <c r="AQ53" i="2"/>
  <c r="AM53" i="2"/>
  <c r="AM52" i="2"/>
  <c r="AG46" i="2"/>
  <c r="AK48" i="2"/>
  <c r="AK46" i="2"/>
  <c r="AK47" i="2"/>
  <c r="AQ48" i="2"/>
  <c r="AQ47" i="2"/>
  <c r="AQ46" i="2"/>
  <c r="AO48" i="2"/>
  <c r="AO47" i="2"/>
  <c r="AO46" i="2"/>
  <c r="AM48" i="2"/>
  <c r="AM47" i="2"/>
  <c r="AM46" i="2"/>
  <c r="AG44" i="2"/>
  <c r="AE46" i="2"/>
  <c r="AF46" i="2"/>
  <c r="AD46" i="2"/>
  <c r="W56" i="2"/>
  <c r="AH45" i="2"/>
  <c r="AH33" i="2"/>
  <c r="AH21" i="2"/>
  <c r="AG34" i="2"/>
  <c r="AG45" i="2"/>
  <c r="AG33" i="2"/>
  <c r="AG32" i="2"/>
  <c r="AG21" i="2"/>
  <c r="AG20" i="2"/>
  <c r="W82" i="2"/>
  <c r="W81" i="2"/>
  <c r="W80" i="2"/>
  <c r="W69" i="2"/>
  <c r="W68" i="2"/>
  <c r="W57" i="2"/>
  <c r="S45" i="2"/>
  <c r="S44" i="2"/>
  <c r="S33" i="2"/>
  <c r="S32" i="2"/>
  <c r="S21" i="2"/>
  <c r="S20" i="2"/>
  <c r="S46" i="2"/>
  <c r="S34" i="2"/>
  <c r="P82" i="2"/>
  <c r="Q82" i="2"/>
  <c r="T82" i="2"/>
  <c r="V82" i="2"/>
  <c r="O82" i="2"/>
  <c r="P70" i="2"/>
  <c r="Q70" i="2"/>
  <c r="T70" i="2"/>
  <c r="V70" i="2"/>
  <c r="O70" i="2"/>
  <c r="P46" i="2"/>
  <c r="Q46" i="2"/>
  <c r="R46" i="2"/>
  <c r="O46" i="2"/>
  <c r="P34" i="2"/>
  <c r="Q34" i="2"/>
  <c r="R34" i="2"/>
  <c r="O34" i="2"/>
  <c r="R86" i="2"/>
  <c r="Q86" i="2"/>
  <c r="Q87" i="2"/>
  <c r="R87" i="2"/>
  <c r="O87" i="2"/>
  <c r="O86" i="2"/>
  <c r="V81" i="2"/>
  <c r="T81" i="2"/>
  <c r="Q81" i="2"/>
  <c r="P81" i="2"/>
  <c r="O81" i="2"/>
  <c r="V80" i="2"/>
  <c r="T80" i="2"/>
  <c r="Q80" i="2"/>
  <c r="P80" i="2"/>
  <c r="O80" i="2"/>
  <c r="V69" i="2"/>
  <c r="T69" i="2"/>
  <c r="Q69" i="2"/>
  <c r="P69" i="2"/>
  <c r="O69" i="2"/>
  <c r="V68" i="2"/>
  <c r="T68" i="2"/>
  <c r="Q68" i="2"/>
  <c r="P68" i="2"/>
  <c r="O68" i="2"/>
  <c r="V57" i="2"/>
  <c r="T57" i="2"/>
  <c r="Q57" i="2"/>
  <c r="P57" i="2"/>
  <c r="O57" i="2"/>
  <c r="V56" i="2"/>
  <c r="T56" i="2"/>
  <c r="Q56" i="2"/>
  <c r="P56" i="2"/>
  <c r="O56" i="2"/>
  <c r="R45" i="2"/>
  <c r="Q45" i="2"/>
  <c r="P45" i="2"/>
  <c r="O45" i="2"/>
  <c r="R44" i="2"/>
  <c r="Q44" i="2"/>
  <c r="P44" i="2"/>
  <c r="O44" i="2"/>
  <c r="R33" i="2"/>
  <c r="Q33" i="2"/>
  <c r="P33" i="2"/>
  <c r="O33" i="2"/>
  <c r="R32" i="2"/>
  <c r="Q32" i="2"/>
  <c r="P32" i="2"/>
  <c r="O32" i="2"/>
  <c r="P21" i="2"/>
  <c r="Q21" i="2"/>
  <c r="R21" i="2"/>
  <c r="O21" i="2"/>
  <c r="P20" i="2"/>
  <c r="Q20" i="2"/>
  <c r="R20" i="2"/>
  <c r="O20" i="2"/>
  <c r="J96" i="3" l="1"/>
  <c r="J97" i="3"/>
  <c r="J98" i="3"/>
  <c r="I98" i="3"/>
  <c r="I97" i="3"/>
  <c r="I96" i="3"/>
  <c r="H98" i="3"/>
  <c r="H97" i="3"/>
  <c r="H96" i="3"/>
  <c r="G98" i="3"/>
  <c r="G97" i="3"/>
  <c r="G96" i="3"/>
  <c r="F98" i="3"/>
  <c r="F97" i="3"/>
  <c r="F96" i="3"/>
  <c r="E98" i="3"/>
  <c r="E97" i="3"/>
  <c r="E96" i="3"/>
  <c r="G90" i="3" l="1"/>
  <c r="I90" i="3"/>
  <c r="G91" i="3"/>
  <c r="I91" i="3"/>
  <c r="G92" i="3"/>
  <c r="I92" i="3"/>
  <c r="E92" i="3"/>
  <c r="E91" i="3"/>
  <c r="E90" i="3"/>
  <c r="F85" i="3"/>
  <c r="G85" i="3"/>
  <c r="H85" i="3"/>
  <c r="I85" i="3"/>
  <c r="J85" i="3"/>
  <c r="F86" i="3"/>
  <c r="G86" i="3"/>
  <c r="H86" i="3"/>
  <c r="I86" i="3"/>
  <c r="J86" i="3"/>
  <c r="F87" i="3"/>
  <c r="G87" i="3"/>
  <c r="H87" i="3"/>
  <c r="I87" i="3"/>
  <c r="J87" i="3"/>
  <c r="E87" i="3"/>
  <c r="E86" i="3"/>
  <c r="E85" i="3"/>
  <c r="F81" i="3"/>
  <c r="G81" i="3"/>
  <c r="H81" i="3"/>
  <c r="I81" i="3"/>
  <c r="J81" i="3"/>
  <c r="F82" i="3"/>
  <c r="G82" i="3"/>
  <c r="H82" i="3"/>
  <c r="I82" i="3"/>
  <c r="J82" i="3"/>
  <c r="F83" i="3"/>
  <c r="G83" i="3"/>
  <c r="H83" i="3"/>
  <c r="I83" i="3"/>
  <c r="J83" i="3"/>
  <c r="E82" i="3"/>
  <c r="E83" i="3"/>
  <c r="E81" i="3"/>
  <c r="F77" i="3"/>
  <c r="G77" i="3"/>
  <c r="H77" i="3"/>
  <c r="I77" i="3"/>
  <c r="J77" i="3"/>
  <c r="F78" i="3"/>
  <c r="G78" i="3"/>
  <c r="H78" i="3"/>
  <c r="I78" i="3"/>
  <c r="J78" i="3"/>
  <c r="F79" i="3"/>
  <c r="G79" i="3"/>
  <c r="H79" i="3"/>
  <c r="I79" i="3"/>
  <c r="J79" i="3"/>
  <c r="E78" i="3"/>
  <c r="E79" i="3"/>
  <c r="E77" i="3"/>
  <c r="F73" i="3"/>
  <c r="G73" i="3"/>
  <c r="H73" i="3"/>
  <c r="I73" i="3"/>
  <c r="J73" i="3"/>
  <c r="F74" i="3"/>
  <c r="G74" i="3"/>
  <c r="H74" i="3"/>
  <c r="I74" i="3"/>
  <c r="J74" i="3"/>
  <c r="F75" i="3"/>
  <c r="G75" i="3"/>
  <c r="H75" i="3"/>
  <c r="I75" i="3"/>
  <c r="J75" i="3"/>
  <c r="E75" i="3"/>
  <c r="E74" i="3"/>
  <c r="E73" i="3"/>
  <c r="F69" i="3"/>
  <c r="G69" i="3"/>
  <c r="H69" i="3"/>
  <c r="I69" i="3"/>
  <c r="J69" i="3"/>
  <c r="F70" i="3"/>
  <c r="G70" i="3"/>
  <c r="H70" i="3"/>
  <c r="I70" i="3"/>
  <c r="J70" i="3"/>
  <c r="F71" i="3"/>
  <c r="G71" i="3"/>
  <c r="H71" i="3"/>
  <c r="I71" i="3"/>
  <c r="J71" i="3"/>
  <c r="E71" i="3"/>
  <c r="E70" i="3"/>
  <c r="E69" i="3"/>
  <c r="F64" i="3"/>
  <c r="G64" i="3"/>
  <c r="H64" i="3"/>
  <c r="I64" i="3"/>
  <c r="J64" i="3"/>
  <c r="F65" i="3"/>
  <c r="G65" i="3"/>
  <c r="H65" i="3"/>
  <c r="I65" i="3"/>
  <c r="J65" i="3"/>
  <c r="F66" i="3"/>
  <c r="G66" i="3"/>
  <c r="H66" i="3"/>
  <c r="I66" i="3"/>
  <c r="J66" i="3"/>
  <c r="F67" i="3"/>
  <c r="G67" i="3"/>
  <c r="H67" i="3"/>
  <c r="I67" i="3"/>
  <c r="J67" i="3"/>
  <c r="E67" i="3"/>
  <c r="E66" i="3"/>
  <c r="E65" i="3"/>
  <c r="E64" i="3"/>
  <c r="G124" i="4"/>
  <c r="H124" i="4"/>
  <c r="I124" i="4"/>
  <c r="J124" i="4"/>
  <c r="G125" i="4"/>
  <c r="H125" i="4"/>
  <c r="I125" i="4"/>
  <c r="J125" i="4"/>
  <c r="G126" i="4"/>
  <c r="H126" i="4"/>
  <c r="I126" i="4"/>
  <c r="J126" i="4"/>
  <c r="H127" i="4"/>
  <c r="F126" i="4"/>
  <c r="F125" i="4"/>
  <c r="F124" i="4"/>
  <c r="G118" i="4"/>
  <c r="H118" i="4"/>
  <c r="I118" i="4"/>
  <c r="J118" i="4"/>
  <c r="K118" i="4"/>
  <c r="G119" i="4"/>
  <c r="H119" i="4"/>
  <c r="I119" i="4"/>
  <c r="J119" i="4"/>
  <c r="K119" i="4"/>
  <c r="G120" i="4"/>
  <c r="H120" i="4"/>
  <c r="I120" i="4"/>
  <c r="J120" i="4"/>
  <c r="K120" i="4"/>
  <c r="H121" i="4"/>
  <c r="I121" i="4"/>
  <c r="F121" i="4"/>
  <c r="F120" i="4"/>
  <c r="F119" i="4"/>
  <c r="F118" i="4"/>
  <c r="G111" i="4"/>
  <c r="H111" i="4"/>
  <c r="I111" i="4"/>
  <c r="J111" i="4"/>
  <c r="K111" i="4"/>
  <c r="G112" i="4"/>
  <c r="H112" i="4"/>
  <c r="I112" i="4"/>
  <c r="J112" i="4"/>
  <c r="K112" i="4"/>
  <c r="H113" i="4"/>
  <c r="I113" i="4"/>
  <c r="H114" i="4"/>
  <c r="I114" i="4"/>
  <c r="H115" i="4"/>
  <c r="I115" i="4"/>
  <c r="F115" i="4"/>
  <c r="F114" i="4"/>
  <c r="F113" i="4"/>
  <c r="F112" i="4"/>
  <c r="F111" i="4"/>
  <c r="G106" i="4"/>
  <c r="H106" i="4"/>
  <c r="I106" i="4"/>
  <c r="J106" i="4"/>
  <c r="K106" i="4"/>
  <c r="G107" i="4"/>
  <c r="H107" i="4"/>
  <c r="I107" i="4"/>
  <c r="J107" i="4"/>
  <c r="K107" i="4"/>
  <c r="G108" i="4"/>
  <c r="H108" i="4"/>
  <c r="I108" i="4"/>
  <c r="J108" i="4"/>
  <c r="K108" i="4"/>
  <c r="F107" i="4"/>
  <c r="F108" i="4"/>
  <c r="F109" i="4"/>
  <c r="F106" i="4"/>
  <c r="G101" i="4"/>
  <c r="H101" i="4"/>
  <c r="I101" i="4"/>
  <c r="J101" i="4"/>
  <c r="K101" i="4"/>
  <c r="G102" i="4"/>
  <c r="H102" i="4"/>
  <c r="I102" i="4"/>
  <c r="J102" i="4"/>
  <c r="K102" i="4"/>
  <c r="G103" i="4"/>
  <c r="H103" i="4"/>
  <c r="I103" i="4"/>
  <c r="J103" i="4"/>
  <c r="K103" i="4"/>
  <c r="F104" i="4"/>
  <c r="F102" i="4"/>
  <c r="F103" i="4"/>
  <c r="F101" i="4"/>
  <c r="G96" i="4"/>
  <c r="H96" i="4"/>
  <c r="I96" i="4"/>
  <c r="J96" i="4"/>
  <c r="K96" i="4"/>
  <c r="G97" i="4"/>
  <c r="H97" i="4"/>
  <c r="I97" i="4"/>
  <c r="J97" i="4"/>
  <c r="K97" i="4"/>
  <c r="G98" i="4"/>
  <c r="H98" i="4"/>
  <c r="I98" i="4"/>
  <c r="J98" i="4"/>
  <c r="K98" i="4"/>
  <c r="H99" i="4"/>
  <c r="H109" i="4" s="1"/>
  <c r="I99" i="4"/>
  <c r="I109" i="4" s="1"/>
  <c r="F99" i="4"/>
  <c r="F98" i="4"/>
  <c r="F97" i="4"/>
  <c r="F96" i="4"/>
  <c r="G91" i="4"/>
  <c r="H91" i="4"/>
  <c r="I91" i="4"/>
  <c r="J91" i="4"/>
  <c r="K91" i="4"/>
  <c r="G92" i="4"/>
  <c r="H92" i="4"/>
  <c r="I92" i="4"/>
  <c r="J92" i="4"/>
  <c r="K92" i="4"/>
  <c r="G93" i="4"/>
  <c r="H93" i="4"/>
  <c r="I93" i="4"/>
  <c r="J93" i="4"/>
  <c r="K93" i="4"/>
  <c r="H94" i="4"/>
  <c r="I94" i="4"/>
  <c r="F94" i="4"/>
  <c r="F93" i="4"/>
  <c r="F92" i="4"/>
  <c r="F91" i="4"/>
  <c r="G85" i="4"/>
  <c r="H85" i="4"/>
  <c r="I85" i="4"/>
  <c r="J85" i="4"/>
  <c r="K85" i="4"/>
  <c r="G86" i="4"/>
  <c r="H86" i="4"/>
  <c r="I86" i="4"/>
  <c r="J86" i="4"/>
  <c r="K86" i="4"/>
  <c r="G87" i="4"/>
  <c r="H87" i="4"/>
  <c r="I87" i="4"/>
  <c r="J87" i="4"/>
  <c r="K87" i="4"/>
  <c r="G88" i="4"/>
  <c r="H88" i="4"/>
  <c r="I88" i="4"/>
  <c r="J88" i="4"/>
  <c r="K88" i="4"/>
  <c r="G89" i="4"/>
  <c r="H89" i="4"/>
  <c r="I89" i="4"/>
  <c r="J89" i="4"/>
  <c r="K89" i="4"/>
  <c r="F89" i="4"/>
  <c r="F88" i="4"/>
  <c r="F87" i="4"/>
  <c r="F86" i="4"/>
  <c r="F85" i="4"/>
  <c r="H104" i="4" l="1"/>
  <c r="I104" i="4"/>
</calcChain>
</file>

<file path=xl/sharedStrings.xml><?xml version="1.0" encoding="utf-8"?>
<sst xmlns="http://schemas.openxmlformats.org/spreadsheetml/2006/main" count="210" uniqueCount="67">
  <si>
    <t>Mouse</t>
  </si>
  <si>
    <t>0 min</t>
  </si>
  <si>
    <t>120 min</t>
  </si>
  <si>
    <t>Week 0</t>
  </si>
  <si>
    <t>Week 4</t>
  </si>
  <si>
    <t>Week 8</t>
  </si>
  <si>
    <t>Week 1</t>
  </si>
  <si>
    <t>Week 2</t>
  </si>
  <si>
    <t>Week 3</t>
  </si>
  <si>
    <t>Week 5</t>
  </si>
  <si>
    <t>Week 6</t>
  </si>
  <si>
    <t>Week 7</t>
  </si>
  <si>
    <t>MeanValue</t>
  </si>
  <si>
    <t>Sample</t>
  </si>
  <si>
    <t>Result</t>
  </si>
  <si>
    <t>Week 0 0H</t>
  </si>
  <si>
    <t>2H (Week 0)</t>
  </si>
  <si>
    <t>Wee 4</t>
  </si>
  <si>
    <t>Week 8 DTT 0</t>
  </si>
  <si>
    <t>Week 8 DTT 2</t>
  </si>
  <si>
    <t>Week 4 DTT 0</t>
  </si>
  <si>
    <t>Week 4 DTT 2</t>
  </si>
  <si>
    <t>PF</t>
  </si>
  <si>
    <t>N</t>
  </si>
  <si>
    <t>Total</t>
  </si>
  <si>
    <t>Average</t>
  </si>
  <si>
    <t>Std Dev</t>
  </si>
  <si>
    <t>CV</t>
  </si>
  <si>
    <t>SEM</t>
  </si>
  <si>
    <t>Ttests I</t>
  </si>
  <si>
    <t>By Group</t>
  </si>
  <si>
    <t>0 vs 1</t>
  </si>
  <si>
    <t>0 vs 3</t>
  </si>
  <si>
    <t>0 vs PF</t>
  </si>
  <si>
    <t>PF vs 1</t>
  </si>
  <si>
    <t>PF vs 3</t>
  </si>
  <si>
    <t>Ttests II</t>
  </si>
  <si>
    <t>By time</t>
  </si>
  <si>
    <t>1 v 1</t>
  </si>
  <si>
    <t>1 v 2</t>
  </si>
  <si>
    <t>1 v 3</t>
  </si>
  <si>
    <t>1 v 4</t>
  </si>
  <si>
    <t>1 v 6</t>
  </si>
  <si>
    <t>1 v 8</t>
  </si>
  <si>
    <t>Ttests III</t>
  </si>
  <si>
    <t>vs preceding week</t>
  </si>
  <si>
    <t>2 v 3</t>
  </si>
  <si>
    <t>3 v 4</t>
  </si>
  <si>
    <t>4 v 6</t>
  </si>
  <si>
    <t>6 v 8</t>
  </si>
  <si>
    <t>1 vs 3</t>
  </si>
  <si>
    <t>0 v 2H</t>
  </si>
  <si>
    <t>Tttests III</t>
  </si>
  <si>
    <t>By week</t>
  </si>
  <si>
    <t>0 v 4</t>
  </si>
  <si>
    <t>0 v 8</t>
  </si>
  <si>
    <t>4 vs 8</t>
  </si>
  <si>
    <t>AVERAGE</t>
  </si>
  <si>
    <t>STDEV</t>
  </si>
  <si>
    <t>TTEST 2,2</t>
  </si>
  <si>
    <t>2-4 WK ALL</t>
  </si>
  <si>
    <t>n=29</t>
  </si>
  <si>
    <t>Wk 6-8</t>
  </si>
  <si>
    <t>wk-2</t>
  </si>
  <si>
    <t>wk-3</t>
  </si>
  <si>
    <t>wk-1</t>
  </si>
  <si>
    <t>PRISM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</si>
</sst>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0"/>
    <numFmt numFmtId="165" formatCode="0.000"/>
    <numFmt numFmtId="166" formatCode="0.00000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1" fillId="0" borderId="0" xfId="1" applyFont="1" applyAlignment="1">
      <alignment horizontal="center" vertical="center"/>
    </xf>
    <xf numFmtId="43" fontId="12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3" fontId="1" fillId="3" borderId="0" xfId="1" applyFont="1" applyFill="1" applyAlignment="1">
      <alignment horizontal="center" vertical="center"/>
    </xf>
    <xf numFmtId="43" fontId="12" fillId="3" borderId="0" xfId="1" applyFont="1" applyFill="1" applyAlignment="1">
      <alignment horizontal="center" vertical="center"/>
    </xf>
    <xf numFmtId="43" fontId="0" fillId="3" borderId="0" xfId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43" fontId="1" fillId="0" borderId="17" xfId="1" applyFont="1" applyBorder="1" applyAlignment="1">
      <alignment horizontal="center" vertical="center"/>
    </xf>
    <xf numFmtId="43" fontId="1" fillId="0" borderId="18" xfId="1" applyFont="1" applyBorder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43" fontId="1" fillId="0" borderId="19" xfId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1"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7"/>
  <sheetViews>
    <sheetView topLeftCell="A62" workbookViewId="0">
      <selection activeCell="B9" sqref="B9:I82"/>
    </sheetView>
  </sheetViews>
  <sheetFormatPr defaultColWidth="9.109375" defaultRowHeight="14.4" x14ac:dyDescent="0.3"/>
  <cols>
    <col min="1" max="16384" width="9.109375" style="1"/>
  </cols>
  <sheetData>
    <row r="2" spans="2:9" ht="28.8" x14ac:dyDescent="0.3">
      <c r="D2" s="4" t="s">
        <v>12</v>
      </c>
      <c r="F2" s="4" t="s">
        <v>12</v>
      </c>
      <c r="H2" s="2" t="s">
        <v>12</v>
      </c>
    </row>
    <row r="3" spans="2:9" x14ac:dyDescent="0.3">
      <c r="D3" s="4">
        <v>6.0000000000000001E-3</v>
      </c>
      <c r="F3" s="4">
        <v>4.0000000000000001E-3</v>
      </c>
      <c r="H3" s="2">
        <v>2E-3</v>
      </c>
    </row>
    <row r="4" spans="2:9" x14ac:dyDescent="0.3">
      <c r="D4" s="4">
        <v>1.0999999999999999E-2</v>
      </c>
      <c r="F4" s="4">
        <v>1.2E-2</v>
      </c>
      <c r="H4" s="2">
        <v>1.2E-2</v>
      </c>
    </row>
    <row r="5" spans="2:9" x14ac:dyDescent="0.3">
      <c r="D5" s="4">
        <v>8.2000000000000003E-2</v>
      </c>
      <c r="F5" s="4">
        <v>0.10299999999999999</v>
      </c>
      <c r="H5" s="2">
        <v>8.8999999999999996E-2</v>
      </c>
    </row>
    <row r="6" spans="2:9" x14ac:dyDescent="0.3">
      <c r="D6" s="4">
        <v>0.28199999999999997</v>
      </c>
      <c r="F6" s="4">
        <v>0.33</v>
      </c>
      <c r="H6" s="2">
        <v>0.28499999999999998</v>
      </c>
    </row>
    <row r="7" spans="2:9" x14ac:dyDescent="0.3">
      <c r="D7" s="4">
        <v>0.98199999999999998</v>
      </c>
      <c r="F7" s="4">
        <v>1.1619999999999999</v>
      </c>
      <c r="H7" s="2">
        <v>1.117</v>
      </c>
    </row>
    <row r="9" spans="2:9" x14ac:dyDescent="0.3">
      <c r="D9" s="1" t="s">
        <v>3</v>
      </c>
      <c r="F9" s="1" t="s">
        <v>4</v>
      </c>
      <c r="H9" s="1" t="s">
        <v>5</v>
      </c>
    </row>
    <row r="10" spans="2:9" x14ac:dyDescent="0.3">
      <c r="C10" s="1" t="s">
        <v>0</v>
      </c>
      <c r="D10" s="1" t="s">
        <v>1</v>
      </c>
      <c r="E10" s="1" t="s">
        <v>2</v>
      </c>
      <c r="F10" s="1" t="s">
        <v>1</v>
      </c>
      <c r="G10" s="1" t="s">
        <v>2</v>
      </c>
      <c r="H10" s="1" t="s">
        <v>1</v>
      </c>
      <c r="I10" s="1" t="s">
        <v>2</v>
      </c>
    </row>
    <row r="11" spans="2:9" x14ac:dyDescent="0.3">
      <c r="B11" s="6">
        <v>0</v>
      </c>
      <c r="C11" s="1">
        <v>1</v>
      </c>
    </row>
    <row r="12" spans="2:9" x14ac:dyDescent="0.3">
      <c r="B12" s="7"/>
      <c r="C12" s="1">
        <v>2</v>
      </c>
    </row>
    <row r="13" spans="2:9" x14ac:dyDescent="0.3">
      <c r="B13" s="7"/>
      <c r="C13" s="1">
        <v>3</v>
      </c>
    </row>
    <row r="14" spans="2:9" x14ac:dyDescent="0.3">
      <c r="B14" s="7"/>
      <c r="C14" s="1">
        <v>4</v>
      </c>
    </row>
    <row r="15" spans="2:9" x14ac:dyDescent="0.3">
      <c r="B15" s="7"/>
      <c r="C15" s="1">
        <v>5</v>
      </c>
    </row>
    <row r="16" spans="2:9" x14ac:dyDescent="0.3">
      <c r="B16" s="8"/>
      <c r="C16" s="1">
        <v>6</v>
      </c>
    </row>
    <row r="17" spans="2:5" x14ac:dyDescent="0.3">
      <c r="B17" s="6">
        <v>0</v>
      </c>
      <c r="C17" s="1">
        <v>7</v>
      </c>
      <c r="D17" s="4">
        <v>0.55600000000000005</v>
      </c>
      <c r="E17" s="4">
        <v>0.85599999999999998</v>
      </c>
    </row>
    <row r="18" spans="2:5" x14ac:dyDescent="0.3">
      <c r="B18" s="7"/>
      <c r="C18" s="1">
        <v>8</v>
      </c>
      <c r="E18" s="4">
        <v>0.95299999999999996</v>
      </c>
    </row>
    <row r="19" spans="2:5" x14ac:dyDescent="0.3">
      <c r="B19" s="7"/>
      <c r="C19" s="1">
        <v>9</v>
      </c>
      <c r="D19" s="4">
        <v>0.378</v>
      </c>
      <c r="E19" s="4">
        <v>0.57999999999999996</v>
      </c>
    </row>
    <row r="20" spans="2:5" x14ac:dyDescent="0.3">
      <c r="B20" s="7"/>
      <c r="C20" s="1">
        <v>10</v>
      </c>
      <c r="D20" s="4">
        <v>0.39</v>
      </c>
      <c r="E20" s="4">
        <v>0.30499999999999999</v>
      </c>
    </row>
    <row r="21" spans="2:5" x14ac:dyDescent="0.3">
      <c r="B21" s="7"/>
      <c r="C21" s="1">
        <v>11</v>
      </c>
      <c r="E21" s="4">
        <v>0.61199999999999999</v>
      </c>
    </row>
    <row r="22" spans="2:5" x14ac:dyDescent="0.3">
      <c r="B22" s="8"/>
      <c r="C22" s="1">
        <v>12</v>
      </c>
      <c r="D22" s="4">
        <v>0.872</v>
      </c>
      <c r="E22" s="4">
        <v>1.052</v>
      </c>
    </row>
    <row r="23" spans="2:5" x14ac:dyDescent="0.3">
      <c r="B23" s="6">
        <v>1</v>
      </c>
      <c r="C23" s="1">
        <v>13</v>
      </c>
    </row>
    <row r="24" spans="2:5" x14ac:dyDescent="0.3">
      <c r="B24" s="7"/>
      <c r="C24" s="1">
        <v>14</v>
      </c>
    </row>
    <row r="25" spans="2:5" x14ac:dyDescent="0.3">
      <c r="B25" s="7"/>
      <c r="C25" s="1">
        <v>15</v>
      </c>
    </row>
    <row r="26" spans="2:5" x14ac:dyDescent="0.3">
      <c r="B26" s="7"/>
      <c r="C26" s="1">
        <v>16</v>
      </c>
    </row>
    <row r="27" spans="2:5" x14ac:dyDescent="0.3">
      <c r="B27" s="7"/>
      <c r="C27" s="1">
        <v>17</v>
      </c>
    </row>
    <row r="28" spans="2:5" x14ac:dyDescent="0.3">
      <c r="B28" s="8"/>
      <c r="C28" s="1">
        <v>18</v>
      </c>
    </row>
    <row r="29" spans="2:5" x14ac:dyDescent="0.3">
      <c r="B29" s="6">
        <v>1</v>
      </c>
      <c r="C29" s="1">
        <v>19</v>
      </c>
    </row>
    <row r="30" spans="2:5" x14ac:dyDescent="0.3">
      <c r="B30" s="7"/>
      <c r="C30" s="1">
        <v>20</v>
      </c>
      <c r="D30" s="4">
        <v>0.23</v>
      </c>
      <c r="E30" s="4">
        <v>0.83799999999999997</v>
      </c>
    </row>
    <row r="31" spans="2:5" x14ac:dyDescent="0.3">
      <c r="B31" s="7"/>
      <c r="C31" s="1">
        <v>21</v>
      </c>
      <c r="E31" s="4">
        <v>0.96</v>
      </c>
    </row>
    <row r="32" spans="2:5" x14ac:dyDescent="0.3">
      <c r="B32" s="7"/>
      <c r="C32" s="1">
        <v>22</v>
      </c>
    </row>
    <row r="33" spans="2:7" x14ac:dyDescent="0.3">
      <c r="B33" s="7"/>
      <c r="C33" s="1">
        <v>23</v>
      </c>
      <c r="D33" s="4">
        <v>0.192</v>
      </c>
    </row>
    <row r="34" spans="2:7" x14ac:dyDescent="0.3">
      <c r="B34" s="8"/>
      <c r="C34" s="1">
        <v>24</v>
      </c>
      <c r="E34" s="4">
        <v>0.97699999999999998</v>
      </c>
    </row>
    <row r="35" spans="2:7" x14ac:dyDescent="0.3">
      <c r="B35" s="6">
        <v>3</v>
      </c>
      <c r="C35" s="1">
        <v>25</v>
      </c>
    </row>
    <row r="36" spans="2:7" x14ac:dyDescent="0.3">
      <c r="B36" s="7"/>
      <c r="C36" s="1">
        <v>26</v>
      </c>
    </row>
    <row r="37" spans="2:7" x14ac:dyDescent="0.3">
      <c r="B37" s="7"/>
      <c r="C37" s="1">
        <v>27</v>
      </c>
    </row>
    <row r="38" spans="2:7" x14ac:dyDescent="0.3">
      <c r="B38" s="7"/>
      <c r="C38" s="1">
        <v>28</v>
      </c>
    </row>
    <row r="39" spans="2:7" x14ac:dyDescent="0.3">
      <c r="B39" s="7"/>
      <c r="C39" s="1">
        <v>29</v>
      </c>
    </row>
    <row r="40" spans="2:7" x14ac:dyDescent="0.3">
      <c r="B40" s="8"/>
      <c r="C40" s="1">
        <v>30</v>
      </c>
    </row>
    <row r="41" spans="2:7" x14ac:dyDescent="0.3">
      <c r="B41" s="6">
        <v>3</v>
      </c>
      <c r="C41" s="1">
        <v>31</v>
      </c>
      <c r="D41" s="4">
        <v>0.52700000000000002</v>
      </c>
      <c r="E41" s="4">
        <v>0.437</v>
      </c>
    </row>
    <row r="42" spans="2:7" x14ac:dyDescent="0.3">
      <c r="B42" s="7"/>
      <c r="C42" s="1">
        <v>32</v>
      </c>
      <c r="D42" s="4">
        <v>0.64500000000000002</v>
      </c>
      <c r="E42" s="4">
        <v>0.68400000000000005</v>
      </c>
    </row>
    <row r="43" spans="2:7" x14ac:dyDescent="0.3">
      <c r="B43" s="7"/>
      <c r="C43" s="1">
        <v>33</v>
      </c>
    </row>
    <row r="44" spans="2:7" x14ac:dyDescent="0.3">
      <c r="B44" s="7"/>
      <c r="C44" s="1">
        <v>34</v>
      </c>
      <c r="D44" s="4">
        <v>0.309</v>
      </c>
      <c r="E44" s="4">
        <v>0.47799999999999998</v>
      </c>
    </row>
    <row r="45" spans="2:7" x14ac:dyDescent="0.3">
      <c r="B45" s="7"/>
      <c r="C45" s="1">
        <v>35</v>
      </c>
      <c r="D45" s="4">
        <v>0.33</v>
      </c>
      <c r="E45" s="4">
        <v>0.69699999999999995</v>
      </c>
    </row>
    <row r="46" spans="2:7" x14ac:dyDescent="0.3">
      <c r="B46" s="8"/>
      <c r="C46" s="1">
        <v>36</v>
      </c>
      <c r="D46" s="4">
        <v>1.99</v>
      </c>
      <c r="E46" s="4">
        <v>1.2769999999999999</v>
      </c>
    </row>
    <row r="47" spans="2:7" x14ac:dyDescent="0.3">
      <c r="B47" s="6">
        <v>0</v>
      </c>
      <c r="C47" s="1">
        <v>37</v>
      </c>
      <c r="F47" s="4">
        <v>0.76600000000000001</v>
      </c>
      <c r="G47" s="4">
        <v>0.89900000000000002</v>
      </c>
    </row>
    <row r="48" spans="2:7" x14ac:dyDescent="0.3">
      <c r="B48" s="7"/>
      <c r="C48" s="1">
        <v>38</v>
      </c>
      <c r="F48" s="4">
        <v>1.0109999999999999</v>
      </c>
      <c r="G48" s="4">
        <v>0.997</v>
      </c>
    </row>
    <row r="49" spans="2:9" x14ac:dyDescent="0.3">
      <c r="B49" s="7"/>
      <c r="C49" s="1">
        <v>39</v>
      </c>
      <c r="F49" s="4">
        <v>1.696</v>
      </c>
      <c r="G49" s="4">
        <v>1.2649999999999999</v>
      </c>
    </row>
    <row r="50" spans="2:9" x14ac:dyDescent="0.3">
      <c r="B50" s="7"/>
      <c r="C50" s="1">
        <v>40</v>
      </c>
      <c r="F50" s="4">
        <v>2.194</v>
      </c>
      <c r="G50" s="4">
        <v>2.1219999999999999</v>
      </c>
    </row>
    <row r="51" spans="2:9" x14ac:dyDescent="0.3">
      <c r="B51" s="7"/>
      <c r="C51" s="1">
        <v>41</v>
      </c>
      <c r="F51" s="4">
        <v>1.9610000000000001</v>
      </c>
      <c r="G51" s="4">
        <v>1.663</v>
      </c>
    </row>
    <row r="52" spans="2:9" x14ac:dyDescent="0.3">
      <c r="B52" s="8"/>
      <c r="C52" s="1">
        <v>42</v>
      </c>
      <c r="F52" s="4">
        <v>1.3660000000000001</v>
      </c>
      <c r="G52" s="4">
        <v>1.403</v>
      </c>
    </row>
    <row r="53" spans="2:9" x14ac:dyDescent="0.3">
      <c r="B53" s="6">
        <v>0</v>
      </c>
      <c r="C53" s="1">
        <v>43</v>
      </c>
      <c r="D53" s="4">
        <v>0.58299999999999996</v>
      </c>
      <c r="E53" s="4">
        <v>0.45700000000000002</v>
      </c>
      <c r="F53" s="4">
        <v>1.6439999999999999</v>
      </c>
      <c r="G53" s="4">
        <v>1.0620000000000001</v>
      </c>
      <c r="H53" s="4">
        <v>2.5579999999999998</v>
      </c>
      <c r="I53" s="4">
        <v>1.982</v>
      </c>
    </row>
    <row r="54" spans="2:9" x14ac:dyDescent="0.3">
      <c r="B54" s="7"/>
      <c r="C54" s="1">
        <v>44</v>
      </c>
      <c r="E54" s="4">
        <v>0.42899999999999999</v>
      </c>
      <c r="F54" s="4">
        <v>1.105</v>
      </c>
      <c r="G54" s="4">
        <v>0.77800000000000002</v>
      </c>
      <c r="H54" s="4">
        <v>1.9590000000000001</v>
      </c>
      <c r="I54" s="4">
        <v>1.6859999999999999</v>
      </c>
    </row>
    <row r="55" spans="2:9" x14ac:dyDescent="0.3">
      <c r="B55" s="7"/>
      <c r="C55" s="1">
        <v>45</v>
      </c>
      <c r="D55" s="4">
        <v>0.34300000000000003</v>
      </c>
      <c r="E55" s="4">
        <v>0.57399999999999995</v>
      </c>
      <c r="F55" s="4">
        <v>0.70099999999999996</v>
      </c>
      <c r="G55" s="4">
        <v>0.78700000000000003</v>
      </c>
      <c r="H55" s="4">
        <v>2.472</v>
      </c>
      <c r="I55" s="4">
        <v>1.8480000000000001</v>
      </c>
    </row>
    <row r="56" spans="2:9" x14ac:dyDescent="0.3">
      <c r="B56" s="7"/>
      <c r="C56" s="1">
        <v>46</v>
      </c>
      <c r="E56" s="4">
        <v>0.61699999999999999</v>
      </c>
      <c r="F56" s="4">
        <v>0.85299999999999998</v>
      </c>
      <c r="G56" s="4">
        <v>0.67600000000000005</v>
      </c>
      <c r="H56" s="4">
        <v>1.3160000000000001</v>
      </c>
      <c r="I56" s="4">
        <v>1.3819999999999999</v>
      </c>
    </row>
    <row r="57" spans="2:9" x14ac:dyDescent="0.3">
      <c r="B57" s="7"/>
      <c r="C57" s="1">
        <v>47</v>
      </c>
      <c r="D57" s="4">
        <v>0.39500000000000002</v>
      </c>
      <c r="E57" s="4">
        <v>0.42199999999999999</v>
      </c>
      <c r="F57" s="4">
        <v>1.1950000000000001</v>
      </c>
      <c r="G57" s="4">
        <v>0.60899999999999999</v>
      </c>
      <c r="H57" s="4">
        <v>0.86199999999999999</v>
      </c>
      <c r="I57" s="4">
        <v>1.9239999999999999</v>
      </c>
    </row>
    <row r="58" spans="2:9" x14ac:dyDescent="0.3">
      <c r="B58" s="8"/>
      <c r="C58" s="1">
        <v>48</v>
      </c>
      <c r="E58" s="4">
        <v>0.75700000000000001</v>
      </c>
      <c r="H58" s="4">
        <v>0.498</v>
      </c>
      <c r="I58" s="4">
        <v>1.028</v>
      </c>
    </row>
    <row r="59" spans="2:9" x14ac:dyDescent="0.3">
      <c r="B59" s="6">
        <v>1</v>
      </c>
      <c r="C59" s="1">
        <v>49</v>
      </c>
      <c r="F59" s="4">
        <v>0.84899999999999998</v>
      </c>
      <c r="G59" s="4">
        <v>1.131</v>
      </c>
    </row>
    <row r="60" spans="2:9" x14ac:dyDescent="0.3">
      <c r="B60" s="7"/>
      <c r="C60" s="1">
        <v>50</v>
      </c>
      <c r="F60" s="4">
        <v>0.92400000000000004</v>
      </c>
      <c r="G60" s="4">
        <v>2.0270000000000001</v>
      </c>
    </row>
    <row r="61" spans="2:9" x14ac:dyDescent="0.3">
      <c r="B61" s="7"/>
      <c r="C61" s="1">
        <v>51</v>
      </c>
      <c r="F61" s="4">
        <v>0.72199999999999998</v>
      </c>
      <c r="G61" s="4">
        <v>1.5349999999999999</v>
      </c>
    </row>
    <row r="62" spans="2:9" x14ac:dyDescent="0.3">
      <c r="B62" s="7"/>
      <c r="C62" s="1">
        <v>52</v>
      </c>
      <c r="F62" s="4">
        <v>0.89100000000000001</v>
      </c>
      <c r="G62" s="4">
        <v>2.2970000000000002</v>
      </c>
    </row>
    <row r="63" spans="2:9" x14ac:dyDescent="0.3">
      <c r="B63" s="7"/>
      <c r="C63" s="1">
        <v>53</v>
      </c>
      <c r="F63" s="4">
        <v>0.56599999999999995</v>
      </c>
      <c r="G63" s="4">
        <v>1.097</v>
      </c>
    </row>
    <row r="64" spans="2:9" x14ac:dyDescent="0.3">
      <c r="B64" s="8"/>
      <c r="C64" s="1">
        <v>54</v>
      </c>
      <c r="F64" s="4">
        <v>0.73499999999999999</v>
      </c>
      <c r="G64" s="4">
        <v>1.2929999999999999</v>
      </c>
    </row>
    <row r="65" spans="2:9" x14ac:dyDescent="0.3">
      <c r="B65" s="6">
        <v>1</v>
      </c>
      <c r="C65" s="1">
        <v>55</v>
      </c>
      <c r="D65" s="4">
        <v>0.73499999999999999</v>
      </c>
      <c r="F65" s="4">
        <v>1.1020000000000001</v>
      </c>
      <c r="G65" s="4">
        <v>3.4609999999999999</v>
      </c>
      <c r="H65" s="4">
        <v>1.343</v>
      </c>
      <c r="I65" s="4">
        <v>2.27</v>
      </c>
    </row>
    <row r="66" spans="2:9" x14ac:dyDescent="0.3">
      <c r="B66" s="7"/>
      <c r="C66" s="1">
        <v>56</v>
      </c>
      <c r="D66" s="4">
        <v>0.496</v>
      </c>
      <c r="E66" s="4">
        <v>0.47</v>
      </c>
      <c r="F66" s="4">
        <v>1.9990000000000001</v>
      </c>
      <c r="G66" s="4">
        <v>2.4620000000000002</v>
      </c>
      <c r="H66" s="4">
        <v>2.028</v>
      </c>
      <c r="I66" s="4">
        <v>3.0190000000000001</v>
      </c>
    </row>
    <row r="67" spans="2:9" x14ac:dyDescent="0.3">
      <c r="B67" s="7"/>
      <c r="C67" s="1">
        <v>57</v>
      </c>
      <c r="D67" s="4">
        <v>0.42199999999999999</v>
      </c>
      <c r="E67" s="4">
        <v>0.82799999999999996</v>
      </c>
      <c r="F67" s="4">
        <v>0.82399999999999995</v>
      </c>
      <c r="G67" s="4">
        <v>1.6479999999999999</v>
      </c>
      <c r="H67" s="4">
        <v>1.0680000000000001</v>
      </c>
      <c r="I67" s="4">
        <v>1.59</v>
      </c>
    </row>
    <row r="68" spans="2:9" x14ac:dyDescent="0.3">
      <c r="B68" s="7"/>
      <c r="C68" s="1">
        <v>58</v>
      </c>
      <c r="E68" s="4">
        <v>0.59799999999999998</v>
      </c>
      <c r="F68" s="4">
        <v>1.413</v>
      </c>
      <c r="G68" s="4">
        <v>1.577</v>
      </c>
      <c r="H68" s="4">
        <v>2.4329999999999998</v>
      </c>
      <c r="I68" s="4">
        <v>2.3130000000000002</v>
      </c>
    </row>
    <row r="69" spans="2:9" x14ac:dyDescent="0.3">
      <c r="B69" s="7"/>
      <c r="C69" s="1">
        <v>59</v>
      </c>
      <c r="D69" s="4">
        <v>0.33900000000000002</v>
      </c>
      <c r="E69" s="4">
        <v>0.83099999999999996</v>
      </c>
      <c r="F69" s="4">
        <v>0.83399999999999996</v>
      </c>
      <c r="G69" s="4">
        <v>1.4930000000000001</v>
      </c>
      <c r="H69" s="4">
        <v>0.97099999999999997</v>
      </c>
      <c r="I69" s="4">
        <v>1.5009999999999999</v>
      </c>
    </row>
    <row r="70" spans="2:9" x14ac:dyDescent="0.3">
      <c r="B70" s="8"/>
      <c r="C70" s="1">
        <v>60</v>
      </c>
      <c r="F70" s="4">
        <v>1.1200000000000001</v>
      </c>
      <c r="G70" s="4">
        <v>2.1579999999999999</v>
      </c>
      <c r="H70" s="4">
        <v>0.96199999999999997</v>
      </c>
      <c r="I70" s="4">
        <v>1.7470000000000001</v>
      </c>
    </row>
    <row r="71" spans="2:9" x14ac:dyDescent="0.3">
      <c r="B71" s="6">
        <v>3</v>
      </c>
      <c r="C71" s="1">
        <v>61</v>
      </c>
      <c r="F71" s="4">
        <v>1.6120000000000001</v>
      </c>
      <c r="G71" s="4">
        <v>5.702</v>
      </c>
    </row>
    <row r="72" spans="2:9" x14ac:dyDescent="0.3">
      <c r="B72" s="7"/>
      <c r="C72" s="1">
        <v>62</v>
      </c>
      <c r="F72" s="4">
        <v>0.98899999999999999</v>
      </c>
      <c r="G72" s="4">
        <v>1.631</v>
      </c>
    </row>
    <row r="73" spans="2:9" x14ac:dyDescent="0.3">
      <c r="B73" s="7"/>
      <c r="C73" s="1">
        <v>63</v>
      </c>
      <c r="F73" s="4">
        <v>0.64400000000000002</v>
      </c>
      <c r="G73" s="4">
        <v>1.4570000000000001</v>
      </c>
    </row>
    <row r="74" spans="2:9" x14ac:dyDescent="0.3">
      <c r="B74" s="7"/>
      <c r="C74" s="1">
        <v>64</v>
      </c>
      <c r="F74" s="4">
        <v>1.0609999999999999</v>
      </c>
      <c r="G74" s="4">
        <v>2.5169999999999999</v>
      </c>
    </row>
    <row r="75" spans="2:9" x14ac:dyDescent="0.3">
      <c r="B75" s="7"/>
      <c r="C75" s="1">
        <v>65</v>
      </c>
      <c r="F75" s="4">
        <v>1.202</v>
      </c>
      <c r="G75" s="4">
        <v>2.1829999999999998</v>
      </c>
    </row>
    <row r="76" spans="2:9" x14ac:dyDescent="0.3">
      <c r="B76" s="8"/>
      <c r="C76" s="1">
        <v>66</v>
      </c>
      <c r="F76" s="4">
        <v>1.5649999999999999</v>
      </c>
      <c r="G76" s="4">
        <v>1.597</v>
      </c>
    </row>
    <row r="77" spans="2:9" x14ac:dyDescent="0.3">
      <c r="B77" s="6">
        <v>3</v>
      </c>
      <c r="C77" s="1">
        <v>67</v>
      </c>
      <c r="E77" s="4">
        <v>1.409</v>
      </c>
      <c r="F77" s="4">
        <v>1.081</v>
      </c>
      <c r="G77" s="4">
        <v>1.625</v>
      </c>
      <c r="H77" s="4">
        <v>1.2749999999999999</v>
      </c>
      <c r="I77" s="4">
        <v>1.68</v>
      </c>
    </row>
    <row r="78" spans="2:9" x14ac:dyDescent="0.3">
      <c r="B78" s="7"/>
      <c r="C78" s="1">
        <v>68</v>
      </c>
      <c r="D78" s="4">
        <v>0.52800000000000002</v>
      </c>
      <c r="E78" s="4">
        <v>0.80500000000000005</v>
      </c>
      <c r="F78" s="4">
        <v>0.57699999999999996</v>
      </c>
      <c r="G78" s="4">
        <v>3.0489999999999999</v>
      </c>
      <c r="H78" s="4">
        <v>1.798</v>
      </c>
      <c r="I78" s="4">
        <v>1.732</v>
      </c>
    </row>
    <row r="79" spans="2:9" x14ac:dyDescent="0.3">
      <c r="B79" s="7"/>
      <c r="C79" s="1">
        <v>69</v>
      </c>
      <c r="D79" s="4">
        <v>0.86499999999999999</v>
      </c>
      <c r="E79" s="4">
        <v>0.42699999999999999</v>
      </c>
      <c r="F79" s="4">
        <v>1.071</v>
      </c>
      <c r="G79" s="4">
        <v>1.276</v>
      </c>
      <c r="H79" s="4">
        <v>1.2150000000000001</v>
      </c>
      <c r="I79" s="4">
        <v>1.762</v>
      </c>
    </row>
    <row r="80" spans="2:9" x14ac:dyDescent="0.3">
      <c r="B80" s="7"/>
      <c r="C80" s="1">
        <v>70</v>
      </c>
      <c r="D80" s="4">
        <v>0.55200000000000005</v>
      </c>
      <c r="E80" s="4">
        <v>1.202</v>
      </c>
      <c r="F80" s="4">
        <v>0.83199999999999996</v>
      </c>
      <c r="G80" s="4">
        <v>1.5920000000000001</v>
      </c>
      <c r="H80" s="4">
        <v>0.89900000000000002</v>
      </c>
      <c r="I80" s="4">
        <v>1.6879999999999999</v>
      </c>
    </row>
    <row r="81" spans="1:10" x14ac:dyDescent="0.3">
      <c r="B81" s="7"/>
      <c r="C81" s="1">
        <v>71</v>
      </c>
      <c r="D81" s="4">
        <v>0.745</v>
      </c>
      <c r="E81" s="4">
        <v>0.78700000000000003</v>
      </c>
      <c r="F81" s="4">
        <v>1.1299999999999999</v>
      </c>
      <c r="G81" s="4">
        <v>2.2080000000000002</v>
      </c>
      <c r="H81" s="4">
        <v>1.9339999999999999</v>
      </c>
      <c r="I81" s="4">
        <v>1.252</v>
      </c>
    </row>
    <row r="82" spans="1:10" x14ac:dyDescent="0.3">
      <c r="B82" s="8"/>
      <c r="C82" s="1">
        <v>72</v>
      </c>
      <c r="F82" s="4">
        <v>1.0860000000000001</v>
      </c>
      <c r="G82" s="4">
        <v>1.8819999999999999</v>
      </c>
      <c r="H82" s="4">
        <v>1.494</v>
      </c>
      <c r="I82" s="4">
        <v>2.2229999999999999</v>
      </c>
    </row>
    <row r="84" spans="1:10" x14ac:dyDescent="0.3">
      <c r="B84" s="1" t="s">
        <v>0</v>
      </c>
      <c r="C84" s="4" t="s">
        <v>13</v>
      </c>
      <c r="D84" s="4" t="s">
        <v>14</v>
      </c>
      <c r="F84" s="1" t="s">
        <v>0</v>
      </c>
      <c r="G84" s="4" t="s">
        <v>14</v>
      </c>
      <c r="I84" s="1" t="s">
        <v>0</v>
      </c>
      <c r="J84" s="4" t="s">
        <v>14</v>
      </c>
    </row>
    <row r="85" spans="1:10" x14ac:dyDescent="0.3">
      <c r="A85" s="1" t="s">
        <v>15</v>
      </c>
      <c r="B85" s="5">
        <v>7</v>
      </c>
      <c r="C85" s="4">
        <v>1</v>
      </c>
      <c r="D85" s="4">
        <v>0.55600000000000005</v>
      </c>
      <c r="E85" s="1" t="s">
        <v>20</v>
      </c>
      <c r="F85" s="1">
        <v>37</v>
      </c>
      <c r="G85" s="4">
        <v>0.76600000000000001</v>
      </c>
      <c r="H85" s="1" t="s">
        <v>18</v>
      </c>
      <c r="I85" s="1">
        <v>43</v>
      </c>
      <c r="J85" s="4">
        <v>2.5579999999999998</v>
      </c>
    </row>
    <row r="86" spans="1:10" x14ac:dyDescent="0.3">
      <c r="B86" s="5">
        <v>9</v>
      </c>
      <c r="C86" s="4">
        <v>3</v>
      </c>
      <c r="D86" s="4">
        <v>0.378</v>
      </c>
      <c r="F86" s="1">
        <v>38</v>
      </c>
      <c r="G86" s="4">
        <v>1.0109999999999999</v>
      </c>
      <c r="I86" s="1">
        <v>44</v>
      </c>
      <c r="J86" s="4">
        <v>1.9590000000000001</v>
      </c>
    </row>
    <row r="87" spans="1:10" x14ac:dyDescent="0.3">
      <c r="B87" s="5">
        <v>10</v>
      </c>
      <c r="C87" s="4">
        <v>4</v>
      </c>
      <c r="D87" s="4">
        <v>0.39</v>
      </c>
      <c r="F87" s="1">
        <v>39</v>
      </c>
      <c r="G87" s="4">
        <v>1.696</v>
      </c>
      <c r="I87" s="1">
        <v>45</v>
      </c>
      <c r="J87" s="4">
        <v>2.472</v>
      </c>
    </row>
    <row r="88" spans="1:10" x14ac:dyDescent="0.3">
      <c r="B88" s="5">
        <v>12</v>
      </c>
      <c r="C88" s="4">
        <v>6</v>
      </c>
      <c r="D88" s="4">
        <v>0.872</v>
      </c>
      <c r="F88" s="1">
        <v>40</v>
      </c>
      <c r="G88" s="4">
        <v>2.194</v>
      </c>
      <c r="I88" s="1">
        <v>46</v>
      </c>
      <c r="J88" s="4">
        <v>1.3160000000000001</v>
      </c>
    </row>
    <row r="89" spans="1:10" x14ac:dyDescent="0.3">
      <c r="B89" s="5">
        <v>20</v>
      </c>
      <c r="C89" s="4">
        <v>8</v>
      </c>
      <c r="D89" s="4">
        <v>0.23</v>
      </c>
      <c r="F89" s="1">
        <v>41</v>
      </c>
      <c r="G89" s="4">
        <v>1.9610000000000001</v>
      </c>
      <c r="I89" s="1">
        <v>47</v>
      </c>
      <c r="J89" s="4">
        <v>0.86199999999999999</v>
      </c>
    </row>
    <row r="90" spans="1:10" x14ac:dyDescent="0.3">
      <c r="B90" s="5">
        <v>23</v>
      </c>
      <c r="C90" s="4">
        <v>11</v>
      </c>
      <c r="D90" s="4">
        <v>0.192</v>
      </c>
      <c r="F90" s="1">
        <v>42</v>
      </c>
      <c r="G90" s="4">
        <v>1.3660000000000001</v>
      </c>
      <c r="I90" s="1">
        <v>48</v>
      </c>
      <c r="J90" s="4">
        <v>0.498</v>
      </c>
    </row>
    <row r="91" spans="1:10" x14ac:dyDescent="0.3">
      <c r="B91" s="5">
        <v>31</v>
      </c>
      <c r="C91" s="4">
        <v>13</v>
      </c>
      <c r="D91" s="4">
        <v>0.52700000000000002</v>
      </c>
      <c r="F91" s="1">
        <v>43</v>
      </c>
      <c r="G91" s="4">
        <v>1.6439999999999999</v>
      </c>
      <c r="I91" s="1">
        <v>55</v>
      </c>
      <c r="J91" s="4">
        <v>1.343</v>
      </c>
    </row>
    <row r="92" spans="1:10" x14ac:dyDescent="0.3">
      <c r="B92" s="5">
        <v>32</v>
      </c>
      <c r="C92" s="4">
        <v>14</v>
      </c>
      <c r="D92" s="4">
        <v>0.64500000000000002</v>
      </c>
      <c r="F92" s="1">
        <v>44</v>
      </c>
      <c r="G92" s="4">
        <v>1.105</v>
      </c>
      <c r="I92" s="1">
        <v>56</v>
      </c>
      <c r="J92" s="4">
        <v>2.028</v>
      </c>
    </row>
    <row r="93" spans="1:10" x14ac:dyDescent="0.3">
      <c r="B93" s="5">
        <v>34</v>
      </c>
      <c r="C93" s="4">
        <v>16</v>
      </c>
      <c r="D93" s="4">
        <v>0.309</v>
      </c>
      <c r="F93" s="1">
        <v>45</v>
      </c>
      <c r="G93" s="4">
        <v>0.70099999999999996</v>
      </c>
      <c r="I93" s="1">
        <v>57</v>
      </c>
      <c r="J93" s="4">
        <v>1.0680000000000001</v>
      </c>
    </row>
    <row r="94" spans="1:10" x14ac:dyDescent="0.3">
      <c r="B94" s="5">
        <v>35</v>
      </c>
      <c r="C94" s="4">
        <v>17</v>
      </c>
      <c r="D94" s="4">
        <v>0.33</v>
      </c>
      <c r="F94" s="1">
        <v>46</v>
      </c>
      <c r="G94" s="4">
        <v>0.85299999999999998</v>
      </c>
      <c r="I94" s="1">
        <v>58</v>
      </c>
      <c r="J94" s="4">
        <v>2.4329999999999998</v>
      </c>
    </row>
    <row r="95" spans="1:10" x14ac:dyDescent="0.3">
      <c r="B95" s="5">
        <v>36</v>
      </c>
      <c r="C95" s="4">
        <v>18</v>
      </c>
      <c r="D95" s="4">
        <v>1.99</v>
      </c>
      <c r="F95" s="1">
        <v>47</v>
      </c>
      <c r="G95" s="4">
        <v>1.1950000000000001</v>
      </c>
      <c r="I95" s="1">
        <v>59</v>
      </c>
      <c r="J95" s="4">
        <v>0.97099999999999997</v>
      </c>
    </row>
    <row r="96" spans="1:10" x14ac:dyDescent="0.3">
      <c r="B96" s="5">
        <v>43</v>
      </c>
      <c r="C96" s="4">
        <v>19</v>
      </c>
      <c r="D96" s="4">
        <v>0.58299999999999996</v>
      </c>
      <c r="F96" s="1">
        <v>49</v>
      </c>
      <c r="G96" s="4">
        <v>0.84899999999999998</v>
      </c>
      <c r="I96" s="1">
        <v>60</v>
      </c>
      <c r="J96" s="4">
        <v>0.96199999999999997</v>
      </c>
    </row>
    <row r="97" spans="1:10" x14ac:dyDescent="0.3">
      <c r="B97" s="5">
        <v>45</v>
      </c>
      <c r="C97" s="4">
        <v>21</v>
      </c>
      <c r="D97" s="4">
        <v>0.34300000000000003</v>
      </c>
      <c r="F97" s="1">
        <v>50</v>
      </c>
      <c r="G97" s="4">
        <v>0.92400000000000004</v>
      </c>
      <c r="I97" s="1">
        <v>67</v>
      </c>
      <c r="J97" s="4">
        <v>1.2749999999999999</v>
      </c>
    </row>
    <row r="98" spans="1:10" x14ac:dyDescent="0.3">
      <c r="B98" s="5">
        <v>47</v>
      </c>
      <c r="C98" s="4">
        <v>23</v>
      </c>
      <c r="D98" s="4">
        <v>0.39500000000000002</v>
      </c>
      <c r="F98" s="1">
        <v>51</v>
      </c>
      <c r="G98" s="4">
        <v>0.72199999999999998</v>
      </c>
      <c r="I98" s="1">
        <v>68</v>
      </c>
      <c r="J98" s="4">
        <v>1.798</v>
      </c>
    </row>
    <row r="99" spans="1:10" x14ac:dyDescent="0.3">
      <c r="B99" s="5">
        <v>55</v>
      </c>
      <c r="C99" s="4">
        <v>25</v>
      </c>
      <c r="D99" s="4">
        <v>0.73499999999999999</v>
      </c>
      <c r="F99" s="1">
        <v>52</v>
      </c>
      <c r="G99" s="4">
        <v>0.89100000000000001</v>
      </c>
      <c r="I99" s="1">
        <v>69</v>
      </c>
      <c r="J99" s="4">
        <v>1.2150000000000001</v>
      </c>
    </row>
    <row r="100" spans="1:10" x14ac:dyDescent="0.3">
      <c r="B100" s="5">
        <v>56</v>
      </c>
      <c r="C100" s="4">
        <v>26</v>
      </c>
      <c r="D100" s="4">
        <v>0.496</v>
      </c>
      <c r="F100" s="1">
        <v>53</v>
      </c>
      <c r="G100" s="4">
        <v>0.56599999999999995</v>
      </c>
      <c r="I100" s="1">
        <v>70</v>
      </c>
      <c r="J100" s="4">
        <v>0.89900000000000002</v>
      </c>
    </row>
    <row r="101" spans="1:10" x14ac:dyDescent="0.3">
      <c r="B101" s="5">
        <v>57</v>
      </c>
      <c r="C101" s="4">
        <v>27</v>
      </c>
      <c r="D101" s="4">
        <v>0.42199999999999999</v>
      </c>
      <c r="F101" s="1">
        <v>54</v>
      </c>
      <c r="G101" s="4">
        <v>0.73499999999999999</v>
      </c>
      <c r="I101" s="1">
        <v>71</v>
      </c>
      <c r="J101" s="4">
        <v>1.9339999999999999</v>
      </c>
    </row>
    <row r="102" spans="1:10" x14ac:dyDescent="0.3">
      <c r="B102" s="5">
        <v>59</v>
      </c>
      <c r="C102" s="4">
        <v>29</v>
      </c>
      <c r="D102" s="4">
        <v>0.33900000000000002</v>
      </c>
      <c r="F102" s="1">
        <v>55</v>
      </c>
      <c r="G102" s="4">
        <v>1.1020000000000001</v>
      </c>
      <c r="I102" s="1">
        <v>72</v>
      </c>
      <c r="J102" s="4">
        <v>1.494</v>
      </c>
    </row>
    <row r="103" spans="1:10" x14ac:dyDescent="0.3">
      <c r="B103" s="5">
        <v>68</v>
      </c>
      <c r="C103" s="4">
        <v>32</v>
      </c>
      <c r="D103" s="4">
        <v>0.52800000000000002</v>
      </c>
      <c r="F103" s="1">
        <v>56</v>
      </c>
      <c r="G103" s="4">
        <v>1.9990000000000001</v>
      </c>
      <c r="H103" s="1" t="s">
        <v>19</v>
      </c>
      <c r="I103" s="1">
        <v>43</v>
      </c>
      <c r="J103" s="4">
        <v>1.982</v>
      </c>
    </row>
    <row r="104" spans="1:10" x14ac:dyDescent="0.3">
      <c r="B104" s="5">
        <v>69</v>
      </c>
      <c r="C104" s="4">
        <v>33</v>
      </c>
      <c r="D104" s="4">
        <v>0.86499999999999999</v>
      </c>
      <c r="F104" s="1">
        <v>57</v>
      </c>
      <c r="G104" s="4">
        <v>0.82399999999999995</v>
      </c>
      <c r="I104" s="1">
        <v>44</v>
      </c>
      <c r="J104" s="4">
        <v>1.6859999999999999</v>
      </c>
    </row>
    <row r="105" spans="1:10" x14ac:dyDescent="0.3">
      <c r="B105" s="5">
        <v>70</v>
      </c>
      <c r="C105" s="4">
        <v>34</v>
      </c>
      <c r="D105" s="4">
        <v>0.55200000000000005</v>
      </c>
      <c r="F105" s="1">
        <v>58</v>
      </c>
      <c r="G105" s="4">
        <v>1.413</v>
      </c>
      <c r="I105" s="1">
        <v>45</v>
      </c>
      <c r="J105" s="4">
        <v>1.8480000000000001</v>
      </c>
    </row>
    <row r="106" spans="1:10" x14ac:dyDescent="0.3">
      <c r="B106" s="5">
        <v>71</v>
      </c>
      <c r="C106" s="4">
        <v>35</v>
      </c>
      <c r="D106" s="4">
        <v>0.745</v>
      </c>
      <c r="F106" s="1">
        <v>59</v>
      </c>
      <c r="G106" s="4">
        <v>0.83399999999999996</v>
      </c>
      <c r="I106" s="1">
        <v>46</v>
      </c>
      <c r="J106" s="4">
        <v>1.3819999999999999</v>
      </c>
    </row>
    <row r="107" spans="1:10" x14ac:dyDescent="0.3">
      <c r="A107" s="3" t="s">
        <v>16</v>
      </c>
      <c r="B107" s="5">
        <v>7</v>
      </c>
      <c r="C107" s="4">
        <v>37</v>
      </c>
      <c r="D107" s="4">
        <v>0.85599999999999998</v>
      </c>
      <c r="F107" s="1">
        <v>60</v>
      </c>
      <c r="G107" s="4">
        <v>1.1200000000000001</v>
      </c>
      <c r="I107" s="1">
        <v>47</v>
      </c>
      <c r="J107" s="4">
        <v>1.9239999999999999</v>
      </c>
    </row>
    <row r="108" spans="1:10" x14ac:dyDescent="0.3">
      <c r="B108" s="5">
        <v>8</v>
      </c>
      <c r="C108" s="4">
        <v>38</v>
      </c>
      <c r="D108" s="4">
        <v>0.95299999999999996</v>
      </c>
      <c r="F108" s="1">
        <v>61</v>
      </c>
      <c r="G108" s="4">
        <v>1.6120000000000001</v>
      </c>
      <c r="I108" s="1">
        <v>48</v>
      </c>
      <c r="J108" s="4">
        <v>1.028</v>
      </c>
    </row>
    <row r="109" spans="1:10" x14ac:dyDescent="0.3">
      <c r="B109" s="5">
        <v>9</v>
      </c>
      <c r="C109" s="4">
        <v>39</v>
      </c>
      <c r="D109" s="4">
        <v>0.57999999999999996</v>
      </c>
      <c r="F109" s="1">
        <v>62</v>
      </c>
      <c r="G109" s="4">
        <v>0.98899999999999999</v>
      </c>
      <c r="I109" s="1">
        <v>55</v>
      </c>
      <c r="J109" s="4">
        <v>2.27</v>
      </c>
    </row>
    <row r="110" spans="1:10" x14ac:dyDescent="0.3">
      <c r="B110" s="5">
        <v>10</v>
      </c>
      <c r="C110" s="4">
        <v>40</v>
      </c>
      <c r="D110" s="4">
        <v>0.30499999999999999</v>
      </c>
      <c r="F110" s="1">
        <v>63</v>
      </c>
      <c r="G110" s="4">
        <v>0.64400000000000002</v>
      </c>
      <c r="I110" s="1">
        <v>56</v>
      </c>
      <c r="J110" s="4">
        <v>3.0190000000000001</v>
      </c>
    </row>
    <row r="111" spans="1:10" x14ac:dyDescent="0.3">
      <c r="B111" s="5">
        <v>11</v>
      </c>
      <c r="C111" s="4">
        <v>41</v>
      </c>
      <c r="D111" s="4">
        <v>0.61199999999999999</v>
      </c>
      <c r="F111" s="1">
        <v>64</v>
      </c>
      <c r="G111" s="4">
        <v>1.0609999999999999</v>
      </c>
      <c r="I111" s="1">
        <v>57</v>
      </c>
      <c r="J111" s="4">
        <v>1.59</v>
      </c>
    </row>
    <row r="112" spans="1:10" x14ac:dyDescent="0.3">
      <c r="B112" s="5">
        <v>12</v>
      </c>
      <c r="C112" s="4">
        <v>42</v>
      </c>
      <c r="D112" s="4">
        <v>1.052</v>
      </c>
      <c r="F112" s="1">
        <v>65</v>
      </c>
      <c r="G112" s="4">
        <v>1.202</v>
      </c>
      <c r="I112" s="1">
        <v>58</v>
      </c>
      <c r="J112" s="4">
        <v>2.3130000000000002</v>
      </c>
    </row>
    <row r="113" spans="2:10" x14ac:dyDescent="0.3">
      <c r="B113" s="5">
        <v>20</v>
      </c>
      <c r="C113" s="4">
        <v>44</v>
      </c>
      <c r="D113" s="4">
        <v>0.83799999999999997</v>
      </c>
      <c r="F113" s="1">
        <v>66</v>
      </c>
      <c r="G113" s="4">
        <v>1.5649999999999999</v>
      </c>
      <c r="I113" s="1">
        <v>59</v>
      </c>
      <c r="J113" s="4">
        <v>1.5009999999999999</v>
      </c>
    </row>
    <row r="114" spans="2:10" x14ac:dyDescent="0.3">
      <c r="B114" s="5">
        <v>21</v>
      </c>
      <c r="C114" s="4">
        <v>45</v>
      </c>
      <c r="D114" s="4">
        <v>0.96</v>
      </c>
      <c r="F114" s="1">
        <v>67</v>
      </c>
      <c r="G114" s="4">
        <v>1.081</v>
      </c>
      <c r="I114" s="1">
        <v>60</v>
      </c>
      <c r="J114" s="4">
        <v>1.7470000000000001</v>
      </c>
    </row>
    <row r="115" spans="2:10" x14ac:dyDescent="0.3">
      <c r="B115" s="5">
        <v>24</v>
      </c>
      <c r="C115" s="4">
        <v>48</v>
      </c>
      <c r="D115" s="4">
        <v>0.97699999999999998</v>
      </c>
      <c r="F115" s="1">
        <v>68</v>
      </c>
      <c r="G115" s="4">
        <v>0.57699999999999996</v>
      </c>
      <c r="I115" s="1">
        <v>67</v>
      </c>
      <c r="J115" s="4">
        <v>1.68</v>
      </c>
    </row>
    <row r="116" spans="2:10" x14ac:dyDescent="0.3">
      <c r="B116" s="5">
        <v>31</v>
      </c>
      <c r="C116" s="4">
        <v>49</v>
      </c>
      <c r="D116" s="4">
        <v>0.437</v>
      </c>
      <c r="F116" s="1">
        <v>69</v>
      </c>
      <c r="G116" s="4">
        <v>1.071</v>
      </c>
      <c r="I116" s="1">
        <v>68</v>
      </c>
      <c r="J116" s="4">
        <v>1.732</v>
      </c>
    </row>
    <row r="117" spans="2:10" x14ac:dyDescent="0.3">
      <c r="B117" s="5">
        <v>32</v>
      </c>
      <c r="C117" s="4">
        <v>50</v>
      </c>
      <c r="D117" s="4">
        <v>0.68400000000000005</v>
      </c>
      <c r="F117" s="1">
        <v>70</v>
      </c>
      <c r="G117" s="4">
        <v>0.83199999999999996</v>
      </c>
      <c r="I117" s="1">
        <v>69</v>
      </c>
      <c r="J117" s="4">
        <v>1.762</v>
      </c>
    </row>
    <row r="118" spans="2:10" x14ac:dyDescent="0.3">
      <c r="B118" s="5">
        <v>34</v>
      </c>
      <c r="C118" s="4">
        <v>52</v>
      </c>
      <c r="D118" s="4">
        <v>0.47799999999999998</v>
      </c>
      <c r="F118" s="1">
        <v>71</v>
      </c>
      <c r="G118" s="4">
        <v>1.1299999999999999</v>
      </c>
      <c r="I118" s="1">
        <v>70</v>
      </c>
      <c r="J118" s="4">
        <v>1.6879999999999999</v>
      </c>
    </row>
    <row r="119" spans="2:10" x14ac:dyDescent="0.3">
      <c r="B119" s="5">
        <v>35</v>
      </c>
      <c r="C119" s="4">
        <v>53</v>
      </c>
      <c r="D119" s="4">
        <v>0.69699999999999995</v>
      </c>
      <c r="F119" s="1">
        <v>72</v>
      </c>
      <c r="G119" s="4">
        <v>1.0860000000000001</v>
      </c>
      <c r="I119" s="1">
        <v>71</v>
      </c>
      <c r="J119" s="4">
        <v>1.252</v>
      </c>
    </row>
    <row r="120" spans="2:10" x14ac:dyDescent="0.3">
      <c r="B120" s="5">
        <v>36</v>
      </c>
      <c r="C120" s="4">
        <v>54</v>
      </c>
      <c r="D120" s="4">
        <v>1.2769999999999999</v>
      </c>
      <c r="E120" s="1" t="s">
        <v>21</v>
      </c>
      <c r="F120" s="1">
        <v>37</v>
      </c>
      <c r="G120" s="4">
        <v>0.89900000000000002</v>
      </c>
      <c r="I120" s="1">
        <v>72</v>
      </c>
      <c r="J120" s="4">
        <v>2.2229999999999999</v>
      </c>
    </row>
    <row r="121" spans="2:10" x14ac:dyDescent="0.3">
      <c r="B121" s="5">
        <v>43</v>
      </c>
      <c r="C121" s="4">
        <v>55</v>
      </c>
      <c r="D121" s="4">
        <v>0.45700000000000002</v>
      </c>
      <c r="F121" s="1">
        <v>38</v>
      </c>
      <c r="G121" s="4">
        <v>0.997</v>
      </c>
      <c r="H121" s="1" t="s">
        <v>8</v>
      </c>
      <c r="I121" s="1">
        <v>1</v>
      </c>
      <c r="J121" s="4">
        <v>0.80700000000000005</v>
      </c>
    </row>
    <row r="122" spans="2:10" x14ac:dyDescent="0.3">
      <c r="B122" s="5">
        <v>44</v>
      </c>
      <c r="C122" s="4">
        <v>56</v>
      </c>
      <c r="D122" s="4">
        <v>0.42899999999999999</v>
      </c>
      <c r="F122" s="1">
        <v>39</v>
      </c>
      <c r="G122" s="4">
        <v>1.2649999999999999</v>
      </c>
      <c r="I122" s="1">
        <v>2</v>
      </c>
      <c r="J122" s="4">
        <v>1.028</v>
      </c>
    </row>
    <row r="123" spans="2:10" x14ac:dyDescent="0.3">
      <c r="B123" s="5">
        <v>45</v>
      </c>
      <c r="C123" s="4">
        <v>57</v>
      </c>
      <c r="D123" s="4">
        <v>0.57399999999999995</v>
      </c>
      <c r="F123" s="1">
        <v>40</v>
      </c>
      <c r="G123" s="4">
        <v>2.1219999999999999</v>
      </c>
      <c r="I123" s="1">
        <v>3</v>
      </c>
      <c r="J123" s="4">
        <v>0.66400000000000003</v>
      </c>
    </row>
    <row r="124" spans="2:10" x14ac:dyDescent="0.3">
      <c r="B124" s="5">
        <v>46</v>
      </c>
      <c r="C124" s="4">
        <v>58</v>
      </c>
      <c r="D124" s="4">
        <v>0.61699999999999999</v>
      </c>
      <c r="F124" s="1">
        <v>41</v>
      </c>
      <c r="G124" s="4">
        <v>1.663</v>
      </c>
      <c r="I124" s="1">
        <v>4</v>
      </c>
      <c r="J124" s="4">
        <v>1.605</v>
      </c>
    </row>
    <row r="125" spans="2:10" x14ac:dyDescent="0.3">
      <c r="B125" s="5">
        <v>47</v>
      </c>
      <c r="C125" s="4">
        <v>59</v>
      </c>
      <c r="D125" s="4">
        <v>0.42199999999999999</v>
      </c>
      <c r="F125" s="1">
        <v>42</v>
      </c>
      <c r="G125" s="4">
        <v>1.403</v>
      </c>
      <c r="I125" s="1">
        <v>5</v>
      </c>
      <c r="J125" s="4">
        <v>0.81100000000000005</v>
      </c>
    </row>
    <row r="126" spans="2:10" x14ac:dyDescent="0.3">
      <c r="B126" s="5">
        <v>48</v>
      </c>
      <c r="C126" s="4">
        <v>60</v>
      </c>
      <c r="D126" s="4">
        <v>0.75700000000000001</v>
      </c>
      <c r="F126" s="1">
        <v>43</v>
      </c>
      <c r="G126" s="4">
        <v>1.0620000000000001</v>
      </c>
      <c r="I126" s="1">
        <v>6</v>
      </c>
      <c r="J126" s="4">
        <v>1.075</v>
      </c>
    </row>
    <row r="127" spans="2:10" x14ac:dyDescent="0.3">
      <c r="B127" s="5">
        <v>56</v>
      </c>
      <c r="C127" s="4">
        <v>62</v>
      </c>
      <c r="D127" s="4">
        <v>0.47</v>
      </c>
      <c r="F127" s="1">
        <v>44</v>
      </c>
      <c r="G127" s="4">
        <v>0.77800000000000002</v>
      </c>
      <c r="I127" s="1">
        <v>13</v>
      </c>
      <c r="J127" s="4">
        <v>1.2769999999999999</v>
      </c>
    </row>
    <row r="128" spans="2:10" x14ac:dyDescent="0.3">
      <c r="B128" s="5">
        <v>57</v>
      </c>
      <c r="C128" s="4">
        <v>63</v>
      </c>
      <c r="D128" s="4">
        <v>0.82799999999999996</v>
      </c>
      <c r="F128" s="1">
        <v>45</v>
      </c>
      <c r="G128" s="4">
        <v>0.78700000000000003</v>
      </c>
      <c r="I128" s="1">
        <v>14</v>
      </c>
      <c r="J128" s="4">
        <v>0.91600000000000004</v>
      </c>
    </row>
    <row r="129" spans="1:10" x14ac:dyDescent="0.3">
      <c r="B129" s="5">
        <v>58</v>
      </c>
      <c r="C129" s="4">
        <v>64</v>
      </c>
      <c r="D129" s="4">
        <v>0.59799999999999998</v>
      </c>
      <c r="F129" s="1">
        <v>46</v>
      </c>
      <c r="G129" s="4">
        <v>0.67600000000000005</v>
      </c>
      <c r="I129" s="1">
        <v>15</v>
      </c>
      <c r="J129" s="4">
        <v>1.907</v>
      </c>
    </row>
    <row r="130" spans="1:10" x14ac:dyDescent="0.3">
      <c r="B130" s="5">
        <v>59</v>
      </c>
      <c r="C130" s="4">
        <v>65</v>
      </c>
      <c r="D130" s="4">
        <v>0.83099999999999996</v>
      </c>
      <c r="F130" s="1">
        <v>47</v>
      </c>
      <c r="G130" s="4">
        <v>0.60899999999999999</v>
      </c>
      <c r="I130" s="1">
        <v>16</v>
      </c>
      <c r="J130" s="4">
        <v>1.109</v>
      </c>
    </row>
    <row r="131" spans="1:10" x14ac:dyDescent="0.3">
      <c r="B131" s="5">
        <v>67</v>
      </c>
      <c r="C131" s="4">
        <v>67</v>
      </c>
      <c r="D131" s="4">
        <v>1.409</v>
      </c>
      <c r="F131" s="1">
        <v>49</v>
      </c>
      <c r="G131" s="4">
        <v>1.131</v>
      </c>
      <c r="I131" s="1">
        <v>17</v>
      </c>
      <c r="J131" s="4">
        <v>1.1080000000000001</v>
      </c>
    </row>
    <row r="132" spans="1:10" x14ac:dyDescent="0.3">
      <c r="B132" s="5">
        <v>68</v>
      </c>
      <c r="C132" s="4">
        <v>68</v>
      </c>
      <c r="D132" s="4">
        <v>0.80500000000000005</v>
      </c>
      <c r="F132" s="1">
        <v>50</v>
      </c>
      <c r="G132" s="4">
        <v>2.0270000000000001</v>
      </c>
      <c r="I132" s="1">
        <v>18</v>
      </c>
      <c r="J132" s="4">
        <v>1.4950000000000001</v>
      </c>
    </row>
    <row r="133" spans="1:10" x14ac:dyDescent="0.3">
      <c r="B133" s="5">
        <v>69</v>
      </c>
      <c r="C133" s="4">
        <v>69</v>
      </c>
      <c r="D133" s="4">
        <v>0.42699999999999999</v>
      </c>
      <c r="F133" s="1">
        <v>51</v>
      </c>
      <c r="G133" s="4">
        <v>1.5349999999999999</v>
      </c>
      <c r="I133" s="1">
        <v>25</v>
      </c>
      <c r="J133" s="4">
        <v>1.645</v>
      </c>
    </row>
    <row r="134" spans="1:10" x14ac:dyDescent="0.3">
      <c r="B134" s="5">
        <v>70</v>
      </c>
      <c r="C134" s="4">
        <v>70</v>
      </c>
      <c r="D134" s="4">
        <v>1.202</v>
      </c>
      <c r="F134" s="1">
        <v>52</v>
      </c>
      <c r="G134" s="4">
        <v>2.2970000000000002</v>
      </c>
      <c r="I134" s="1">
        <v>26</v>
      </c>
      <c r="J134" s="4">
        <v>1.7290000000000001</v>
      </c>
    </row>
    <row r="135" spans="1:10" x14ac:dyDescent="0.3">
      <c r="B135" s="5">
        <v>71</v>
      </c>
      <c r="C135" s="4">
        <v>71</v>
      </c>
      <c r="D135" s="4">
        <v>0.78700000000000003</v>
      </c>
      <c r="F135" s="1">
        <v>53</v>
      </c>
      <c r="G135" s="4">
        <v>1.097</v>
      </c>
      <c r="I135" s="1">
        <v>27</v>
      </c>
      <c r="J135" s="4">
        <v>1.764</v>
      </c>
    </row>
    <row r="136" spans="1:10" x14ac:dyDescent="0.3">
      <c r="A136" s="1" t="s">
        <v>4</v>
      </c>
      <c r="B136" s="5">
        <v>7</v>
      </c>
      <c r="C136" s="4">
        <v>73</v>
      </c>
      <c r="D136" s="4">
        <v>1.4750000000000001</v>
      </c>
      <c r="F136" s="1">
        <v>54</v>
      </c>
      <c r="G136" s="4">
        <v>1.2929999999999999</v>
      </c>
      <c r="I136" s="1">
        <v>28</v>
      </c>
      <c r="J136" s="4">
        <v>0.81699999999999995</v>
      </c>
    </row>
    <row r="137" spans="1:10" x14ac:dyDescent="0.3">
      <c r="B137" s="5">
        <v>8</v>
      </c>
      <c r="C137" s="4">
        <v>74</v>
      </c>
      <c r="D137" s="4">
        <v>1.4770000000000001</v>
      </c>
      <c r="F137" s="1">
        <v>55</v>
      </c>
      <c r="G137" s="4">
        <v>3.4609999999999999</v>
      </c>
      <c r="I137" s="1">
        <v>29</v>
      </c>
      <c r="J137" s="4">
        <v>0.89500000000000002</v>
      </c>
    </row>
    <row r="138" spans="1:10" x14ac:dyDescent="0.3">
      <c r="B138" s="5">
        <v>9</v>
      </c>
      <c r="C138" s="4">
        <v>75</v>
      </c>
      <c r="D138" s="4">
        <v>1.01</v>
      </c>
      <c r="F138" s="1">
        <v>56</v>
      </c>
      <c r="G138" s="4">
        <v>2.4620000000000002</v>
      </c>
      <c r="I138" s="1">
        <v>30</v>
      </c>
      <c r="J138" s="4">
        <v>1.1419999999999999</v>
      </c>
    </row>
    <row r="139" spans="1:10" x14ac:dyDescent="0.3">
      <c r="B139" s="5">
        <v>10</v>
      </c>
      <c r="C139" s="4">
        <v>76</v>
      </c>
      <c r="D139" s="4">
        <v>1.772</v>
      </c>
      <c r="F139" s="1">
        <v>57</v>
      </c>
      <c r="G139" s="4">
        <v>1.6479999999999999</v>
      </c>
      <c r="I139" s="1">
        <v>37</v>
      </c>
      <c r="J139" s="4">
        <v>1.2090000000000001</v>
      </c>
    </row>
    <row r="140" spans="1:10" x14ac:dyDescent="0.3">
      <c r="B140" s="5">
        <v>11</v>
      </c>
      <c r="C140" s="4">
        <v>77</v>
      </c>
      <c r="D140" s="4">
        <v>1.361</v>
      </c>
      <c r="F140" s="1">
        <v>58</v>
      </c>
      <c r="G140" s="4">
        <v>1.577</v>
      </c>
      <c r="I140" s="1">
        <v>38</v>
      </c>
      <c r="J140" s="4">
        <v>1.4530000000000001</v>
      </c>
    </row>
    <row r="141" spans="1:10" x14ac:dyDescent="0.3">
      <c r="B141" s="5">
        <v>12</v>
      </c>
      <c r="C141" s="4">
        <v>78</v>
      </c>
      <c r="D141" s="4">
        <v>0.60399999999999998</v>
      </c>
      <c r="F141" s="1">
        <v>59</v>
      </c>
      <c r="G141" s="4">
        <v>1.4930000000000001</v>
      </c>
      <c r="I141" s="1">
        <v>39</v>
      </c>
      <c r="J141" s="4">
        <v>1.659</v>
      </c>
    </row>
    <row r="142" spans="1:10" x14ac:dyDescent="0.3">
      <c r="B142" s="5">
        <v>19</v>
      </c>
      <c r="C142" s="4">
        <v>79</v>
      </c>
      <c r="D142" s="4">
        <v>2.3180000000000001</v>
      </c>
      <c r="F142" s="1">
        <v>60</v>
      </c>
      <c r="G142" s="4">
        <v>2.1579999999999999</v>
      </c>
      <c r="I142" s="1">
        <v>40</v>
      </c>
      <c r="J142" s="4">
        <v>1.3260000000000001</v>
      </c>
    </row>
    <row r="143" spans="1:10" x14ac:dyDescent="0.3">
      <c r="B143" s="5">
        <v>20</v>
      </c>
      <c r="C143" s="4">
        <v>80</v>
      </c>
      <c r="D143" s="4">
        <v>0.95299999999999996</v>
      </c>
      <c r="F143" s="1">
        <v>61</v>
      </c>
      <c r="G143" s="4">
        <v>5.702</v>
      </c>
      <c r="I143" s="1">
        <v>41</v>
      </c>
      <c r="J143" s="4">
        <v>1.006</v>
      </c>
    </row>
    <row r="144" spans="1:10" x14ac:dyDescent="0.3">
      <c r="B144" s="5">
        <v>21</v>
      </c>
      <c r="C144" s="4">
        <v>81</v>
      </c>
      <c r="D144" s="4">
        <v>0.77900000000000003</v>
      </c>
      <c r="F144" s="1">
        <v>62</v>
      </c>
      <c r="G144" s="4">
        <v>1.631</v>
      </c>
      <c r="I144" s="1">
        <v>42</v>
      </c>
      <c r="J144" s="4">
        <v>0.90200000000000002</v>
      </c>
    </row>
    <row r="145" spans="2:10" x14ac:dyDescent="0.3">
      <c r="B145" s="5">
        <v>22</v>
      </c>
      <c r="C145" s="4">
        <v>82</v>
      </c>
      <c r="D145" s="4">
        <v>3.4740000000000002</v>
      </c>
      <c r="F145" s="1">
        <v>63</v>
      </c>
      <c r="G145" s="4">
        <v>1.4570000000000001</v>
      </c>
      <c r="I145" s="1">
        <v>49</v>
      </c>
      <c r="J145" s="4">
        <v>1.1950000000000001</v>
      </c>
    </row>
    <row r="146" spans="2:10" x14ac:dyDescent="0.3">
      <c r="B146" s="5">
        <v>23</v>
      </c>
      <c r="C146" s="4">
        <v>83</v>
      </c>
      <c r="D146" s="4">
        <v>1.6419999999999999</v>
      </c>
      <c r="F146" s="1">
        <v>64</v>
      </c>
      <c r="G146" s="4">
        <v>2.5169999999999999</v>
      </c>
      <c r="I146" s="1">
        <v>50</v>
      </c>
      <c r="J146" s="4">
        <v>1.1100000000000001</v>
      </c>
    </row>
    <row r="147" spans="2:10" x14ac:dyDescent="0.3">
      <c r="B147" s="5">
        <v>24</v>
      </c>
      <c r="C147" s="4">
        <v>84</v>
      </c>
      <c r="D147" s="4">
        <v>1.018</v>
      </c>
      <c r="F147" s="1">
        <v>65</v>
      </c>
      <c r="G147" s="4">
        <v>2.1829999999999998</v>
      </c>
      <c r="I147" s="1">
        <v>51</v>
      </c>
      <c r="J147" s="4">
        <v>1.6859999999999999</v>
      </c>
    </row>
    <row r="148" spans="2:10" x14ac:dyDescent="0.3">
      <c r="C148" s="4"/>
      <c r="D148" s="4"/>
      <c r="F148" s="1">
        <v>66</v>
      </c>
      <c r="G148" s="4">
        <v>1.597</v>
      </c>
      <c r="I148" s="1">
        <v>52</v>
      </c>
      <c r="J148" s="4">
        <v>0.95799999999999996</v>
      </c>
    </row>
    <row r="149" spans="2:10" x14ac:dyDescent="0.3">
      <c r="F149" s="1">
        <v>67</v>
      </c>
      <c r="G149" s="4">
        <v>1.625</v>
      </c>
      <c r="I149" s="1">
        <v>53</v>
      </c>
      <c r="J149" s="4">
        <v>0.70599999999999996</v>
      </c>
    </row>
    <row r="150" spans="2:10" x14ac:dyDescent="0.3">
      <c r="F150" s="1">
        <v>68</v>
      </c>
      <c r="G150" s="4">
        <v>3.0489999999999999</v>
      </c>
      <c r="I150" s="1">
        <v>54</v>
      </c>
      <c r="J150" s="4">
        <v>1.379</v>
      </c>
    </row>
    <row r="151" spans="2:10" x14ac:dyDescent="0.3">
      <c r="F151" s="1">
        <v>69</v>
      </c>
      <c r="G151" s="4">
        <v>1.276</v>
      </c>
      <c r="I151" s="1">
        <v>61</v>
      </c>
      <c r="J151" s="4">
        <v>3.2789999999999999</v>
      </c>
    </row>
    <row r="152" spans="2:10" x14ac:dyDescent="0.3">
      <c r="F152" s="1">
        <v>70</v>
      </c>
      <c r="G152" s="4">
        <v>1.5920000000000001</v>
      </c>
      <c r="I152" s="1">
        <v>62</v>
      </c>
      <c r="J152" s="4">
        <v>1.6779999999999999</v>
      </c>
    </row>
    <row r="153" spans="2:10" x14ac:dyDescent="0.3">
      <c r="F153" s="1">
        <v>71</v>
      </c>
      <c r="G153" s="4">
        <v>2.2080000000000002</v>
      </c>
      <c r="I153" s="1">
        <v>63</v>
      </c>
      <c r="J153" s="4">
        <v>0.90900000000000003</v>
      </c>
    </row>
    <row r="154" spans="2:10" x14ac:dyDescent="0.3">
      <c r="F154" s="1">
        <v>72</v>
      </c>
      <c r="G154" s="4">
        <v>1.8819999999999999</v>
      </c>
      <c r="I154" s="1">
        <v>64</v>
      </c>
      <c r="J154" s="4">
        <v>1.3280000000000001</v>
      </c>
    </row>
    <row r="155" spans="2:10" x14ac:dyDescent="0.3">
      <c r="E155" s="1" t="s">
        <v>17</v>
      </c>
      <c r="F155" s="1">
        <v>31</v>
      </c>
      <c r="G155" s="4">
        <v>1.629</v>
      </c>
      <c r="I155" s="1">
        <v>65</v>
      </c>
      <c r="J155" s="4">
        <v>1.929</v>
      </c>
    </row>
    <row r="156" spans="2:10" x14ac:dyDescent="0.3">
      <c r="F156" s="1">
        <v>32</v>
      </c>
      <c r="G156" s="4">
        <v>2.3780000000000001</v>
      </c>
      <c r="I156" s="1">
        <v>66</v>
      </c>
      <c r="J156" s="4">
        <v>2.1150000000000002</v>
      </c>
    </row>
    <row r="157" spans="2:10" x14ac:dyDescent="0.3">
      <c r="F157" s="1">
        <v>33</v>
      </c>
      <c r="G157" s="4">
        <v>1.4950000000000001</v>
      </c>
      <c r="I157" s="1">
        <v>73</v>
      </c>
      <c r="J157" s="4">
        <v>1.657</v>
      </c>
    </row>
    <row r="158" spans="2:10" x14ac:dyDescent="0.3">
      <c r="F158" s="1">
        <v>34</v>
      </c>
      <c r="G158" s="4">
        <v>1.6930000000000001</v>
      </c>
      <c r="I158" s="1">
        <v>74</v>
      </c>
      <c r="J158" s="4">
        <v>1.9730000000000001</v>
      </c>
    </row>
    <row r="159" spans="2:10" x14ac:dyDescent="0.3">
      <c r="F159" s="1">
        <v>35</v>
      </c>
      <c r="G159" s="4">
        <v>0.80700000000000005</v>
      </c>
      <c r="I159" s="1">
        <v>75</v>
      </c>
      <c r="J159" s="4">
        <v>1.554</v>
      </c>
    </row>
    <row r="160" spans="2:10" x14ac:dyDescent="0.3">
      <c r="F160" s="1">
        <v>36</v>
      </c>
      <c r="G160" s="4">
        <v>2.0760000000000001</v>
      </c>
      <c r="I160" s="1">
        <v>76</v>
      </c>
      <c r="J160" s="4">
        <v>3.0950000000000002</v>
      </c>
    </row>
    <row r="161" spans="6:10" x14ac:dyDescent="0.3">
      <c r="F161" s="1">
        <v>73</v>
      </c>
      <c r="G161" s="4">
        <v>0.92100000000000004</v>
      </c>
      <c r="I161" s="1">
        <v>77</v>
      </c>
      <c r="J161" s="4">
        <v>0.67200000000000004</v>
      </c>
    </row>
    <row r="162" spans="6:10" x14ac:dyDescent="0.3">
      <c r="F162" s="1">
        <v>74</v>
      </c>
      <c r="G162" s="4">
        <v>2.125</v>
      </c>
      <c r="I162" s="1">
        <v>78</v>
      </c>
      <c r="J162" s="4">
        <v>1.0189999999999999</v>
      </c>
    </row>
    <row r="163" spans="6:10" x14ac:dyDescent="0.3">
      <c r="F163" s="1">
        <v>75</v>
      </c>
      <c r="G163" s="4">
        <v>1.1850000000000001</v>
      </c>
      <c r="J163" s="4"/>
    </row>
    <row r="164" spans="6:10" x14ac:dyDescent="0.3">
      <c r="F164" s="1">
        <v>76</v>
      </c>
      <c r="G164" s="4">
        <v>1.2390000000000001</v>
      </c>
    </row>
    <row r="165" spans="6:10" x14ac:dyDescent="0.3">
      <c r="F165" s="1">
        <v>77</v>
      </c>
      <c r="G165" s="4">
        <v>0.98</v>
      </c>
    </row>
    <row r="166" spans="6:10" x14ac:dyDescent="0.3">
      <c r="F166" s="1">
        <v>78</v>
      </c>
      <c r="G166" s="4">
        <v>0.94299999999999995</v>
      </c>
    </row>
    <row r="167" spans="6:10" x14ac:dyDescent="0.3">
      <c r="G16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Q174"/>
  <sheetViews>
    <sheetView topLeftCell="W22" workbookViewId="0">
      <selection activeCell="AE53" sqref="AE53"/>
    </sheetView>
  </sheetViews>
  <sheetFormatPr defaultColWidth="9.109375" defaultRowHeight="14.4" x14ac:dyDescent="0.3"/>
  <cols>
    <col min="1" max="16384" width="9.109375" style="1"/>
  </cols>
  <sheetData>
    <row r="1" spans="3:43" ht="28.8" x14ac:dyDescent="0.3">
      <c r="F1" s="2" t="s">
        <v>12</v>
      </c>
      <c r="K1" s="2" t="s">
        <v>12</v>
      </c>
    </row>
    <row r="2" spans="3:43" x14ac:dyDescent="0.3">
      <c r="F2" s="2">
        <v>-1E-3</v>
      </c>
      <c r="K2" s="2">
        <v>4.0000000000000001E-3</v>
      </c>
    </row>
    <row r="3" spans="3:43" x14ac:dyDescent="0.3">
      <c r="F3" s="2">
        <v>6.0000000000000001E-3</v>
      </c>
      <c r="K3" s="2">
        <v>2.1000000000000001E-2</v>
      </c>
    </row>
    <row r="4" spans="3:43" x14ac:dyDescent="0.3">
      <c r="F4" s="2">
        <v>8.7999999999999995E-2</v>
      </c>
      <c r="K4" s="2">
        <v>9.1999999999999998E-2</v>
      </c>
    </row>
    <row r="5" spans="3:43" x14ac:dyDescent="0.3">
      <c r="F5" s="2">
        <v>0.32600000000000001</v>
      </c>
      <c r="K5" s="2">
        <v>0.32400000000000001</v>
      </c>
    </row>
    <row r="6" spans="3:43" x14ac:dyDescent="0.3">
      <c r="F6" s="2">
        <v>1.048</v>
      </c>
      <c r="K6" s="2">
        <v>1.115</v>
      </c>
    </row>
    <row r="7" spans="3:43" ht="15" thickBot="1" x14ac:dyDescent="0.35">
      <c r="F7" s="2"/>
      <c r="K7" s="2"/>
    </row>
    <row r="8" spans="3:43" ht="15" thickBot="1" x14ac:dyDescent="0.35">
      <c r="D8" s="1" t="s">
        <v>0</v>
      </c>
      <c r="E8" s="1" t="s">
        <v>3</v>
      </c>
      <c r="F8" s="1" t="s">
        <v>6</v>
      </c>
      <c r="G8" s="1" t="s">
        <v>7</v>
      </c>
      <c r="H8" s="1" t="s">
        <v>8</v>
      </c>
      <c r="I8" s="1" t="s">
        <v>4</v>
      </c>
      <c r="J8" s="1" t="s">
        <v>9</v>
      </c>
      <c r="K8" s="1" t="s">
        <v>10</v>
      </c>
      <c r="L8" s="1" t="s">
        <v>11</v>
      </c>
      <c r="M8" s="1" t="s">
        <v>5</v>
      </c>
      <c r="O8" s="1" t="s">
        <v>6</v>
      </c>
      <c r="P8" s="1" t="s">
        <v>7</v>
      </c>
      <c r="Q8" s="1" t="s">
        <v>8</v>
      </c>
      <c r="R8" s="1" t="s">
        <v>4</v>
      </c>
      <c r="S8" s="1" t="s">
        <v>9</v>
      </c>
      <c r="T8" s="1" t="s">
        <v>10</v>
      </c>
      <c r="U8" s="1" t="s">
        <v>11</v>
      </c>
      <c r="V8" s="1" t="s">
        <v>5</v>
      </c>
      <c r="Z8" s="54" t="s">
        <v>7</v>
      </c>
      <c r="AA8" s="55" t="s">
        <v>8</v>
      </c>
      <c r="AB8" s="56" t="s">
        <v>4</v>
      </c>
      <c r="AD8" s="54" t="s">
        <v>7</v>
      </c>
      <c r="AE8" s="55" t="s">
        <v>8</v>
      </c>
      <c r="AF8" s="56" t="s">
        <v>4</v>
      </c>
      <c r="AJ8" s="1" t="s">
        <v>6</v>
      </c>
      <c r="AL8" s="54" t="s">
        <v>7</v>
      </c>
      <c r="AM8" s="54" t="s">
        <v>7</v>
      </c>
      <c r="AN8" s="55" t="s">
        <v>8</v>
      </c>
      <c r="AO8" s="55" t="s">
        <v>8</v>
      </c>
      <c r="AP8" s="56" t="s">
        <v>4</v>
      </c>
      <c r="AQ8" s="56" t="s">
        <v>4</v>
      </c>
    </row>
    <row r="9" spans="3:43" x14ac:dyDescent="0.3">
      <c r="C9" s="6">
        <v>0</v>
      </c>
      <c r="D9" s="37">
        <v>1</v>
      </c>
      <c r="E9" s="37"/>
      <c r="F9" s="37">
        <v>0.42899999999999999</v>
      </c>
      <c r="G9" s="38"/>
      <c r="H9" s="39">
        <v>0.80700000000000005</v>
      </c>
      <c r="I9" s="37"/>
      <c r="J9" s="37"/>
      <c r="K9" s="37"/>
      <c r="L9" s="37"/>
      <c r="M9" s="40"/>
      <c r="Z9" s="54"/>
      <c r="AA9" s="55">
        <v>0.80700000000000005</v>
      </c>
      <c r="AB9" s="55"/>
      <c r="AC9" s="55"/>
      <c r="AD9" s="55">
        <v>0.88700000000000001</v>
      </c>
      <c r="AE9" s="55">
        <v>1.2090000000000001</v>
      </c>
      <c r="AF9" s="56"/>
      <c r="AJ9" s="37">
        <v>0.42899999999999999</v>
      </c>
      <c r="AK9" s="37">
        <v>1.448</v>
      </c>
      <c r="AL9" s="54"/>
      <c r="AM9" s="55">
        <v>0.88700000000000001</v>
      </c>
      <c r="AN9" s="55">
        <v>0.80700000000000005</v>
      </c>
      <c r="AO9" s="55">
        <v>1.2090000000000001</v>
      </c>
      <c r="AP9" s="55"/>
      <c r="AQ9" s="56"/>
    </row>
    <row r="10" spans="3:43" x14ac:dyDescent="0.3">
      <c r="C10" s="7"/>
      <c r="D10" s="28">
        <v>2</v>
      </c>
      <c r="E10" s="28"/>
      <c r="F10" s="28">
        <v>0.87</v>
      </c>
      <c r="G10" s="41">
        <v>0.75600000000000001</v>
      </c>
      <c r="H10" s="42">
        <v>1.028</v>
      </c>
      <c r="I10" s="28"/>
      <c r="J10" s="28"/>
      <c r="K10" s="28"/>
      <c r="L10" s="28"/>
      <c r="M10" s="43"/>
      <c r="Z10" s="57">
        <v>0.75600000000000001</v>
      </c>
      <c r="AA10" s="28">
        <v>1.028</v>
      </c>
      <c r="AB10" s="28"/>
      <c r="AC10" s="28"/>
      <c r="AD10" s="28"/>
      <c r="AE10" s="28">
        <v>1.4530000000000001</v>
      </c>
      <c r="AF10" s="58"/>
      <c r="AJ10" s="28">
        <v>0.87</v>
      </c>
      <c r="AK10" s="28">
        <v>0.5</v>
      </c>
      <c r="AL10" s="57">
        <v>0.75600000000000001</v>
      </c>
      <c r="AM10" s="28"/>
      <c r="AN10" s="28">
        <v>1.028</v>
      </c>
      <c r="AO10" s="28">
        <v>1.4530000000000001</v>
      </c>
      <c r="AP10" s="28"/>
      <c r="AQ10" s="58"/>
    </row>
    <row r="11" spans="3:43" x14ac:dyDescent="0.3">
      <c r="C11" s="7"/>
      <c r="D11" s="28">
        <v>3</v>
      </c>
      <c r="E11" s="28"/>
      <c r="F11" s="28">
        <v>0.499</v>
      </c>
      <c r="G11" s="41">
        <v>0.82199999999999995</v>
      </c>
      <c r="H11" s="42">
        <v>0.66400000000000003</v>
      </c>
      <c r="I11" s="28"/>
      <c r="J11" s="28"/>
      <c r="K11" s="28"/>
      <c r="L11" s="28"/>
      <c r="M11" s="43"/>
      <c r="Z11" s="57">
        <v>0.82199999999999995</v>
      </c>
      <c r="AA11" s="28">
        <v>0.66400000000000003</v>
      </c>
      <c r="AB11" s="28"/>
      <c r="AC11" s="28"/>
      <c r="AD11" s="28">
        <v>0.90700000000000003</v>
      </c>
      <c r="AE11" s="28">
        <v>1.659</v>
      </c>
      <c r="AF11" s="58"/>
      <c r="AJ11" s="28">
        <v>0.499</v>
      </c>
      <c r="AK11" s="28">
        <v>0.45500000000000002</v>
      </c>
      <c r="AL11" s="57">
        <v>0.82199999999999995</v>
      </c>
      <c r="AM11" s="28">
        <v>0.90700000000000003</v>
      </c>
      <c r="AN11" s="28">
        <v>0.66400000000000003</v>
      </c>
      <c r="AO11" s="28">
        <v>1.659</v>
      </c>
      <c r="AP11" s="28"/>
      <c r="AQ11" s="58"/>
    </row>
    <row r="12" spans="3:43" x14ac:dyDescent="0.3">
      <c r="C12" s="7"/>
      <c r="D12" s="28">
        <v>4</v>
      </c>
      <c r="E12" s="28"/>
      <c r="F12" s="28">
        <v>0.63500000000000001</v>
      </c>
      <c r="G12" s="41"/>
      <c r="H12" s="42">
        <v>1.605</v>
      </c>
      <c r="I12" s="28"/>
      <c r="J12" s="28"/>
      <c r="K12" s="28"/>
      <c r="L12" s="28"/>
      <c r="M12" s="43"/>
      <c r="Z12" s="57"/>
      <c r="AA12" s="28">
        <v>1.605</v>
      </c>
      <c r="AB12" s="28"/>
      <c r="AC12" s="28"/>
      <c r="AD12" s="28">
        <v>1.9730000000000001</v>
      </c>
      <c r="AE12" s="28">
        <v>1.3260000000000001</v>
      </c>
      <c r="AF12" s="58"/>
      <c r="AJ12" s="28">
        <v>0.63500000000000001</v>
      </c>
      <c r="AK12" s="28">
        <v>0.63</v>
      </c>
      <c r="AL12" s="57"/>
      <c r="AM12" s="28">
        <v>1.9730000000000001</v>
      </c>
      <c r="AN12" s="28">
        <v>1.605</v>
      </c>
      <c r="AO12" s="28">
        <v>1.3260000000000001</v>
      </c>
      <c r="AP12" s="28"/>
      <c r="AQ12" s="58"/>
    </row>
    <row r="13" spans="3:43" x14ac:dyDescent="0.3">
      <c r="C13" s="7"/>
      <c r="D13" s="28">
        <v>5</v>
      </c>
      <c r="E13" s="28"/>
      <c r="F13" s="28">
        <v>0.505</v>
      </c>
      <c r="G13" s="41">
        <v>1.091</v>
      </c>
      <c r="H13" s="42">
        <v>0.81100000000000005</v>
      </c>
      <c r="I13" s="28"/>
      <c r="J13" s="28"/>
      <c r="K13" s="28"/>
      <c r="L13" s="28"/>
      <c r="M13" s="43"/>
      <c r="Z13" s="57">
        <v>1.091</v>
      </c>
      <c r="AA13" s="28">
        <v>0.81100000000000005</v>
      </c>
      <c r="AB13" s="28"/>
      <c r="AC13" s="28"/>
      <c r="AD13" s="28">
        <v>2.786</v>
      </c>
      <c r="AE13" s="28">
        <v>1.006</v>
      </c>
      <c r="AF13" s="58"/>
      <c r="AJ13" s="28">
        <v>0.505</v>
      </c>
      <c r="AK13" s="28">
        <v>0.78900000000000003</v>
      </c>
      <c r="AL13" s="57">
        <v>1.091</v>
      </c>
      <c r="AM13" s="28">
        <v>2.786</v>
      </c>
      <c r="AN13" s="28">
        <v>0.81100000000000005</v>
      </c>
      <c r="AO13" s="28">
        <v>1.006</v>
      </c>
      <c r="AP13" s="28"/>
      <c r="AQ13" s="58"/>
    </row>
    <row r="14" spans="3:43" x14ac:dyDescent="0.3">
      <c r="C14" s="8"/>
      <c r="D14" s="28">
        <v>6</v>
      </c>
      <c r="E14" s="28"/>
      <c r="F14" s="28">
        <v>0.70599999999999996</v>
      </c>
      <c r="G14" s="41">
        <v>0.74399999999999999</v>
      </c>
      <c r="H14" s="42">
        <v>1.075</v>
      </c>
      <c r="I14" s="28"/>
      <c r="J14" s="28"/>
      <c r="K14" s="28"/>
      <c r="L14" s="28"/>
      <c r="M14" s="43"/>
      <c r="Z14" s="57">
        <v>0.74399999999999999</v>
      </c>
      <c r="AA14" s="28">
        <v>1.075</v>
      </c>
      <c r="AB14" s="28"/>
      <c r="AC14" s="28"/>
      <c r="AD14" s="28">
        <v>0.88400000000000001</v>
      </c>
      <c r="AE14" s="28">
        <v>0.90200000000000002</v>
      </c>
      <c r="AF14" s="58"/>
      <c r="AJ14" s="28">
        <v>0.70599999999999996</v>
      </c>
      <c r="AK14" s="28">
        <v>0.83699999999999997</v>
      </c>
      <c r="AL14" s="57">
        <v>0.74399999999999999</v>
      </c>
      <c r="AM14" s="28">
        <v>0.88400000000000001</v>
      </c>
      <c r="AN14" s="28">
        <v>1.075</v>
      </c>
      <c r="AO14" s="28">
        <v>0.90200000000000002</v>
      </c>
      <c r="AP14" s="28"/>
      <c r="AQ14" s="58"/>
    </row>
    <row r="15" spans="3:43" x14ac:dyDescent="0.3">
      <c r="C15" s="6">
        <v>0</v>
      </c>
      <c r="D15" s="28">
        <v>7</v>
      </c>
      <c r="E15" s="28"/>
      <c r="F15" s="28">
        <v>0.98399999999999999</v>
      </c>
      <c r="G15" s="28"/>
      <c r="H15" s="28"/>
      <c r="I15" s="42">
        <v>1.4750000000000001</v>
      </c>
      <c r="J15" s="28"/>
      <c r="K15" s="28"/>
      <c r="L15" s="28"/>
      <c r="M15" s="43"/>
      <c r="Z15" s="57"/>
      <c r="AA15" s="28"/>
      <c r="AB15" s="28">
        <v>1.4750000000000001</v>
      </c>
      <c r="AC15" s="28"/>
      <c r="AD15" s="28"/>
      <c r="AE15" s="28"/>
      <c r="AF15" s="58"/>
      <c r="AJ15" s="28">
        <v>0.98399999999999999</v>
      </c>
      <c r="AK15" s="28">
        <v>0.61499999999999999</v>
      </c>
      <c r="AL15" s="57"/>
      <c r="AM15" s="28"/>
      <c r="AN15" s="28"/>
      <c r="AO15" s="28"/>
      <c r="AP15" s="28">
        <v>1.4750000000000001</v>
      </c>
      <c r="AQ15" s="58"/>
    </row>
    <row r="16" spans="3:43" x14ac:dyDescent="0.3">
      <c r="C16" s="7"/>
      <c r="D16" s="28">
        <v>8</v>
      </c>
      <c r="E16" s="28"/>
      <c r="F16" s="28">
        <v>0.48099999999999998</v>
      </c>
      <c r="G16" s="28"/>
      <c r="H16" s="28"/>
      <c r="I16" s="42">
        <v>1.4770000000000001</v>
      </c>
      <c r="J16" s="28"/>
      <c r="K16" s="28"/>
      <c r="L16" s="28"/>
      <c r="M16" s="43"/>
      <c r="Z16" s="57"/>
      <c r="AA16" s="28"/>
      <c r="AB16" s="28">
        <v>1.4770000000000001</v>
      </c>
      <c r="AC16" s="28"/>
      <c r="AD16" s="28"/>
      <c r="AE16" s="28"/>
      <c r="AF16" s="58"/>
      <c r="AJ16" s="28">
        <v>0.48099999999999998</v>
      </c>
      <c r="AK16" s="28">
        <v>0.45200000000000001</v>
      </c>
      <c r="AL16" s="57"/>
      <c r="AM16" s="28"/>
      <c r="AN16" s="28"/>
      <c r="AO16" s="28"/>
      <c r="AP16" s="28">
        <v>1.4770000000000001</v>
      </c>
      <c r="AQ16" s="58"/>
    </row>
    <row r="17" spans="3:43" x14ac:dyDescent="0.3">
      <c r="C17" s="7"/>
      <c r="D17" s="28">
        <v>9</v>
      </c>
      <c r="E17" s="28"/>
      <c r="F17" s="28">
        <v>0.249</v>
      </c>
      <c r="G17" s="28"/>
      <c r="H17" s="28"/>
      <c r="I17" s="42">
        <v>1.01</v>
      </c>
      <c r="J17" s="28"/>
      <c r="K17" s="28"/>
      <c r="L17" s="28"/>
      <c r="M17" s="43"/>
      <c r="Z17" s="57"/>
      <c r="AA17" s="28"/>
      <c r="AB17" s="28">
        <v>1.01</v>
      </c>
      <c r="AC17" s="28"/>
      <c r="AD17" s="28"/>
      <c r="AE17" s="28"/>
      <c r="AF17" s="58"/>
      <c r="AJ17" s="28">
        <v>0.249</v>
      </c>
      <c r="AK17" s="28">
        <v>0.47199999999999998</v>
      </c>
      <c r="AL17" s="57"/>
      <c r="AM17" s="28"/>
      <c r="AN17" s="28"/>
      <c r="AO17" s="28"/>
      <c r="AP17" s="28">
        <v>1.01</v>
      </c>
      <c r="AQ17" s="58"/>
    </row>
    <row r="18" spans="3:43" x14ac:dyDescent="0.3">
      <c r="C18" s="7"/>
      <c r="D18" s="28">
        <v>10</v>
      </c>
      <c r="E18" s="28"/>
      <c r="F18" s="28">
        <v>0.28999999999999998</v>
      </c>
      <c r="G18" s="28"/>
      <c r="H18" s="28"/>
      <c r="I18" s="42">
        <v>1.772</v>
      </c>
      <c r="J18" s="28"/>
      <c r="K18" s="28"/>
      <c r="L18" s="28"/>
      <c r="M18" s="43"/>
      <c r="Z18" s="57"/>
      <c r="AA18" s="28"/>
      <c r="AB18" s="28">
        <v>1.772</v>
      </c>
      <c r="AC18" s="28"/>
      <c r="AD18" s="28"/>
      <c r="AE18" s="28"/>
      <c r="AF18" s="58"/>
      <c r="AJ18" s="28">
        <v>0.28999999999999998</v>
      </c>
      <c r="AK18" s="28">
        <v>0.47</v>
      </c>
      <c r="AL18" s="57"/>
      <c r="AM18" s="28"/>
      <c r="AN18" s="28"/>
      <c r="AO18" s="28"/>
      <c r="AP18" s="28">
        <v>1.772</v>
      </c>
      <c r="AQ18" s="58"/>
    </row>
    <row r="19" spans="3:43" x14ac:dyDescent="0.3">
      <c r="C19" s="7"/>
      <c r="D19" s="28">
        <v>11</v>
      </c>
      <c r="E19" s="28"/>
      <c r="F19" s="28">
        <v>0.38300000000000001</v>
      </c>
      <c r="G19" s="28"/>
      <c r="H19" s="28"/>
      <c r="I19" s="42">
        <v>1.361</v>
      </c>
      <c r="J19" s="28"/>
      <c r="K19" s="28"/>
      <c r="L19" s="28"/>
      <c r="M19" s="43"/>
      <c r="Z19" s="57"/>
      <c r="AA19" s="28"/>
      <c r="AB19" s="28">
        <v>1.361</v>
      </c>
      <c r="AC19" s="28"/>
      <c r="AD19" s="28"/>
      <c r="AE19" s="28"/>
      <c r="AF19" s="58"/>
      <c r="AJ19" s="28">
        <v>0.38300000000000001</v>
      </c>
      <c r="AK19" s="28">
        <v>0.78700000000000003</v>
      </c>
      <c r="AL19" s="57"/>
      <c r="AM19" s="28"/>
      <c r="AN19" s="28"/>
      <c r="AO19" s="28"/>
      <c r="AP19" s="28">
        <v>1.361</v>
      </c>
      <c r="AQ19" s="58"/>
    </row>
    <row r="20" spans="3:43" ht="15" thickBot="1" x14ac:dyDescent="0.35">
      <c r="C20" s="8"/>
      <c r="D20" s="30">
        <v>12</v>
      </c>
      <c r="E20" s="30"/>
      <c r="F20" s="30">
        <v>0.49099999999999999</v>
      </c>
      <c r="G20" s="30"/>
      <c r="H20" s="30"/>
      <c r="I20" s="44">
        <v>0.60399999999999998</v>
      </c>
      <c r="J20" s="30"/>
      <c r="K20" s="30"/>
      <c r="L20" s="30"/>
      <c r="M20" s="45"/>
      <c r="N20" s="36" t="s">
        <v>57</v>
      </c>
      <c r="O20" s="33">
        <f>AVERAGE(F9:F20)</f>
        <v>0.54349999999999998</v>
      </c>
      <c r="P20" s="33">
        <f t="shared" ref="P20:V20" si="0">AVERAGE(G9:G20)</f>
        <v>0.85324999999999984</v>
      </c>
      <c r="Q20" s="33">
        <f t="shared" si="0"/>
        <v>0.99833333333333341</v>
      </c>
      <c r="R20" s="33">
        <f t="shared" si="0"/>
        <v>1.2831666666666666</v>
      </c>
      <c r="S20" s="49">
        <f>AVERAGE(G9:I20)</f>
        <v>1.068875</v>
      </c>
      <c r="T20" s="33"/>
      <c r="U20" s="33"/>
      <c r="V20" s="33"/>
      <c r="Z20" s="59"/>
      <c r="AA20" s="60"/>
      <c r="AB20" s="60">
        <v>0.60399999999999998</v>
      </c>
      <c r="AC20" s="60"/>
      <c r="AD20" s="60"/>
      <c r="AE20" s="60"/>
      <c r="AF20" s="61"/>
      <c r="AG20" s="49">
        <f>AVERAGE(Z9:AF20)</f>
        <v>1.188666666666667</v>
      </c>
      <c r="AJ20" s="30">
        <v>0.49099999999999999</v>
      </c>
      <c r="AK20" s="30">
        <v>0.434</v>
      </c>
      <c r="AL20" s="59"/>
      <c r="AM20" s="60"/>
      <c r="AN20" s="60"/>
      <c r="AO20" s="60"/>
      <c r="AP20" s="60">
        <v>0.60399999999999998</v>
      </c>
      <c r="AQ20" s="61"/>
    </row>
    <row r="21" spans="3:43" x14ac:dyDescent="0.3">
      <c r="C21" s="6">
        <v>1</v>
      </c>
      <c r="D21" s="37">
        <v>13</v>
      </c>
      <c r="E21" s="37"/>
      <c r="F21" s="37">
        <v>0.61299999999999999</v>
      </c>
      <c r="G21" s="38">
        <v>0.84799999999999998</v>
      </c>
      <c r="H21" s="39">
        <v>1.2769999999999999</v>
      </c>
      <c r="I21" s="37"/>
      <c r="J21" s="37"/>
      <c r="K21" s="37"/>
      <c r="L21" s="37"/>
      <c r="M21" s="40"/>
      <c r="N21" s="35" t="s">
        <v>58</v>
      </c>
      <c r="O21" s="34">
        <f>STDEV(F9:F20)</f>
        <v>0.22062081827095451</v>
      </c>
      <c r="P21" s="34">
        <f t="shared" ref="P21:V21" si="1">STDEV(G9:G20)</f>
        <v>0.16216735183137376</v>
      </c>
      <c r="Q21" s="34">
        <f t="shared" si="1"/>
        <v>0.33415066462101578</v>
      </c>
      <c r="R21" s="34">
        <f t="shared" si="1"/>
        <v>0.41358791890801994</v>
      </c>
      <c r="S21" s="34">
        <f>STDEV(G9:I20)</f>
        <v>0.36366759089402856</v>
      </c>
      <c r="T21" s="34"/>
      <c r="U21" s="34"/>
      <c r="V21" s="34"/>
      <c r="Z21" s="54">
        <v>0.84799999999999998</v>
      </c>
      <c r="AA21" s="55">
        <v>1.2769999999999999</v>
      </c>
      <c r="AB21" s="55"/>
      <c r="AC21" s="55"/>
      <c r="AD21" s="55">
        <v>1.6279999999999999</v>
      </c>
      <c r="AE21" s="55">
        <v>1.1950000000000001</v>
      </c>
      <c r="AF21" s="56"/>
      <c r="AG21" s="34">
        <f>STDEV(Z9:AF20)</f>
        <v>0.48314395051896891</v>
      </c>
      <c r="AH21" s="62">
        <f>AG21/5.19</f>
        <v>9.3091319945851417E-2</v>
      </c>
      <c r="AI21" s="1" t="s">
        <v>61</v>
      </c>
      <c r="AJ21" s="37">
        <v>0.61299999999999999</v>
      </c>
      <c r="AK21" s="37">
        <v>0.57099999999999995</v>
      </c>
      <c r="AL21" s="54">
        <v>0.84799999999999998</v>
      </c>
      <c r="AM21" s="55">
        <v>1.6279999999999999</v>
      </c>
      <c r="AN21" s="55">
        <v>1.2769999999999999</v>
      </c>
      <c r="AO21" s="55">
        <v>1.1950000000000001</v>
      </c>
      <c r="AP21" s="55"/>
      <c r="AQ21" s="56"/>
    </row>
    <row r="22" spans="3:43" x14ac:dyDescent="0.3">
      <c r="C22" s="7"/>
      <c r="D22" s="28">
        <v>14</v>
      </c>
      <c r="E22" s="28"/>
      <c r="F22" s="28">
        <v>0.378</v>
      </c>
      <c r="G22" s="41">
        <v>1.07</v>
      </c>
      <c r="H22" s="42">
        <v>0.91600000000000004</v>
      </c>
      <c r="I22" s="28"/>
      <c r="J22" s="28"/>
      <c r="K22" s="28"/>
      <c r="L22" s="28"/>
      <c r="M22" s="43"/>
      <c r="Z22" s="57">
        <v>1.07</v>
      </c>
      <c r="AA22" s="28">
        <v>0.91600000000000004</v>
      </c>
      <c r="AB22" s="28"/>
      <c r="AC22" s="28"/>
      <c r="AD22" s="28">
        <v>1.149</v>
      </c>
      <c r="AE22" s="28">
        <v>1.1100000000000001</v>
      </c>
      <c r="AF22" s="58"/>
      <c r="AJ22" s="28">
        <v>0.378</v>
      </c>
      <c r="AK22" s="28">
        <v>0.53100000000000003</v>
      </c>
      <c r="AL22" s="57">
        <v>1.07</v>
      </c>
      <c r="AM22" s="28">
        <v>1.149</v>
      </c>
      <c r="AN22" s="28">
        <v>0.91600000000000004</v>
      </c>
      <c r="AO22" s="28">
        <v>1.1100000000000001</v>
      </c>
      <c r="AP22" s="28"/>
      <c r="AQ22" s="58"/>
    </row>
    <row r="23" spans="3:43" x14ac:dyDescent="0.3">
      <c r="C23" s="7"/>
      <c r="D23" s="28">
        <v>15</v>
      </c>
      <c r="E23" s="28"/>
      <c r="F23" s="28">
        <v>0.75700000000000001</v>
      </c>
      <c r="G23" s="41"/>
      <c r="H23" s="42">
        <v>1.907</v>
      </c>
      <c r="I23" s="28"/>
      <c r="J23" s="28"/>
      <c r="K23" s="28"/>
      <c r="L23" s="28"/>
      <c r="M23" s="43"/>
      <c r="Z23" s="57"/>
      <c r="AA23" s="28">
        <v>1.907</v>
      </c>
      <c r="AB23" s="28"/>
      <c r="AC23" s="28"/>
      <c r="AD23" s="28">
        <v>1.6080000000000001</v>
      </c>
      <c r="AE23" s="28">
        <v>1.6859999999999999</v>
      </c>
      <c r="AF23" s="58"/>
      <c r="AJ23" s="28">
        <v>0.75700000000000001</v>
      </c>
      <c r="AK23" s="28">
        <v>0.69399999999999995</v>
      </c>
      <c r="AL23" s="57"/>
      <c r="AM23" s="28">
        <v>1.6080000000000001</v>
      </c>
      <c r="AN23" s="28">
        <v>1.907</v>
      </c>
      <c r="AO23" s="28">
        <v>1.6859999999999999</v>
      </c>
      <c r="AP23" s="28"/>
      <c r="AQ23" s="58"/>
    </row>
    <row r="24" spans="3:43" x14ac:dyDescent="0.3">
      <c r="C24" s="7"/>
      <c r="D24" s="28">
        <v>16</v>
      </c>
      <c r="E24" s="28"/>
      <c r="F24" s="28">
        <v>0.40600000000000003</v>
      </c>
      <c r="G24" s="41">
        <v>0.628</v>
      </c>
      <c r="H24" s="42">
        <v>1.109</v>
      </c>
      <c r="I24" s="28"/>
      <c r="J24" s="28"/>
      <c r="K24" s="28"/>
      <c r="L24" s="28"/>
      <c r="M24" s="43"/>
      <c r="Z24" s="57">
        <v>0.628</v>
      </c>
      <c r="AA24" s="28">
        <v>1.109</v>
      </c>
      <c r="AB24" s="28"/>
      <c r="AC24" s="28"/>
      <c r="AD24" s="28">
        <v>1.6</v>
      </c>
      <c r="AE24" s="28">
        <v>0.95799999999999996</v>
      </c>
      <c r="AF24" s="58"/>
      <c r="AJ24" s="28">
        <v>0.40600000000000003</v>
      </c>
      <c r="AK24" s="28">
        <v>0.49099999999999999</v>
      </c>
      <c r="AL24" s="57">
        <v>0.628</v>
      </c>
      <c r="AM24" s="28">
        <v>1.6</v>
      </c>
      <c r="AN24" s="28">
        <v>1.109</v>
      </c>
      <c r="AO24" s="28">
        <v>0.95799999999999996</v>
      </c>
      <c r="AP24" s="28"/>
      <c r="AQ24" s="58"/>
    </row>
    <row r="25" spans="3:43" x14ac:dyDescent="0.3">
      <c r="C25" s="7"/>
      <c r="D25" s="28">
        <v>17</v>
      </c>
      <c r="E25" s="28"/>
      <c r="F25" s="28">
        <v>0.70799999999999996</v>
      </c>
      <c r="G25" s="41"/>
      <c r="H25" s="42">
        <v>1.1080000000000001</v>
      </c>
      <c r="I25" s="28"/>
      <c r="J25" s="28"/>
      <c r="K25" s="28"/>
      <c r="L25" s="28"/>
      <c r="M25" s="43"/>
      <c r="Z25" s="57"/>
      <c r="AA25" s="28">
        <v>1.1080000000000001</v>
      </c>
      <c r="AB25" s="28"/>
      <c r="AC25" s="28"/>
      <c r="AD25" s="28">
        <v>0.64900000000000002</v>
      </c>
      <c r="AE25" s="28">
        <v>0.70599999999999996</v>
      </c>
      <c r="AF25" s="58"/>
      <c r="AJ25" s="28">
        <v>0.70799999999999996</v>
      </c>
      <c r="AK25" s="28">
        <v>0.439</v>
      </c>
      <c r="AL25" s="57"/>
      <c r="AM25" s="28">
        <v>0.64900000000000002</v>
      </c>
      <c r="AN25" s="28">
        <v>1.1080000000000001</v>
      </c>
      <c r="AO25" s="28">
        <v>0.70599999999999996</v>
      </c>
      <c r="AP25" s="28"/>
      <c r="AQ25" s="58"/>
    </row>
    <row r="26" spans="3:43" x14ac:dyDescent="0.3">
      <c r="C26" s="8"/>
      <c r="D26" s="28">
        <v>18</v>
      </c>
      <c r="E26" s="28"/>
      <c r="F26" s="28">
        <v>0.498</v>
      </c>
      <c r="G26" s="41">
        <v>1.153</v>
      </c>
      <c r="H26" s="42">
        <v>1.4950000000000001</v>
      </c>
      <c r="I26" s="28"/>
      <c r="J26" s="28"/>
      <c r="K26" s="28"/>
      <c r="L26" s="28"/>
      <c r="M26" s="43"/>
      <c r="Z26" s="57">
        <v>1.153</v>
      </c>
      <c r="AA26" s="28">
        <v>1.4950000000000001</v>
      </c>
      <c r="AB26" s="28"/>
      <c r="AC26" s="28"/>
      <c r="AD26" s="28">
        <v>1.587</v>
      </c>
      <c r="AE26" s="28">
        <v>1.379</v>
      </c>
      <c r="AF26" s="58"/>
      <c r="AJ26" s="28">
        <v>0.498</v>
      </c>
      <c r="AK26" s="28">
        <v>0.48199999999999998</v>
      </c>
      <c r="AL26" s="57">
        <v>1.153</v>
      </c>
      <c r="AM26" s="28">
        <v>1.587</v>
      </c>
      <c r="AN26" s="28">
        <v>1.4950000000000001</v>
      </c>
      <c r="AO26" s="28">
        <v>1.379</v>
      </c>
      <c r="AP26" s="28"/>
      <c r="AQ26" s="58"/>
    </row>
    <row r="27" spans="3:43" x14ac:dyDescent="0.3">
      <c r="C27" s="6">
        <v>1</v>
      </c>
      <c r="D27" s="28">
        <v>19</v>
      </c>
      <c r="E27" s="28"/>
      <c r="F27" s="28">
        <v>0.96699999999999997</v>
      </c>
      <c r="G27" s="28"/>
      <c r="H27" s="28"/>
      <c r="I27" s="42">
        <v>2.3180000000000001</v>
      </c>
      <c r="J27" s="28"/>
      <c r="K27" s="28"/>
      <c r="L27" s="28"/>
      <c r="M27" s="43"/>
      <c r="Z27" s="57"/>
      <c r="AA27" s="28"/>
      <c r="AB27" s="28">
        <v>2.3180000000000001</v>
      </c>
      <c r="AC27" s="28"/>
      <c r="AD27" s="28"/>
      <c r="AE27" s="28"/>
      <c r="AF27" s="58"/>
      <c r="AJ27" s="28">
        <v>0.96699999999999997</v>
      </c>
      <c r="AK27" s="28">
        <v>0.60699999999999998</v>
      </c>
      <c r="AL27" s="57"/>
      <c r="AM27" s="28"/>
      <c r="AN27" s="28"/>
      <c r="AO27" s="28"/>
      <c r="AP27" s="28">
        <v>2.3180000000000001</v>
      </c>
      <c r="AQ27" s="58"/>
    </row>
    <row r="28" spans="3:43" x14ac:dyDescent="0.3">
      <c r="C28" s="7"/>
      <c r="D28" s="28">
        <v>20</v>
      </c>
      <c r="E28" s="28"/>
      <c r="F28" s="28">
        <v>0.33100000000000002</v>
      </c>
      <c r="G28" s="28"/>
      <c r="H28" s="28"/>
      <c r="I28" s="42">
        <v>0.95299999999999996</v>
      </c>
      <c r="J28" s="28"/>
      <c r="K28" s="28"/>
      <c r="L28" s="28"/>
      <c r="M28" s="43"/>
      <c r="Z28" s="57"/>
      <c r="AA28" s="28"/>
      <c r="AB28" s="28">
        <v>0.95299999999999996</v>
      </c>
      <c r="AC28" s="28"/>
      <c r="AD28" s="28"/>
      <c r="AE28" s="28"/>
      <c r="AF28" s="58"/>
      <c r="AJ28" s="28">
        <v>0.33100000000000002</v>
      </c>
      <c r="AK28" s="28">
        <v>0.72599999999999998</v>
      </c>
      <c r="AL28" s="57"/>
      <c r="AM28" s="28"/>
      <c r="AN28" s="28"/>
      <c r="AO28" s="28"/>
      <c r="AP28" s="28">
        <v>0.95299999999999996</v>
      </c>
      <c r="AQ28" s="58"/>
    </row>
    <row r="29" spans="3:43" x14ac:dyDescent="0.3">
      <c r="C29" s="7"/>
      <c r="D29" s="28">
        <v>21</v>
      </c>
      <c r="E29" s="28"/>
      <c r="F29" s="28">
        <v>0.48599999999999999</v>
      </c>
      <c r="G29" s="28"/>
      <c r="H29" s="28"/>
      <c r="I29" s="42">
        <v>0.77900000000000003</v>
      </c>
      <c r="J29" s="28"/>
      <c r="K29" s="28"/>
      <c r="L29" s="28"/>
      <c r="M29" s="43"/>
      <c r="Z29" s="57"/>
      <c r="AA29" s="28"/>
      <c r="AB29" s="28">
        <v>0.77900000000000003</v>
      </c>
      <c r="AC29" s="28"/>
      <c r="AD29" s="28"/>
      <c r="AE29" s="28"/>
      <c r="AF29" s="58"/>
      <c r="AJ29" s="28">
        <v>0.48599999999999999</v>
      </c>
      <c r="AK29" s="28">
        <v>0.56999999999999995</v>
      </c>
      <c r="AL29" s="57"/>
      <c r="AM29" s="28"/>
      <c r="AN29" s="28"/>
      <c r="AO29" s="28"/>
      <c r="AP29" s="28">
        <v>0.77900000000000003</v>
      </c>
      <c r="AQ29" s="58"/>
    </row>
    <row r="30" spans="3:43" x14ac:dyDescent="0.3">
      <c r="C30" s="7"/>
      <c r="D30" s="28">
        <v>22</v>
      </c>
      <c r="E30" s="28"/>
      <c r="F30" s="28">
        <v>0.33600000000000002</v>
      </c>
      <c r="G30" s="28"/>
      <c r="H30" s="28"/>
      <c r="I30" s="42">
        <v>3.4740000000000002</v>
      </c>
      <c r="J30" s="28"/>
      <c r="K30" s="28"/>
      <c r="L30" s="28"/>
      <c r="M30" s="43"/>
      <c r="Z30" s="57"/>
      <c r="AA30" s="28"/>
      <c r="AB30" s="28">
        <v>3.4740000000000002</v>
      </c>
      <c r="AC30" s="28"/>
      <c r="AD30" s="28"/>
      <c r="AE30" s="28"/>
      <c r="AF30" s="58"/>
      <c r="AJ30" s="28">
        <v>0.33600000000000002</v>
      </c>
      <c r="AK30" s="28">
        <v>0.499</v>
      </c>
      <c r="AL30" s="57"/>
      <c r="AM30" s="28"/>
      <c r="AN30" s="28"/>
      <c r="AO30" s="28"/>
      <c r="AP30" s="28">
        <v>3.4740000000000002</v>
      </c>
      <c r="AQ30" s="58"/>
    </row>
    <row r="31" spans="3:43" x14ac:dyDescent="0.3">
      <c r="C31" s="7"/>
      <c r="D31" s="28">
        <v>23</v>
      </c>
      <c r="E31" s="28"/>
      <c r="F31" s="28">
        <v>0.52500000000000002</v>
      </c>
      <c r="G31" s="28"/>
      <c r="H31" s="28"/>
      <c r="I31" s="42">
        <v>1.6419999999999999</v>
      </c>
      <c r="J31" s="28"/>
      <c r="K31" s="28"/>
      <c r="L31" s="28"/>
      <c r="M31" s="43"/>
      <c r="Z31" s="57"/>
      <c r="AA31" s="28"/>
      <c r="AB31" s="28">
        <v>1.6419999999999999</v>
      </c>
      <c r="AC31" s="28"/>
      <c r="AD31" s="28"/>
      <c r="AE31" s="28"/>
      <c r="AF31" s="58"/>
      <c r="AJ31" s="28">
        <v>0.52500000000000002</v>
      </c>
      <c r="AK31" s="28">
        <v>0.372</v>
      </c>
      <c r="AL31" s="57"/>
      <c r="AM31" s="28"/>
      <c r="AN31" s="28"/>
      <c r="AO31" s="28"/>
      <c r="AP31" s="28">
        <v>1.6419999999999999</v>
      </c>
      <c r="AQ31" s="58"/>
    </row>
    <row r="32" spans="3:43" ht="15" thickBot="1" x14ac:dyDescent="0.35">
      <c r="C32" s="8"/>
      <c r="D32" s="30">
        <v>24</v>
      </c>
      <c r="E32" s="30"/>
      <c r="F32" s="30">
        <v>0.41199999999999998</v>
      </c>
      <c r="G32" s="30"/>
      <c r="H32" s="30"/>
      <c r="I32" s="44">
        <v>1.018</v>
      </c>
      <c r="J32" s="30"/>
      <c r="K32" s="30"/>
      <c r="L32" s="30"/>
      <c r="M32" s="45"/>
      <c r="N32" s="36" t="s">
        <v>57</v>
      </c>
      <c r="O32" s="33">
        <f>AVERAGE(F21:F32)</f>
        <v>0.53475000000000006</v>
      </c>
      <c r="P32" s="33">
        <f t="shared" ref="P32" si="2">AVERAGE(G21:G32)</f>
        <v>0.92475000000000007</v>
      </c>
      <c r="Q32" s="33">
        <f t="shared" ref="Q32" si="3">AVERAGE(H21:H32)</f>
        <v>1.302</v>
      </c>
      <c r="R32" s="33">
        <f t="shared" ref="R32" si="4">AVERAGE(I21:I32)</f>
        <v>1.6973333333333336</v>
      </c>
      <c r="S32" s="49">
        <f>AVERAGE(G21:I32)</f>
        <v>1.3559375000000002</v>
      </c>
      <c r="T32" s="33"/>
      <c r="U32" s="33"/>
      <c r="V32" s="33"/>
      <c r="Z32" s="59"/>
      <c r="AA32" s="60"/>
      <c r="AB32" s="60">
        <v>1.018</v>
      </c>
      <c r="AC32" s="60"/>
      <c r="AD32" s="60"/>
      <c r="AE32" s="60"/>
      <c r="AF32" s="61"/>
      <c r="AG32" s="49">
        <f>AVERAGE(Z21:AF32)</f>
        <v>1.3196428571428576</v>
      </c>
      <c r="AJ32" s="30">
        <v>0.41199999999999998</v>
      </c>
      <c r="AK32" s="30">
        <v>0.57599999999999996</v>
      </c>
      <c r="AL32" s="59"/>
      <c r="AM32" s="60"/>
      <c r="AN32" s="60"/>
      <c r="AO32" s="60"/>
      <c r="AP32" s="60">
        <v>1.018</v>
      </c>
      <c r="AQ32" s="61"/>
    </row>
    <row r="33" spans="3:43" x14ac:dyDescent="0.3">
      <c r="C33" s="6">
        <v>3</v>
      </c>
      <c r="D33" s="37">
        <v>25</v>
      </c>
      <c r="E33" s="37"/>
      <c r="F33" s="37">
        <v>0.66700000000000004</v>
      </c>
      <c r="G33" s="38">
        <v>1.661</v>
      </c>
      <c r="H33" s="39">
        <v>1.645</v>
      </c>
      <c r="I33" s="37"/>
      <c r="J33" s="37"/>
      <c r="K33" s="37"/>
      <c r="L33" s="37"/>
      <c r="M33" s="40"/>
      <c r="N33" s="35" t="s">
        <v>58</v>
      </c>
      <c r="O33" s="34">
        <f>STDEV(F21:F32)</f>
        <v>0.19386646059969867</v>
      </c>
      <c r="P33" s="34">
        <f t="shared" ref="P33" si="5">STDEV(G21:G32)</f>
        <v>0.23604148646653883</v>
      </c>
      <c r="Q33" s="34">
        <f t="shared" ref="Q33" si="6">STDEV(H21:H32)</f>
        <v>0.35433882090451213</v>
      </c>
      <c r="R33" s="34">
        <f t="shared" ref="R33" si="7">STDEV(I21:I32)</f>
        <v>1.0395860073445902</v>
      </c>
      <c r="S33" s="50">
        <f>STDEV(G21:I32)</f>
        <v>0.714566299116697</v>
      </c>
      <c r="T33" s="34"/>
      <c r="U33" s="34"/>
      <c r="V33" s="34"/>
      <c r="Z33" s="54">
        <v>1.661</v>
      </c>
      <c r="AA33" s="55">
        <v>1.645</v>
      </c>
      <c r="AB33" s="55"/>
      <c r="AC33" s="55"/>
      <c r="AD33" s="55"/>
      <c r="AE33" s="55">
        <v>3.2789999999999999</v>
      </c>
      <c r="AF33" s="56"/>
      <c r="AG33" s="34">
        <f>STDEV(Z21:AF32)</f>
        <v>0.58347352056999857</v>
      </c>
      <c r="AH33" s="62">
        <f>AG33/5.19</f>
        <v>0.11242264365510569</v>
      </c>
      <c r="AI33" s="1" t="s">
        <v>61</v>
      </c>
      <c r="AJ33" s="37">
        <v>0.66700000000000004</v>
      </c>
      <c r="AK33" s="37">
        <v>1.252</v>
      </c>
      <c r="AL33" s="54">
        <v>1.661</v>
      </c>
      <c r="AM33" s="55"/>
      <c r="AN33" s="55">
        <v>1.645</v>
      </c>
      <c r="AO33" s="55">
        <v>3.2789999999999999</v>
      </c>
      <c r="AP33" s="55"/>
      <c r="AQ33" s="56"/>
    </row>
    <row r="34" spans="3:43" x14ac:dyDescent="0.3">
      <c r="C34" s="7"/>
      <c r="D34" s="28">
        <v>26</v>
      </c>
      <c r="E34" s="28"/>
      <c r="F34" s="28">
        <v>0.89300000000000002</v>
      </c>
      <c r="G34" s="41">
        <v>1.3680000000000001</v>
      </c>
      <c r="H34" s="42">
        <v>1.7290000000000001</v>
      </c>
      <c r="I34" s="28"/>
      <c r="J34" s="28"/>
      <c r="K34" s="28"/>
      <c r="L34" s="28"/>
      <c r="M34" s="43"/>
      <c r="N34" s="1" t="s">
        <v>59</v>
      </c>
      <c r="O34" s="32">
        <f>TTEST(F9:F20,F21:F32,2,2)</f>
        <v>0.91873549096080853</v>
      </c>
      <c r="P34" s="32">
        <f t="shared" ref="P34:R34" si="8">TTEST(G9:G20,G21:G32,2,2)</f>
        <v>0.63532098278034277</v>
      </c>
      <c r="Q34" s="32">
        <f t="shared" si="8"/>
        <v>0.15769344391778137</v>
      </c>
      <c r="R34" s="32">
        <f t="shared" si="8"/>
        <v>0.3858705908999509</v>
      </c>
      <c r="S34" s="32">
        <f>TTEST(G9:I20,G21:I32,2,2)</f>
        <v>0.16244796228043226</v>
      </c>
      <c r="Z34" s="57">
        <v>1.3680000000000001</v>
      </c>
      <c r="AA34" s="28">
        <v>1.7290000000000001</v>
      </c>
      <c r="AB34" s="28"/>
      <c r="AC34" s="28"/>
      <c r="AD34" s="28">
        <v>1.5089999999999999</v>
      </c>
      <c r="AE34" s="28">
        <v>1.6779999999999999</v>
      </c>
      <c r="AF34" s="58"/>
      <c r="AG34" s="32">
        <f>TTEST(Z9:AE20,Z21:AE32,2,2)</f>
        <v>0.36959485256978142</v>
      </c>
      <c r="AJ34" s="28">
        <v>0.89300000000000002</v>
      </c>
      <c r="AK34" s="28">
        <v>0.83299999999999996</v>
      </c>
      <c r="AL34" s="57">
        <v>1.3680000000000001</v>
      </c>
      <c r="AM34" s="28">
        <v>1.5089999999999999</v>
      </c>
      <c r="AN34" s="28">
        <v>1.7290000000000001</v>
      </c>
      <c r="AO34" s="28">
        <v>1.6779999999999999</v>
      </c>
      <c r="AP34" s="28"/>
      <c r="AQ34" s="58"/>
    </row>
    <row r="35" spans="3:43" x14ac:dyDescent="0.3">
      <c r="C35" s="7"/>
      <c r="D35" s="28">
        <v>27</v>
      </c>
      <c r="E35" s="28"/>
      <c r="F35" s="28">
        <v>0.51400000000000001</v>
      </c>
      <c r="G35" s="41">
        <v>1.093</v>
      </c>
      <c r="H35" s="42">
        <v>1.764</v>
      </c>
      <c r="I35" s="28"/>
      <c r="J35" s="28"/>
      <c r="K35" s="28"/>
      <c r="L35" s="28"/>
      <c r="M35" s="43"/>
      <c r="S35" s="1" t="s">
        <v>60</v>
      </c>
      <c r="Z35" s="57">
        <v>1.093</v>
      </c>
      <c r="AA35" s="28">
        <v>1.764</v>
      </c>
      <c r="AB35" s="28"/>
      <c r="AC35" s="28"/>
      <c r="AD35" s="28">
        <v>1.1919999999999999</v>
      </c>
      <c r="AE35" s="28">
        <v>0.90900000000000003</v>
      </c>
      <c r="AF35" s="58"/>
      <c r="AJ35" s="28">
        <v>0.51400000000000001</v>
      </c>
      <c r="AK35" s="28">
        <v>0.42899999999999999</v>
      </c>
      <c r="AL35" s="57">
        <v>1.093</v>
      </c>
      <c r="AM35" s="28">
        <v>1.1919999999999999</v>
      </c>
      <c r="AN35" s="28">
        <v>1.764</v>
      </c>
      <c r="AO35" s="28">
        <v>0.90900000000000003</v>
      </c>
      <c r="AP35" s="28"/>
      <c r="AQ35" s="58"/>
    </row>
    <row r="36" spans="3:43" x14ac:dyDescent="0.3">
      <c r="C36" s="7"/>
      <c r="D36" s="28">
        <v>28</v>
      </c>
      <c r="E36" s="28"/>
      <c r="F36" s="28">
        <v>0.60699999999999998</v>
      </c>
      <c r="G36" s="41">
        <v>0.77800000000000002</v>
      </c>
      <c r="H36" s="42">
        <v>0.81699999999999995</v>
      </c>
      <c r="I36" s="28"/>
      <c r="J36" s="28"/>
      <c r="K36" s="28"/>
      <c r="L36" s="28"/>
      <c r="M36" s="43"/>
      <c r="Z36" s="57">
        <v>0.77800000000000002</v>
      </c>
      <c r="AA36" s="28">
        <v>0.81699999999999995</v>
      </c>
      <c r="AB36" s="28"/>
      <c r="AC36" s="28"/>
      <c r="AD36" s="28">
        <v>1.4390000000000001</v>
      </c>
      <c r="AE36" s="28">
        <v>1.3280000000000001</v>
      </c>
      <c r="AF36" s="58"/>
      <c r="AJ36" s="28">
        <v>0.60699999999999998</v>
      </c>
      <c r="AK36" s="28">
        <v>0.56899999999999995</v>
      </c>
      <c r="AL36" s="57">
        <v>0.77800000000000002</v>
      </c>
      <c r="AM36" s="28">
        <v>1.4390000000000001</v>
      </c>
      <c r="AN36" s="28">
        <v>0.81699999999999995</v>
      </c>
      <c r="AO36" s="28">
        <v>1.3280000000000001</v>
      </c>
      <c r="AP36" s="28"/>
      <c r="AQ36" s="58"/>
    </row>
    <row r="37" spans="3:43" x14ac:dyDescent="0.3">
      <c r="C37" s="7"/>
      <c r="D37" s="28">
        <v>29</v>
      </c>
      <c r="E37" s="28"/>
      <c r="F37" s="28">
        <v>0.41199999999999998</v>
      </c>
      <c r="G37" s="41">
        <v>0.82899999999999996</v>
      </c>
      <c r="H37" s="42">
        <v>0.89500000000000002</v>
      </c>
      <c r="I37" s="28"/>
      <c r="J37" s="28"/>
      <c r="K37" s="28"/>
      <c r="L37" s="28"/>
      <c r="M37" s="43"/>
      <c r="Z37" s="57">
        <v>0.82899999999999996</v>
      </c>
      <c r="AA37" s="28">
        <v>0.89500000000000002</v>
      </c>
      <c r="AB37" s="28"/>
      <c r="AC37" s="28"/>
      <c r="AD37" s="28">
        <v>1.6870000000000001</v>
      </c>
      <c r="AE37" s="28">
        <v>1.929</v>
      </c>
      <c r="AF37" s="58"/>
      <c r="AJ37" s="28">
        <v>0.41199999999999998</v>
      </c>
      <c r="AK37" s="28">
        <v>0.46400000000000002</v>
      </c>
      <c r="AL37" s="57">
        <v>0.82899999999999996</v>
      </c>
      <c r="AM37" s="28">
        <v>1.6870000000000001</v>
      </c>
      <c r="AN37" s="28">
        <v>0.89500000000000002</v>
      </c>
      <c r="AO37" s="28">
        <v>1.929</v>
      </c>
      <c r="AP37" s="28"/>
      <c r="AQ37" s="58"/>
    </row>
    <row r="38" spans="3:43" x14ac:dyDescent="0.3">
      <c r="C38" s="8"/>
      <c r="D38" s="28">
        <v>30</v>
      </c>
      <c r="E38" s="28"/>
      <c r="F38" s="28">
        <v>0.42699999999999999</v>
      </c>
      <c r="G38" s="41">
        <v>0.40300000000000002</v>
      </c>
      <c r="H38" s="42">
        <v>1.1419999999999999</v>
      </c>
      <c r="I38" s="28"/>
      <c r="J38" s="28"/>
      <c r="K38" s="28"/>
      <c r="L38" s="28"/>
      <c r="M38" s="43"/>
      <c r="Z38" s="57">
        <v>0.40300000000000002</v>
      </c>
      <c r="AA38" s="28">
        <v>1.1419999999999999</v>
      </c>
      <c r="AB38" s="28"/>
      <c r="AC38" s="28"/>
      <c r="AD38" s="28">
        <v>2.173</v>
      </c>
      <c r="AE38" s="28">
        <v>2.1150000000000002</v>
      </c>
      <c r="AF38" s="58"/>
      <c r="AJ38" s="28">
        <v>0.42699999999999999</v>
      </c>
      <c r="AK38" s="28">
        <v>0.80700000000000005</v>
      </c>
      <c r="AL38" s="57">
        <v>0.40300000000000002</v>
      </c>
      <c r="AM38" s="28">
        <v>2.173</v>
      </c>
      <c r="AN38" s="28">
        <v>1.1419999999999999</v>
      </c>
      <c r="AO38" s="28">
        <v>2.1150000000000002</v>
      </c>
      <c r="AP38" s="28"/>
      <c r="AQ38" s="58"/>
    </row>
    <row r="39" spans="3:43" x14ac:dyDescent="0.3">
      <c r="C39" s="6">
        <v>3</v>
      </c>
      <c r="D39" s="28">
        <v>31</v>
      </c>
      <c r="E39" s="28"/>
      <c r="F39" s="28">
        <v>0.67700000000000005</v>
      </c>
      <c r="G39" s="28"/>
      <c r="H39" s="28"/>
      <c r="I39" s="42">
        <v>1.629</v>
      </c>
      <c r="J39" s="53"/>
      <c r="K39" s="28"/>
      <c r="L39" s="28"/>
      <c r="M39" s="43"/>
      <c r="Z39" s="57"/>
      <c r="AA39" s="28"/>
      <c r="AB39" s="28">
        <v>1.629</v>
      </c>
      <c r="AC39" s="28"/>
      <c r="AD39" s="28"/>
      <c r="AE39" s="28"/>
      <c r="AF39" s="58"/>
      <c r="AJ39" s="28">
        <v>0.67700000000000005</v>
      </c>
      <c r="AK39" s="28">
        <v>0.69199999999999995</v>
      </c>
      <c r="AL39" s="57"/>
      <c r="AM39" s="28"/>
      <c r="AN39" s="28"/>
      <c r="AO39" s="28"/>
      <c r="AP39" s="28">
        <v>1.629</v>
      </c>
      <c r="AQ39" s="58"/>
    </row>
    <row r="40" spans="3:43" x14ac:dyDescent="0.3">
      <c r="C40" s="7"/>
      <c r="D40" s="28">
        <v>32</v>
      </c>
      <c r="E40" s="28"/>
      <c r="F40" s="28">
        <v>0.498</v>
      </c>
      <c r="G40" s="28"/>
      <c r="H40" s="28"/>
      <c r="I40" s="42">
        <v>2.3780000000000001</v>
      </c>
      <c r="J40" s="28"/>
      <c r="K40" s="28"/>
      <c r="L40" s="28"/>
      <c r="M40" s="43"/>
      <c r="Z40" s="57"/>
      <c r="AA40" s="28"/>
      <c r="AB40" s="28">
        <v>2.3780000000000001</v>
      </c>
      <c r="AC40" s="28"/>
      <c r="AD40" s="28"/>
      <c r="AE40" s="28"/>
      <c r="AF40" s="58"/>
      <c r="AJ40" s="28">
        <v>0.498</v>
      </c>
      <c r="AK40" s="28">
        <v>0.59399999999999997</v>
      </c>
      <c r="AL40" s="57"/>
      <c r="AM40" s="28"/>
      <c r="AN40" s="28"/>
      <c r="AO40" s="28"/>
      <c r="AP40" s="28">
        <v>2.3780000000000001</v>
      </c>
      <c r="AQ40" s="58"/>
    </row>
    <row r="41" spans="3:43" x14ac:dyDescent="0.3">
      <c r="C41" s="7"/>
      <c r="D41" s="28">
        <v>33</v>
      </c>
      <c r="E41" s="28"/>
      <c r="F41" s="28">
        <v>1.3680000000000001</v>
      </c>
      <c r="G41" s="28"/>
      <c r="H41" s="28"/>
      <c r="I41" s="42">
        <v>1.4950000000000001</v>
      </c>
      <c r="J41" s="28"/>
      <c r="K41" s="28"/>
      <c r="L41" s="28"/>
      <c r="M41" s="43"/>
      <c r="Z41" s="57"/>
      <c r="AA41" s="28"/>
      <c r="AB41" s="28">
        <v>1.4950000000000001</v>
      </c>
      <c r="AC41" s="28"/>
      <c r="AD41" s="28"/>
      <c r="AE41" s="28"/>
      <c r="AF41" s="58"/>
      <c r="AJ41" s="28">
        <v>1.3680000000000001</v>
      </c>
      <c r="AK41" s="28">
        <v>0.52200000000000002</v>
      </c>
      <c r="AL41" s="57"/>
      <c r="AM41" s="28"/>
      <c r="AN41" s="28"/>
      <c r="AO41" s="28"/>
      <c r="AP41" s="28">
        <v>1.4950000000000001</v>
      </c>
      <c r="AQ41" s="58"/>
    </row>
    <row r="42" spans="3:43" x14ac:dyDescent="0.3">
      <c r="C42" s="7"/>
      <c r="D42" s="28">
        <v>34</v>
      </c>
      <c r="E42" s="28"/>
      <c r="F42" s="28">
        <v>0.38400000000000001</v>
      </c>
      <c r="G42" s="28"/>
      <c r="H42" s="28"/>
      <c r="I42" s="42">
        <v>1.6930000000000001</v>
      </c>
      <c r="J42" s="28"/>
      <c r="K42" s="28"/>
      <c r="L42" s="28"/>
      <c r="M42" s="43"/>
      <c r="Z42" s="57"/>
      <c r="AA42" s="28"/>
      <c r="AB42" s="28">
        <v>1.6930000000000001</v>
      </c>
      <c r="AC42" s="28"/>
      <c r="AD42" s="28"/>
      <c r="AE42" s="28"/>
      <c r="AF42" s="58"/>
      <c r="AJ42" s="28">
        <v>0.38400000000000001</v>
      </c>
      <c r="AK42" s="28">
        <v>0.60399999999999998</v>
      </c>
      <c r="AL42" s="57"/>
      <c r="AM42" s="28"/>
      <c r="AN42" s="28"/>
      <c r="AO42" s="28"/>
      <c r="AP42" s="28">
        <v>1.6930000000000001</v>
      </c>
      <c r="AQ42" s="58"/>
    </row>
    <row r="43" spans="3:43" x14ac:dyDescent="0.3">
      <c r="C43" s="7"/>
      <c r="D43" s="28">
        <v>35</v>
      </c>
      <c r="E43" s="28"/>
      <c r="F43" s="28">
        <v>0.55400000000000005</v>
      </c>
      <c r="G43" s="28"/>
      <c r="H43" s="28"/>
      <c r="I43" s="42">
        <v>0.80700000000000005</v>
      </c>
      <c r="J43" s="28"/>
      <c r="K43" s="28"/>
      <c r="L43" s="28"/>
      <c r="M43" s="43"/>
      <c r="Z43" s="57"/>
      <c r="AA43" s="28"/>
      <c r="AB43" s="28">
        <v>0.80700000000000005</v>
      </c>
      <c r="AC43" s="28"/>
      <c r="AD43" s="28"/>
      <c r="AE43" s="28"/>
      <c r="AF43" s="58"/>
      <c r="AJ43" s="28">
        <v>0.55400000000000005</v>
      </c>
      <c r="AK43" s="28">
        <v>0.71899999999999997</v>
      </c>
      <c r="AL43" s="57"/>
      <c r="AM43" s="28"/>
      <c r="AN43" s="28"/>
      <c r="AO43" s="28"/>
      <c r="AP43" s="28">
        <v>0.80700000000000005</v>
      </c>
      <c r="AQ43" s="58"/>
    </row>
    <row r="44" spans="3:43" ht="15" thickBot="1" x14ac:dyDescent="0.35">
      <c r="C44" s="8"/>
      <c r="D44" s="30">
        <v>36</v>
      </c>
      <c r="E44" s="30"/>
      <c r="F44" s="30">
        <v>0.72399999999999998</v>
      </c>
      <c r="G44" s="30"/>
      <c r="H44" s="30"/>
      <c r="I44" s="44">
        <v>2.0760000000000001</v>
      </c>
      <c r="J44" s="30"/>
      <c r="K44" s="30"/>
      <c r="L44" s="30"/>
      <c r="M44" s="45"/>
      <c r="N44" s="36" t="s">
        <v>57</v>
      </c>
      <c r="O44" s="33">
        <f>AVERAGE(F33:F44)</f>
        <v>0.64375000000000016</v>
      </c>
      <c r="P44" s="33">
        <f t="shared" ref="P44" si="9">AVERAGE(G33:G44)</f>
        <v>1.022</v>
      </c>
      <c r="Q44" s="33">
        <f t="shared" ref="Q44" si="10">AVERAGE(H33:H44)</f>
        <v>1.3319999999999999</v>
      </c>
      <c r="R44" s="33">
        <f t="shared" ref="R44" si="11">AVERAGE(I33:I44)</f>
        <v>1.6796666666666669</v>
      </c>
      <c r="S44" s="49">
        <f>AVERAGE(G33:I44)</f>
        <v>1.3445555555555557</v>
      </c>
      <c r="T44" s="33"/>
      <c r="U44" s="33"/>
      <c r="V44" s="33"/>
      <c r="Z44" s="59"/>
      <c r="AA44" s="60"/>
      <c r="AB44" s="60">
        <v>2.0760000000000001</v>
      </c>
      <c r="AC44" s="60"/>
      <c r="AD44" s="60"/>
      <c r="AE44" s="60"/>
      <c r="AF44" s="61"/>
      <c r="AG44" s="49">
        <f>AVERAGE(Z33:AF44)</f>
        <v>1.4979310344827583</v>
      </c>
      <c r="AJ44" s="30">
        <v>0.72399999999999998</v>
      </c>
      <c r="AK44" s="30">
        <v>0.51900000000000002</v>
      </c>
      <c r="AL44" s="59"/>
      <c r="AM44" s="60"/>
      <c r="AN44" s="60"/>
      <c r="AO44" s="60"/>
      <c r="AP44" s="60">
        <v>2.0760000000000001</v>
      </c>
      <c r="AQ44" s="61"/>
    </row>
    <row r="45" spans="3:43" ht="15" thickBot="1" x14ac:dyDescent="0.35">
      <c r="C45" s="6">
        <v>0</v>
      </c>
      <c r="D45" s="37">
        <v>37</v>
      </c>
      <c r="E45" s="37"/>
      <c r="F45" s="37">
        <v>1.448</v>
      </c>
      <c r="G45" s="38">
        <v>0.88700000000000001</v>
      </c>
      <c r="H45" s="39">
        <v>1.2090000000000001</v>
      </c>
      <c r="I45" s="37"/>
      <c r="J45" s="37"/>
      <c r="K45" s="38">
        <v>1.407</v>
      </c>
      <c r="L45" s="37"/>
      <c r="M45" s="40"/>
      <c r="N45" s="35" t="s">
        <v>58</v>
      </c>
      <c r="O45" s="34">
        <f>STDEV(F33:F44)</f>
        <v>0.27142590651460041</v>
      </c>
      <c r="P45" s="34">
        <f t="shared" ref="P45" si="12">STDEV(G33:G44)</f>
        <v>0.45011642938244356</v>
      </c>
      <c r="Q45" s="34">
        <f t="shared" ref="Q45" si="13">STDEV(H33:H44)</f>
        <v>0.43231840118135179</v>
      </c>
      <c r="R45" s="34">
        <f t="shared" ref="R45" si="14">STDEV(I33:I44)</f>
        <v>0.53724172089169164</v>
      </c>
      <c r="S45" s="50">
        <f>STDEV(G33:I44)</f>
        <v>0.52522591466711566</v>
      </c>
      <c r="T45" s="34"/>
      <c r="U45" s="34"/>
      <c r="V45" s="34"/>
      <c r="AD45" s="54" t="s">
        <v>7</v>
      </c>
      <c r="AE45" s="55" t="s">
        <v>8</v>
      </c>
      <c r="AF45" s="56" t="s">
        <v>4</v>
      </c>
      <c r="AG45" s="34">
        <f>STDEV(Z33:AF44)</f>
        <v>0.59307575588347106</v>
      </c>
      <c r="AH45" s="62">
        <f>AG45/5.19</f>
        <v>0.11427278533400212</v>
      </c>
      <c r="AI45" s="1" t="s">
        <v>61</v>
      </c>
      <c r="AK45" s="1" t="s">
        <v>65</v>
      </c>
      <c r="AM45" s="1" t="s">
        <v>63</v>
      </c>
      <c r="AO45" s="1" t="s">
        <v>64</v>
      </c>
      <c r="AQ45" s="56" t="s">
        <v>4</v>
      </c>
    </row>
    <row r="46" spans="3:43" x14ac:dyDescent="0.3">
      <c r="C46" s="7"/>
      <c r="D46" s="28">
        <v>38</v>
      </c>
      <c r="E46" s="28"/>
      <c r="F46" s="28">
        <v>0.5</v>
      </c>
      <c r="G46" s="41"/>
      <c r="H46" s="42">
        <v>1.4530000000000001</v>
      </c>
      <c r="I46" s="28"/>
      <c r="J46" s="28"/>
      <c r="K46" s="41">
        <v>1.143</v>
      </c>
      <c r="L46" s="28"/>
      <c r="M46" s="43"/>
      <c r="N46" s="1" t="s">
        <v>59</v>
      </c>
      <c r="O46" s="32">
        <f>TTEST(F9:F20,F33:F44,2,2)</f>
        <v>0.33158137249482222</v>
      </c>
      <c r="P46" s="32">
        <f t="shared" ref="P46:R46" si="15">TTEST(G9:G20,G33:G44,2,2)</f>
        <v>0.4992746300450378</v>
      </c>
      <c r="Q46" s="32">
        <f t="shared" si="15"/>
        <v>0.16557902809306912</v>
      </c>
      <c r="R46" s="32">
        <f t="shared" si="15"/>
        <v>0.18251559594395936</v>
      </c>
      <c r="S46" s="51">
        <f>TTEST(G9:I20,G33:I44,2,2)</f>
        <v>8.8490346672935108E-2</v>
      </c>
      <c r="AD46" s="33">
        <f>AVERAGE(Z9:Z20,AD9:AD20)</f>
        <v>1.2055555555555555</v>
      </c>
      <c r="AE46" s="33">
        <f t="shared" ref="AE46:AF46" si="16">AVERAGE(AA9:AA20,AE9:AE20)</f>
        <v>1.1287499999999999</v>
      </c>
      <c r="AF46" s="33">
        <f t="shared" si="16"/>
        <v>1.2831666666666666</v>
      </c>
      <c r="AG46" s="51">
        <f>TTEST(Z9:AF20,Z33:AF44,2,2)</f>
        <v>3.7748203708162155E-2</v>
      </c>
      <c r="AK46" s="33">
        <f>AVERAGE(AJ9:AK20)</f>
        <v>0.60045833333333321</v>
      </c>
      <c r="AL46" s="12"/>
      <c r="AM46" s="33">
        <f>AVERAGE(AL9:AM20)</f>
        <v>1.2055555555555555</v>
      </c>
      <c r="AN46" s="12"/>
      <c r="AO46" s="63">
        <f>AVERAGE(AN9:AO20)</f>
        <v>1.1287499999999999</v>
      </c>
      <c r="AP46" s="12"/>
      <c r="AQ46" s="33">
        <f>AVERAGE(AP9:AQ20)</f>
        <v>1.2831666666666666</v>
      </c>
    </row>
    <row r="47" spans="3:43" x14ac:dyDescent="0.3">
      <c r="C47" s="7"/>
      <c r="D47" s="28">
        <v>39</v>
      </c>
      <c r="E47" s="28"/>
      <c r="F47" s="28">
        <v>0.45500000000000002</v>
      </c>
      <c r="G47" s="41">
        <v>0.90700000000000003</v>
      </c>
      <c r="H47" s="42">
        <v>1.659</v>
      </c>
      <c r="I47" s="28"/>
      <c r="J47" s="28"/>
      <c r="K47" s="41"/>
      <c r="L47" s="28"/>
      <c r="M47" s="43"/>
      <c r="S47" s="52" t="s">
        <v>60</v>
      </c>
      <c r="AK47" s="33">
        <f>AVERAGE(AJ21:AK32)</f>
        <v>0.54062500000000002</v>
      </c>
      <c r="AL47" s="12"/>
      <c r="AM47" s="33">
        <f>AVERAGE(AL21:AM32)</f>
        <v>1.1919999999999999</v>
      </c>
      <c r="AN47" s="12"/>
      <c r="AO47" s="64">
        <f>AVERAGE(AN21:AO32)</f>
        <v>1.2371666666666667</v>
      </c>
      <c r="AP47" s="12"/>
      <c r="AQ47" s="33">
        <f>AVERAGE(AP21:AP32)</f>
        <v>1.6973333333333336</v>
      </c>
    </row>
    <row r="48" spans="3:43" ht="15" thickBot="1" x14ac:dyDescent="0.35">
      <c r="C48" s="7"/>
      <c r="D48" s="28">
        <v>40</v>
      </c>
      <c r="E48" s="28"/>
      <c r="F48" s="28">
        <v>0.63</v>
      </c>
      <c r="G48" s="41">
        <v>1.9730000000000001</v>
      </c>
      <c r="H48" s="42">
        <v>1.3260000000000001</v>
      </c>
      <c r="I48" s="28"/>
      <c r="J48" s="28"/>
      <c r="K48" s="41">
        <v>1.1140000000000001</v>
      </c>
      <c r="L48" s="28"/>
      <c r="M48" s="43"/>
      <c r="AK48" s="65">
        <f>AVERAGE(AJ33:AK44)</f>
        <v>0.65537500000000004</v>
      </c>
      <c r="AL48" s="12"/>
      <c r="AM48" s="33">
        <f>AVERAGE(AL33:AM44)</f>
        <v>1.2847272727272729</v>
      </c>
      <c r="AN48" s="12"/>
      <c r="AO48" s="66">
        <f>AVERAGE(AN33:AO44)</f>
        <v>1.6024999999999998</v>
      </c>
      <c r="AP48" s="12"/>
      <c r="AQ48" s="33">
        <f>AVERAGE(AP33:AP44)</f>
        <v>1.6796666666666669</v>
      </c>
    </row>
    <row r="49" spans="3:43" x14ac:dyDescent="0.3">
      <c r="C49" s="7"/>
      <c r="D49" s="28">
        <v>41</v>
      </c>
      <c r="E49" s="28"/>
      <c r="F49" s="28">
        <v>0.78900000000000003</v>
      </c>
      <c r="G49" s="41">
        <v>2.786</v>
      </c>
      <c r="H49" s="42">
        <v>1.006</v>
      </c>
      <c r="I49" s="28"/>
      <c r="J49" s="28"/>
      <c r="K49" s="41">
        <v>1.3260000000000001</v>
      </c>
      <c r="L49" s="28"/>
      <c r="M49" s="43"/>
    </row>
    <row r="50" spans="3:43" x14ac:dyDescent="0.3">
      <c r="C50" s="8"/>
      <c r="D50" s="28">
        <v>42</v>
      </c>
      <c r="E50" s="28"/>
      <c r="F50" s="28">
        <v>0.83699999999999997</v>
      </c>
      <c r="G50" s="41">
        <v>0.88400000000000001</v>
      </c>
      <c r="H50" s="42">
        <v>0.90200000000000002</v>
      </c>
      <c r="I50" s="28"/>
      <c r="J50" s="28"/>
      <c r="K50" s="41">
        <v>0.96899999999999997</v>
      </c>
      <c r="L50" s="28"/>
      <c r="M50" s="43"/>
    </row>
    <row r="51" spans="3:43" x14ac:dyDescent="0.3">
      <c r="C51" s="6">
        <v>0</v>
      </c>
      <c r="D51" s="28">
        <v>43</v>
      </c>
      <c r="E51" s="28"/>
      <c r="F51" s="28">
        <v>0.61499999999999999</v>
      </c>
      <c r="G51" s="28"/>
      <c r="H51" s="28"/>
      <c r="I51" s="28"/>
      <c r="J51" s="28"/>
      <c r="K51" s="41">
        <v>1.883</v>
      </c>
      <c r="L51" s="28"/>
      <c r="M51" s="46">
        <v>2.6139999999999999</v>
      </c>
    </row>
    <row r="52" spans="3:43" x14ac:dyDescent="0.3">
      <c r="C52" s="7"/>
      <c r="D52" s="28">
        <v>44</v>
      </c>
      <c r="E52" s="28"/>
      <c r="F52" s="28">
        <v>0.45200000000000001</v>
      </c>
      <c r="G52" s="28"/>
      <c r="H52" s="28"/>
      <c r="I52" s="28"/>
      <c r="J52" s="28"/>
      <c r="K52" s="41">
        <v>1.7</v>
      </c>
      <c r="L52" s="28"/>
      <c r="M52" s="46">
        <v>2.161</v>
      </c>
      <c r="AM52" s="32">
        <f>TTEST(AL9:AM20,AL21:AM32,2,2)</f>
        <v>0.95882962147722661</v>
      </c>
      <c r="AN52" s="32"/>
      <c r="AO52" s="32">
        <f t="shared" ref="AN52:AQ52" si="17">TTEST(AN9:AO20,AN21:AO32,2,2)</f>
        <v>0.43102162199595273</v>
      </c>
      <c r="AP52" s="32"/>
      <c r="AQ52" s="32">
        <f t="shared" si="17"/>
        <v>0.3858705908999509</v>
      </c>
    </row>
    <row r="53" spans="3:43" x14ac:dyDescent="0.3">
      <c r="C53" s="7"/>
      <c r="D53" s="28">
        <v>45</v>
      </c>
      <c r="E53" s="28"/>
      <c r="F53" s="28">
        <v>0.47199999999999998</v>
      </c>
      <c r="G53" s="28"/>
      <c r="H53" s="28"/>
      <c r="I53" s="28"/>
      <c r="J53" s="28"/>
      <c r="K53" s="41">
        <v>1.3919999999999999</v>
      </c>
      <c r="L53" s="28"/>
      <c r="M53" s="46">
        <v>1.095</v>
      </c>
      <c r="AM53" s="32">
        <f>TTEST(AL9:AM20,AL33:AM44,2,2)</f>
        <v>0.77135675696601458</v>
      </c>
      <c r="AN53" s="32"/>
      <c r="AO53" s="51">
        <f t="shared" ref="AN53:AQ53" si="18">TTEST(AN9:AO20,AN33:AO44,2,2)</f>
        <v>4.0822998615409889E-2</v>
      </c>
      <c r="AP53" s="32"/>
      <c r="AQ53" s="32">
        <f t="shared" si="18"/>
        <v>0.18251559594395936</v>
      </c>
    </row>
    <row r="54" spans="3:43" x14ac:dyDescent="0.3">
      <c r="C54" s="7"/>
      <c r="D54" s="28">
        <v>46</v>
      </c>
      <c r="E54" s="28"/>
      <c r="F54" s="28">
        <v>0.47</v>
      </c>
      <c r="G54" s="28"/>
      <c r="H54" s="28"/>
      <c r="I54" s="28"/>
      <c r="J54" s="28"/>
      <c r="K54" s="41">
        <v>1.712</v>
      </c>
      <c r="L54" s="28"/>
      <c r="M54" s="46">
        <v>1.046</v>
      </c>
    </row>
    <row r="55" spans="3:43" x14ac:dyDescent="0.3">
      <c r="C55" s="7"/>
      <c r="D55" s="28">
        <v>47</v>
      </c>
      <c r="E55" s="28"/>
      <c r="F55" s="28">
        <v>0.78700000000000003</v>
      </c>
      <c r="G55" s="28"/>
      <c r="H55" s="28"/>
      <c r="I55" s="28"/>
      <c r="J55" s="28"/>
      <c r="K55" s="41">
        <v>1.29</v>
      </c>
      <c r="L55" s="28"/>
      <c r="M55" s="46">
        <v>0.72799999999999998</v>
      </c>
      <c r="W55" s="1" t="s">
        <v>62</v>
      </c>
    </row>
    <row r="56" spans="3:43" x14ac:dyDescent="0.3">
      <c r="C56" s="8"/>
      <c r="D56" s="30">
        <v>48</v>
      </c>
      <c r="E56" s="30"/>
      <c r="F56" s="30">
        <v>0.434</v>
      </c>
      <c r="G56" s="30"/>
      <c r="H56" s="30"/>
      <c r="I56" s="30"/>
      <c r="J56" s="30"/>
      <c r="K56" s="47"/>
      <c r="L56" s="30"/>
      <c r="M56" s="45"/>
      <c r="N56" s="36" t="s">
        <v>57</v>
      </c>
      <c r="O56" s="33">
        <f>AVERAGE(F45:F56)</f>
        <v>0.65741666666666665</v>
      </c>
      <c r="P56" s="33">
        <f t="shared" ref="P56" si="19">AVERAGE(G45:G56)</f>
        <v>1.4874000000000003</v>
      </c>
      <c r="Q56" s="33">
        <f t="shared" ref="Q56" si="20">AVERAGE(H45:H56)</f>
        <v>1.2591666666666668</v>
      </c>
      <c r="R56" s="33"/>
      <c r="S56" s="33"/>
      <c r="T56" s="33">
        <f t="shared" ref="T56" si="21">AVERAGE(K45:K56)</f>
        <v>1.3935999999999999</v>
      </c>
      <c r="U56" s="33"/>
      <c r="V56" s="33">
        <f t="shared" ref="V56" si="22">AVERAGE(M45:M56)</f>
        <v>1.5287999999999999</v>
      </c>
      <c r="W56" s="51">
        <f>AVERAGE(K45:M56)</f>
        <v>1.4386666666666665</v>
      </c>
    </row>
    <row r="57" spans="3:43" x14ac:dyDescent="0.3">
      <c r="C57" s="6">
        <v>1</v>
      </c>
      <c r="D57" s="37">
        <v>49</v>
      </c>
      <c r="E57" s="37"/>
      <c r="F57" s="37">
        <v>0.57099999999999995</v>
      </c>
      <c r="G57" s="38">
        <v>1.6279999999999999</v>
      </c>
      <c r="H57" s="39">
        <v>1.1950000000000001</v>
      </c>
      <c r="I57" s="37"/>
      <c r="J57" s="37"/>
      <c r="K57" s="38">
        <v>0.69</v>
      </c>
      <c r="L57" s="37"/>
      <c r="M57" s="40"/>
      <c r="N57" s="35" t="s">
        <v>58</v>
      </c>
      <c r="O57" s="34">
        <f>STDEV(F45:F56)</f>
        <v>0.28940329153538497</v>
      </c>
      <c r="P57" s="34">
        <f t="shared" ref="P57" si="23">STDEV(G45:G56)</f>
        <v>0.86365577633684554</v>
      </c>
      <c r="Q57" s="34">
        <f t="shared" ref="Q57" si="24">STDEV(H45:H56)</f>
        <v>0.28145437759371628</v>
      </c>
      <c r="R57" s="34"/>
      <c r="S57" s="34"/>
      <c r="T57" s="34">
        <f t="shared" ref="T57" si="25">STDEV(K45:K56)</f>
        <v>0.29278706710964275</v>
      </c>
      <c r="U57" s="34"/>
      <c r="V57" s="34">
        <f t="shared" ref="V57" si="26">STDEV(M45:M56)</f>
        <v>0.81238765377127697</v>
      </c>
      <c r="W57" s="51">
        <f>STDEV(K45:M56)</f>
        <v>0.49802060580815721</v>
      </c>
    </row>
    <row r="58" spans="3:43" x14ac:dyDescent="0.3">
      <c r="C58" s="7"/>
      <c r="D58" s="28">
        <v>50</v>
      </c>
      <c r="E58" s="28"/>
      <c r="F58" s="28">
        <v>0.53100000000000003</v>
      </c>
      <c r="G58" s="41">
        <v>1.149</v>
      </c>
      <c r="H58" s="42">
        <v>1.1100000000000001</v>
      </c>
      <c r="I58" s="28"/>
      <c r="J58" s="28"/>
      <c r="K58" s="41">
        <v>0.98299999999999998</v>
      </c>
      <c r="L58" s="28"/>
      <c r="M58" s="43"/>
    </row>
    <row r="59" spans="3:43" x14ac:dyDescent="0.3">
      <c r="C59" s="7"/>
      <c r="D59" s="28">
        <v>51</v>
      </c>
      <c r="E59" s="28"/>
      <c r="F59" s="28">
        <v>0.69399999999999995</v>
      </c>
      <c r="G59" s="41">
        <v>1.6080000000000001</v>
      </c>
      <c r="H59" s="42">
        <v>1.6859999999999999</v>
      </c>
      <c r="I59" s="28"/>
      <c r="J59" s="28"/>
      <c r="K59" s="41">
        <v>1.2110000000000001</v>
      </c>
      <c r="L59" s="28"/>
      <c r="M59" s="43"/>
    </row>
    <row r="60" spans="3:43" x14ac:dyDescent="0.3">
      <c r="C60" s="7"/>
      <c r="D60" s="28">
        <v>52</v>
      </c>
      <c r="E60" s="28"/>
      <c r="F60" s="28">
        <v>0.49099999999999999</v>
      </c>
      <c r="G60" s="41">
        <v>1.6</v>
      </c>
      <c r="H60" s="42">
        <v>0.95799999999999996</v>
      </c>
      <c r="I60" s="28"/>
      <c r="J60" s="28"/>
      <c r="K60" s="41">
        <v>1.26</v>
      </c>
      <c r="L60" s="28"/>
      <c r="M60" s="43"/>
    </row>
    <row r="61" spans="3:43" x14ac:dyDescent="0.3">
      <c r="C61" s="7"/>
      <c r="D61" s="28">
        <v>53</v>
      </c>
      <c r="E61" s="28"/>
      <c r="F61" s="28">
        <v>0.439</v>
      </c>
      <c r="G61" s="41">
        <v>0.64900000000000002</v>
      </c>
      <c r="H61" s="42">
        <v>0.70599999999999996</v>
      </c>
      <c r="I61" s="28"/>
      <c r="J61" s="28"/>
      <c r="K61" s="41">
        <v>0.71</v>
      </c>
      <c r="L61" s="28"/>
      <c r="M61" s="43"/>
    </row>
    <row r="62" spans="3:43" x14ac:dyDescent="0.3">
      <c r="C62" s="8"/>
      <c r="D62" s="28">
        <v>54</v>
      </c>
      <c r="E62" s="28"/>
      <c r="F62" s="28">
        <v>0.48199999999999998</v>
      </c>
      <c r="G62" s="41">
        <v>1.587</v>
      </c>
      <c r="H62" s="42">
        <v>1.379</v>
      </c>
      <c r="I62" s="28"/>
      <c r="J62" s="28"/>
      <c r="K62" s="41">
        <v>3.5489999999999999</v>
      </c>
      <c r="L62" s="28"/>
      <c r="M62" s="43"/>
    </row>
    <row r="63" spans="3:43" x14ac:dyDescent="0.3">
      <c r="C63" s="6">
        <v>1</v>
      </c>
      <c r="D63" s="28">
        <v>55</v>
      </c>
      <c r="E63" s="28"/>
      <c r="F63" s="28">
        <v>0.60699999999999998</v>
      </c>
      <c r="G63" s="28"/>
      <c r="H63" s="28"/>
      <c r="I63" s="28"/>
      <c r="J63" s="28"/>
      <c r="K63" s="41">
        <v>0.76700000000000002</v>
      </c>
      <c r="L63" s="28"/>
      <c r="M63" s="46">
        <v>1.746</v>
      </c>
    </row>
    <row r="64" spans="3:43" x14ac:dyDescent="0.3">
      <c r="C64" s="7"/>
      <c r="D64" s="28">
        <v>56</v>
      </c>
      <c r="E64" s="28"/>
      <c r="F64" s="28">
        <v>0.72599999999999998</v>
      </c>
      <c r="G64" s="28"/>
      <c r="H64" s="28"/>
      <c r="I64" s="28"/>
      <c r="J64" s="28"/>
      <c r="K64" s="41">
        <v>1.524</v>
      </c>
      <c r="L64" s="28"/>
      <c r="M64" s="46">
        <v>2.8220000000000001</v>
      </c>
    </row>
    <row r="65" spans="3:23" x14ac:dyDescent="0.3">
      <c r="C65" s="7"/>
      <c r="D65" s="28">
        <v>57</v>
      </c>
      <c r="E65" s="28"/>
      <c r="F65" s="28">
        <v>0.56999999999999995</v>
      </c>
      <c r="G65" s="28"/>
      <c r="H65" s="28"/>
      <c r="I65" s="28"/>
      <c r="J65" s="28"/>
      <c r="K65" s="41">
        <v>1.321</v>
      </c>
      <c r="L65" s="28"/>
      <c r="M65" s="46">
        <v>1.4630000000000001</v>
      </c>
    </row>
    <row r="66" spans="3:23" x14ac:dyDescent="0.3">
      <c r="C66" s="7"/>
      <c r="D66" s="28">
        <v>58</v>
      </c>
      <c r="E66" s="28"/>
      <c r="F66" s="28">
        <v>0.499</v>
      </c>
      <c r="G66" s="28"/>
      <c r="H66" s="28"/>
      <c r="I66" s="28"/>
      <c r="J66" s="28"/>
      <c r="K66" s="41">
        <v>2.2280000000000002</v>
      </c>
      <c r="L66" s="28"/>
      <c r="M66" s="46">
        <v>1.429</v>
      </c>
    </row>
    <row r="67" spans="3:23" x14ac:dyDescent="0.3">
      <c r="C67" s="7"/>
      <c r="D67" s="28">
        <v>59</v>
      </c>
      <c r="E67" s="28"/>
      <c r="F67" s="28">
        <v>0.372</v>
      </c>
      <c r="G67" s="28"/>
      <c r="H67" s="28"/>
      <c r="I67" s="28"/>
      <c r="J67" s="28"/>
      <c r="K67" s="41">
        <v>1.0649999999999999</v>
      </c>
      <c r="L67" s="28"/>
      <c r="M67" s="46">
        <v>1.4990000000000001</v>
      </c>
    </row>
    <row r="68" spans="3:23" x14ac:dyDescent="0.3">
      <c r="C68" s="8"/>
      <c r="D68" s="30">
        <v>60</v>
      </c>
      <c r="E68" s="30"/>
      <c r="F68" s="30">
        <v>0.57599999999999996</v>
      </c>
      <c r="G68" s="30"/>
      <c r="H68" s="30"/>
      <c r="I68" s="30"/>
      <c r="J68" s="30"/>
      <c r="K68" s="47">
        <v>1.988</v>
      </c>
      <c r="L68" s="30"/>
      <c r="M68" s="48">
        <v>0.96899999999999997</v>
      </c>
      <c r="N68" s="36" t="s">
        <v>57</v>
      </c>
      <c r="O68" s="33">
        <f>AVERAGE(F57:F68)</f>
        <v>0.54649999999999999</v>
      </c>
      <c r="P68" s="33">
        <f t="shared" ref="P68" si="27">AVERAGE(G57:G68)</f>
        <v>1.3701666666666668</v>
      </c>
      <c r="Q68" s="33">
        <f t="shared" ref="Q68" si="28">AVERAGE(H57:H68)</f>
        <v>1.1723333333333332</v>
      </c>
      <c r="R68" s="33"/>
      <c r="S68" s="33"/>
      <c r="T68" s="33">
        <f t="shared" ref="T68" si="29">AVERAGE(K57:K68)</f>
        <v>1.4413333333333334</v>
      </c>
      <c r="U68" s="33"/>
      <c r="V68" s="33">
        <f t="shared" ref="V68" si="30">AVERAGE(M57:M68)</f>
        <v>1.6546666666666665</v>
      </c>
      <c r="W68" s="51">
        <f>AVERAGE(K57:M68)</f>
        <v>1.5124444444444447</v>
      </c>
    </row>
    <row r="69" spans="3:23" x14ac:dyDescent="0.3">
      <c r="C69" s="6">
        <v>3</v>
      </c>
      <c r="D69" s="37">
        <v>61</v>
      </c>
      <c r="E69" s="37"/>
      <c r="F69" s="37">
        <v>1.252</v>
      </c>
      <c r="G69" s="38"/>
      <c r="H69" s="39">
        <v>3.2789999999999999</v>
      </c>
      <c r="I69" s="37"/>
      <c r="J69" s="37"/>
      <c r="K69" s="38">
        <v>2.024</v>
      </c>
      <c r="L69" s="37"/>
      <c r="M69" s="40"/>
      <c r="N69" s="35" t="s">
        <v>58</v>
      </c>
      <c r="O69" s="34">
        <f>STDEV(F57:F68)</f>
        <v>0.10063570665795231</v>
      </c>
      <c r="P69" s="34">
        <f t="shared" ref="P69" si="31">STDEV(G57:G68)</f>
        <v>0.39796452940766808</v>
      </c>
      <c r="Q69" s="34">
        <f t="shared" ref="Q69" si="32">STDEV(H57:H68)</f>
        <v>0.33893047467978943</v>
      </c>
      <c r="R69" s="34"/>
      <c r="S69" s="34"/>
      <c r="T69" s="34">
        <f t="shared" ref="T69" si="33">STDEV(K57:K68)</f>
        <v>0.81870011529734077</v>
      </c>
      <c r="U69" s="34"/>
      <c r="V69" s="34">
        <f t="shared" ref="V69" si="34">STDEV(M57:M68)</f>
        <v>0.62498661318996829</v>
      </c>
      <c r="W69" s="51">
        <f>STDEV(K57:M68)</f>
        <v>0.74786183233364489</v>
      </c>
    </row>
    <row r="70" spans="3:23" x14ac:dyDescent="0.3">
      <c r="C70" s="7"/>
      <c r="D70" s="28">
        <v>62</v>
      </c>
      <c r="E70" s="28"/>
      <c r="F70" s="28">
        <v>0.83299999999999996</v>
      </c>
      <c r="G70" s="41">
        <v>1.5089999999999999</v>
      </c>
      <c r="H70" s="42">
        <v>1.6779999999999999</v>
      </c>
      <c r="I70" s="28"/>
      <c r="J70" s="28"/>
      <c r="K70" s="41">
        <v>1.1040000000000001</v>
      </c>
      <c r="L70" s="28"/>
      <c r="M70" s="43"/>
      <c r="N70" s="1" t="s">
        <v>59</v>
      </c>
      <c r="O70" s="32">
        <f>TTEST(F45:F56,F57:F68,2,2)</f>
        <v>0.22300440203393798</v>
      </c>
      <c r="P70" s="32">
        <f t="shared" ref="P70:V70" si="35">TTEST(G45:G56,G57:G68,2,2)</f>
        <v>0.77179068058970701</v>
      </c>
      <c r="Q70" s="32">
        <f t="shared" si="35"/>
        <v>0.6396381250447758</v>
      </c>
      <c r="R70" s="32"/>
      <c r="S70" s="32"/>
      <c r="T70" s="32">
        <f t="shared" si="35"/>
        <v>0.86307450025888643</v>
      </c>
      <c r="U70" s="32"/>
      <c r="V70" s="32">
        <f t="shared" si="35"/>
        <v>0.77766692198615561</v>
      </c>
    </row>
    <row r="71" spans="3:23" x14ac:dyDescent="0.3">
      <c r="C71" s="7"/>
      <c r="D71" s="28">
        <v>63</v>
      </c>
      <c r="E71" s="28"/>
      <c r="F71" s="28">
        <v>0.42899999999999999</v>
      </c>
      <c r="G71" s="41">
        <v>1.1919999999999999</v>
      </c>
      <c r="H71" s="42">
        <v>0.90900000000000003</v>
      </c>
      <c r="I71" s="28"/>
      <c r="J71" s="28"/>
      <c r="K71" s="41">
        <v>0.995</v>
      </c>
      <c r="L71" s="28"/>
      <c r="M71" s="43"/>
    </row>
    <row r="72" spans="3:23" x14ac:dyDescent="0.3">
      <c r="C72" s="7"/>
      <c r="D72" s="28">
        <v>64</v>
      </c>
      <c r="E72" s="28"/>
      <c r="F72" s="28">
        <v>0.56899999999999995</v>
      </c>
      <c r="G72" s="41">
        <v>1.4390000000000001</v>
      </c>
      <c r="H72" s="42">
        <v>1.3280000000000001</v>
      </c>
      <c r="I72" s="28"/>
      <c r="J72" s="28"/>
      <c r="K72" s="41">
        <v>2.6440000000000001</v>
      </c>
      <c r="L72" s="28"/>
      <c r="M72" s="43"/>
    </row>
    <row r="73" spans="3:23" x14ac:dyDescent="0.3">
      <c r="C73" s="7"/>
      <c r="D73" s="28">
        <v>65</v>
      </c>
      <c r="E73" s="28"/>
      <c r="F73" s="28">
        <v>0.46400000000000002</v>
      </c>
      <c r="G73" s="41">
        <v>1.6870000000000001</v>
      </c>
      <c r="H73" s="42">
        <v>1.929</v>
      </c>
      <c r="I73" s="28"/>
      <c r="J73" s="28"/>
      <c r="K73" s="41">
        <v>1.4810000000000001</v>
      </c>
      <c r="L73" s="28"/>
      <c r="M73" s="43"/>
    </row>
    <row r="74" spans="3:23" x14ac:dyDescent="0.3">
      <c r="C74" s="8"/>
      <c r="D74" s="28">
        <v>66</v>
      </c>
      <c r="E74" s="28"/>
      <c r="F74" s="28">
        <v>0.80700000000000005</v>
      </c>
      <c r="G74" s="41">
        <v>2.173</v>
      </c>
      <c r="H74" s="42">
        <v>2.1150000000000002</v>
      </c>
      <c r="I74" s="28"/>
      <c r="J74" s="28"/>
      <c r="K74" s="41">
        <v>1.278</v>
      </c>
      <c r="L74" s="28"/>
      <c r="M74" s="43"/>
    </row>
    <row r="75" spans="3:23" x14ac:dyDescent="0.3">
      <c r="C75" s="6">
        <v>3</v>
      </c>
      <c r="D75" s="28">
        <v>67</v>
      </c>
      <c r="E75" s="28"/>
      <c r="F75" s="28">
        <v>0.69199999999999995</v>
      </c>
      <c r="G75" s="28"/>
      <c r="H75" s="28"/>
      <c r="I75" s="28"/>
      <c r="J75" s="28"/>
      <c r="K75" s="41">
        <v>1.8460000000000001</v>
      </c>
      <c r="L75" s="28"/>
      <c r="M75" s="46">
        <v>1.6279999999999999</v>
      </c>
    </row>
    <row r="76" spans="3:23" x14ac:dyDescent="0.3">
      <c r="C76" s="7"/>
      <c r="D76" s="28">
        <v>68</v>
      </c>
      <c r="E76" s="28"/>
      <c r="F76" s="28">
        <v>0.59399999999999997</v>
      </c>
      <c r="G76" s="28"/>
      <c r="H76" s="28"/>
      <c r="I76" s="28"/>
      <c r="J76" s="28"/>
      <c r="K76" s="41">
        <v>1.1919999999999999</v>
      </c>
      <c r="L76" s="28"/>
      <c r="M76" s="46">
        <v>2.0190000000000001</v>
      </c>
    </row>
    <row r="77" spans="3:23" x14ac:dyDescent="0.3">
      <c r="C77" s="7"/>
      <c r="D77" s="28">
        <v>69</v>
      </c>
      <c r="E77" s="28"/>
      <c r="F77" s="28">
        <v>0.52200000000000002</v>
      </c>
      <c r="G77" s="28"/>
      <c r="H77" s="28"/>
      <c r="I77" s="28"/>
      <c r="J77" s="28"/>
      <c r="K77" s="41">
        <v>1.569</v>
      </c>
      <c r="L77" s="28"/>
      <c r="M77" s="46">
        <v>2.109</v>
      </c>
    </row>
    <row r="78" spans="3:23" x14ac:dyDescent="0.3">
      <c r="C78" s="7"/>
      <c r="D78" s="28">
        <v>70</v>
      </c>
      <c r="E78" s="28"/>
      <c r="F78" s="28">
        <v>0.60399999999999998</v>
      </c>
      <c r="G78" s="28"/>
      <c r="H78" s="28"/>
      <c r="I78" s="28"/>
      <c r="J78" s="28"/>
      <c r="K78" s="41">
        <v>1.901</v>
      </c>
      <c r="L78" s="28"/>
      <c r="M78" s="46">
        <v>1.2</v>
      </c>
    </row>
    <row r="79" spans="3:23" x14ac:dyDescent="0.3">
      <c r="C79" s="7"/>
      <c r="D79" s="28">
        <v>71</v>
      </c>
      <c r="E79" s="28"/>
      <c r="F79" s="28">
        <v>0.71899999999999997</v>
      </c>
      <c r="G79" s="28"/>
      <c r="H79" s="28"/>
      <c r="I79" s="28"/>
      <c r="J79" s="28"/>
      <c r="K79" s="41">
        <v>2.085</v>
      </c>
      <c r="L79" s="28"/>
      <c r="M79" s="46">
        <v>1.4630000000000001</v>
      </c>
    </row>
    <row r="80" spans="3:23" x14ac:dyDescent="0.3">
      <c r="C80" s="8"/>
      <c r="D80" s="30">
        <v>72</v>
      </c>
      <c r="E80" s="30"/>
      <c r="F80" s="30">
        <v>0.51900000000000002</v>
      </c>
      <c r="G80" s="30"/>
      <c r="H80" s="30"/>
      <c r="I80" s="30"/>
      <c r="J80" s="30"/>
      <c r="K80" s="47">
        <v>1.4379999999999999</v>
      </c>
      <c r="L80" s="30"/>
      <c r="M80" s="48">
        <v>2.9079999999999999</v>
      </c>
      <c r="N80" s="36" t="s">
        <v>57</v>
      </c>
      <c r="O80" s="33">
        <f>AVERAGE(F69:F80)</f>
        <v>0.66700000000000015</v>
      </c>
      <c r="P80" s="33">
        <f t="shared" ref="P80" si="36">AVERAGE(G69:G80)</f>
        <v>1.6</v>
      </c>
      <c r="Q80" s="33">
        <f t="shared" ref="Q80" si="37">AVERAGE(H69:H80)</f>
        <v>1.873</v>
      </c>
      <c r="R80" s="33"/>
      <c r="S80" s="33"/>
      <c r="T80" s="33">
        <f t="shared" ref="T80" si="38">AVERAGE(K69:K80)</f>
        <v>1.6297500000000003</v>
      </c>
      <c r="U80" s="33"/>
      <c r="V80" s="33">
        <f t="shared" ref="V80" si="39">AVERAGE(M69:M80)</f>
        <v>1.8878333333333333</v>
      </c>
      <c r="W80" s="51">
        <f>AVERAGE(K69:M80)</f>
        <v>1.7157777777777781</v>
      </c>
    </row>
    <row r="81" spans="3:23" x14ac:dyDescent="0.3">
      <c r="C81" s="6" t="s">
        <v>22</v>
      </c>
      <c r="D81" s="37">
        <v>73</v>
      </c>
      <c r="E81" s="37"/>
      <c r="F81" s="37">
        <v>0.56399999999999995</v>
      </c>
      <c r="G81" s="37"/>
      <c r="H81" s="39">
        <v>1.657</v>
      </c>
      <c r="I81" s="39">
        <v>0.92100000000000004</v>
      </c>
      <c r="J81" s="37"/>
      <c r="K81" s="37"/>
      <c r="L81" s="37"/>
      <c r="M81" s="40"/>
      <c r="N81" s="35" t="s">
        <v>58</v>
      </c>
      <c r="O81" s="34">
        <f>STDEV(F69:F80)</f>
        <v>0.22409291903948292</v>
      </c>
      <c r="P81" s="34">
        <f t="shared" ref="P81" si="40">STDEV(G69:G80)</f>
        <v>0.36625264504164284</v>
      </c>
      <c r="Q81" s="34">
        <f t="shared" ref="Q81" si="41">STDEV(H69:H80)</f>
        <v>0.81275851272072197</v>
      </c>
      <c r="R81" s="34"/>
      <c r="S81" s="34"/>
      <c r="T81" s="34">
        <f t="shared" ref="T81" si="42">STDEV(K69:K80)</f>
        <v>0.48326430280296456</v>
      </c>
      <c r="U81" s="34"/>
      <c r="V81" s="34">
        <f t="shared" ref="V81" si="43">STDEV(M69:M80)</f>
        <v>0.60464383455606852</v>
      </c>
      <c r="W81" s="51">
        <f>STDEV(K69:M80)</f>
        <v>0.52375269821633164</v>
      </c>
    </row>
    <row r="82" spans="3:23" x14ac:dyDescent="0.3">
      <c r="C82" s="7"/>
      <c r="D82" s="28">
        <v>74</v>
      </c>
      <c r="E82" s="28"/>
      <c r="F82" s="28">
        <v>0.55200000000000005</v>
      </c>
      <c r="G82" s="28"/>
      <c r="H82" s="42">
        <v>1.9730000000000001</v>
      </c>
      <c r="I82" s="42">
        <v>2.125</v>
      </c>
      <c r="J82" s="28"/>
      <c r="K82" s="28"/>
      <c r="L82" s="28"/>
      <c r="M82" s="43"/>
      <c r="N82" s="1" t="s">
        <v>59</v>
      </c>
      <c r="O82" s="32">
        <f>TTEST(F45:F56,F69:F80,2,2)</f>
        <v>0.92855285555589462</v>
      </c>
      <c r="P82" s="32">
        <f t="shared" ref="P82:V82" si="44">TTEST(G45:G56,G69:G80,2,2)</f>
        <v>0.79518771105686592</v>
      </c>
      <c r="Q82" s="32">
        <f t="shared" si="44"/>
        <v>0.11101818906462127</v>
      </c>
      <c r="R82" s="32"/>
      <c r="S82" s="32"/>
      <c r="T82" s="32">
        <f t="shared" si="44"/>
        <v>0.19225237181039567</v>
      </c>
      <c r="U82" s="32"/>
      <c r="V82" s="32">
        <f t="shared" si="44"/>
        <v>0.42184677832843287</v>
      </c>
      <c r="W82" s="32">
        <f>TTEST(K45:M56,K69:M80,2,2)</f>
        <v>0.13195146856857135</v>
      </c>
    </row>
    <row r="83" spans="3:23" x14ac:dyDescent="0.3">
      <c r="C83" s="7"/>
      <c r="D83" s="28">
        <v>75</v>
      </c>
      <c r="E83" s="28"/>
      <c r="F83" s="28">
        <v>0.48799999999999999</v>
      </c>
      <c r="G83" s="28"/>
      <c r="H83" s="42">
        <v>1.554</v>
      </c>
      <c r="I83" s="42">
        <v>1.1850000000000001</v>
      </c>
      <c r="J83" s="28"/>
      <c r="K83" s="28"/>
      <c r="L83" s="28"/>
      <c r="M83" s="43"/>
    </row>
    <row r="84" spans="3:23" x14ac:dyDescent="0.3">
      <c r="C84" s="7"/>
      <c r="D84" s="28">
        <v>76</v>
      </c>
      <c r="E84" s="28"/>
      <c r="F84" s="28">
        <v>0.47499999999999998</v>
      </c>
      <c r="G84" s="28"/>
      <c r="H84" s="42">
        <v>3.0950000000000002</v>
      </c>
      <c r="I84" s="42">
        <v>1.2390000000000001</v>
      </c>
      <c r="J84" s="28"/>
      <c r="K84" s="28"/>
      <c r="L84" s="28"/>
      <c r="M84" s="43"/>
    </row>
    <row r="85" spans="3:23" x14ac:dyDescent="0.3">
      <c r="C85" s="7"/>
      <c r="D85" s="28">
        <v>77</v>
      </c>
      <c r="E85" s="28"/>
      <c r="F85" s="28">
        <v>1.1220000000000001</v>
      </c>
      <c r="G85" s="28"/>
      <c r="H85" s="42">
        <v>0.67200000000000004</v>
      </c>
      <c r="I85" s="42">
        <v>0.98</v>
      </c>
      <c r="J85" s="28"/>
      <c r="K85" s="28"/>
      <c r="L85" s="28"/>
      <c r="M85" s="43"/>
    </row>
    <row r="86" spans="3:23" x14ac:dyDescent="0.3">
      <c r="C86" s="8"/>
      <c r="D86" s="30">
        <v>78</v>
      </c>
      <c r="E86" s="30"/>
      <c r="F86" s="30">
        <v>0.65500000000000003</v>
      </c>
      <c r="G86" s="30"/>
      <c r="H86" s="44">
        <v>1.0189999999999999</v>
      </c>
      <c r="I86" s="44">
        <v>0.94299999999999995</v>
      </c>
      <c r="J86" s="30"/>
      <c r="K86" s="30"/>
      <c r="L86" s="30"/>
      <c r="M86" s="45"/>
      <c r="N86" s="36" t="s">
        <v>57</v>
      </c>
      <c r="O86" s="33">
        <f>AVERAGE(F81:F86)</f>
        <v>0.64266666666666683</v>
      </c>
      <c r="P86" s="33"/>
      <c r="Q86" s="33">
        <f t="shared" ref="P86:V86" si="45">AVERAGE(H81:H86)</f>
        <v>1.6616666666666668</v>
      </c>
      <c r="R86" s="33">
        <f>AVERAGE(I81:I86)</f>
        <v>1.2321666666666664</v>
      </c>
      <c r="S86" s="33"/>
      <c r="T86" s="33"/>
      <c r="U86" s="33"/>
      <c r="V86" s="33"/>
    </row>
    <row r="87" spans="3:23" x14ac:dyDescent="0.3">
      <c r="N87" s="35" t="s">
        <v>58</v>
      </c>
      <c r="O87" s="34">
        <f>STDEV(F81:F86)</f>
        <v>0.24345649850982951</v>
      </c>
      <c r="P87" s="34"/>
      <c r="Q87" s="34">
        <f t="shared" ref="P87:V87" si="46">STDEV(H81:H86)</f>
        <v>0.84326120903707336</v>
      </c>
      <c r="R87" s="34">
        <f t="shared" si="46"/>
        <v>0.45682662648609629</v>
      </c>
      <c r="S87" s="34"/>
      <c r="T87" s="34"/>
      <c r="U87" s="34"/>
      <c r="V87" s="34"/>
    </row>
    <row r="89" spans="3:23" x14ac:dyDescent="0.3">
      <c r="E89" s="1" t="s">
        <v>0</v>
      </c>
      <c r="F89" s="2" t="s">
        <v>14</v>
      </c>
      <c r="J89" s="1" t="s">
        <v>0</v>
      </c>
      <c r="K89" s="2" t="s">
        <v>14</v>
      </c>
    </row>
    <row r="90" spans="3:23" x14ac:dyDescent="0.3">
      <c r="D90" s="1" t="s">
        <v>6</v>
      </c>
      <c r="E90" s="1">
        <v>1</v>
      </c>
      <c r="F90" s="2">
        <v>0.42899999999999999</v>
      </c>
      <c r="I90" s="1" t="s">
        <v>7</v>
      </c>
      <c r="J90" s="1">
        <v>1</v>
      </c>
      <c r="K90" s="2">
        <v>0.76200000000000001</v>
      </c>
    </row>
    <row r="91" spans="3:23" x14ac:dyDescent="0.3">
      <c r="E91" s="1">
        <v>2</v>
      </c>
      <c r="F91" s="2">
        <v>0.87</v>
      </c>
      <c r="J91" s="1">
        <v>2</v>
      </c>
      <c r="K91" s="2">
        <v>0.75600000000000001</v>
      </c>
    </row>
    <row r="92" spans="3:23" x14ac:dyDescent="0.3">
      <c r="E92" s="1">
        <v>3</v>
      </c>
      <c r="F92" s="2">
        <v>0.499</v>
      </c>
      <c r="J92" s="1">
        <v>3</v>
      </c>
      <c r="K92" s="2">
        <v>0.82199999999999995</v>
      </c>
    </row>
    <row r="93" spans="3:23" x14ac:dyDescent="0.3">
      <c r="E93" s="1">
        <v>4</v>
      </c>
      <c r="F93" s="2">
        <v>0.63500000000000001</v>
      </c>
      <c r="J93" s="1">
        <v>4</v>
      </c>
      <c r="K93" s="2"/>
    </row>
    <row r="94" spans="3:23" x14ac:dyDescent="0.3">
      <c r="E94" s="1">
        <v>5</v>
      </c>
      <c r="F94" s="2">
        <v>0.505</v>
      </c>
      <c r="J94" s="1">
        <v>5</v>
      </c>
      <c r="K94" s="2">
        <v>1.091</v>
      </c>
    </row>
    <row r="95" spans="3:23" x14ac:dyDescent="0.3">
      <c r="E95" s="1">
        <v>6</v>
      </c>
      <c r="F95" s="2">
        <v>0.70599999999999996</v>
      </c>
      <c r="J95" s="1">
        <v>6</v>
      </c>
      <c r="K95" s="2">
        <v>0.74399999999999999</v>
      </c>
    </row>
    <row r="96" spans="3:23" x14ac:dyDescent="0.3">
      <c r="E96" s="1">
        <v>7</v>
      </c>
      <c r="F96" s="2">
        <v>0.98399999999999999</v>
      </c>
      <c r="J96" s="1">
        <v>13</v>
      </c>
      <c r="K96" s="2">
        <v>0.84799999999999998</v>
      </c>
    </row>
    <row r="97" spans="5:11" x14ac:dyDescent="0.3">
      <c r="E97" s="1">
        <v>8</v>
      </c>
      <c r="F97" s="2">
        <v>0.48099999999999998</v>
      </c>
      <c r="J97" s="1">
        <v>14</v>
      </c>
      <c r="K97" s="2">
        <v>1.07</v>
      </c>
    </row>
    <row r="98" spans="5:11" x14ac:dyDescent="0.3">
      <c r="E98" s="1">
        <v>9</v>
      </c>
      <c r="F98" s="2">
        <v>0.249</v>
      </c>
      <c r="J98" s="1">
        <v>15</v>
      </c>
      <c r="K98" s="2"/>
    </row>
    <row r="99" spans="5:11" x14ac:dyDescent="0.3">
      <c r="E99" s="1">
        <v>10</v>
      </c>
      <c r="F99" s="2">
        <v>0.28999999999999998</v>
      </c>
      <c r="J99" s="1">
        <v>16</v>
      </c>
      <c r="K99" s="2">
        <v>0.628</v>
      </c>
    </row>
    <row r="100" spans="5:11" x14ac:dyDescent="0.3">
      <c r="E100" s="1">
        <v>11</v>
      </c>
      <c r="F100" s="2">
        <v>0.38300000000000001</v>
      </c>
      <c r="J100" s="1">
        <v>17</v>
      </c>
      <c r="K100" s="2"/>
    </row>
    <row r="101" spans="5:11" x14ac:dyDescent="0.3">
      <c r="E101" s="1">
        <v>12</v>
      </c>
      <c r="F101" s="2">
        <v>0.49099999999999999</v>
      </c>
      <c r="J101" s="1">
        <v>18</v>
      </c>
      <c r="K101" s="2">
        <v>1.153</v>
      </c>
    </row>
    <row r="102" spans="5:11" x14ac:dyDescent="0.3">
      <c r="E102" s="1">
        <v>13</v>
      </c>
      <c r="F102" s="2">
        <v>0.61299999999999999</v>
      </c>
      <c r="J102" s="1">
        <v>25</v>
      </c>
      <c r="K102" s="2">
        <v>1.661</v>
      </c>
    </row>
    <row r="103" spans="5:11" x14ac:dyDescent="0.3">
      <c r="E103" s="1">
        <v>14</v>
      </c>
      <c r="F103" s="2">
        <v>0.378</v>
      </c>
      <c r="J103" s="1">
        <v>26</v>
      </c>
      <c r="K103" s="2">
        <v>1.3680000000000001</v>
      </c>
    </row>
    <row r="104" spans="5:11" x14ac:dyDescent="0.3">
      <c r="E104" s="1">
        <v>15</v>
      </c>
      <c r="F104" s="2">
        <v>0.75700000000000001</v>
      </c>
      <c r="J104" s="1">
        <v>27</v>
      </c>
      <c r="K104" s="2">
        <v>1.093</v>
      </c>
    </row>
    <row r="105" spans="5:11" x14ac:dyDescent="0.3">
      <c r="E105" s="1">
        <v>16</v>
      </c>
      <c r="F105" s="2">
        <v>0.40600000000000003</v>
      </c>
      <c r="J105" s="1">
        <v>28</v>
      </c>
      <c r="K105" s="2">
        <v>0.77800000000000002</v>
      </c>
    </row>
    <row r="106" spans="5:11" x14ac:dyDescent="0.3">
      <c r="E106" s="1">
        <v>17</v>
      </c>
      <c r="F106" s="2">
        <v>0.70799999999999996</v>
      </c>
      <c r="J106" s="1">
        <v>29</v>
      </c>
      <c r="K106" s="2">
        <v>0.82899999999999996</v>
      </c>
    </row>
    <row r="107" spans="5:11" x14ac:dyDescent="0.3">
      <c r="E107" s="1">
        <v>18</v>
      </c>
      <c r="F107" s="2">
        <v>0.498</v>
      </c>
      <c r="J107" s="1">
        <v>30</v>
      </c>
      <c r="K107" s="2">
        <v>0.40300000000000002</v>
      </c>
    </row>
    <row r="108" spans="5:11" x14ac:dyDescent="0.3">
      <c r="E108" s="1">
        <v>19</v>
      </c>
      <c r="F108" s="2">
        <v>0.96699999999999997</v>
      </c>
      <c r="J108" s="1">
        <v>37</v>
      </c>
      <c r="K108" s="2">
        <v>0.88700000000000001</v>
      </c>
    </row>
    <row r="109" spans="5:11" x14ac:dyDescent="0.3">
      <c r="E109" s="1">
        <v>20</v>
      </c>
      <c r="F109" s="2">
        <v>0.33100000000000002</v>
      </c>
      <c r="J109" s="1">
        <v>38</v>
      </c>
      <c r="K109" s="2"/>
    </row>
    <row r="110" spans="5:11" x14ac:dyDescent="0.3">
      <c r="E110" s="1">
        <v>21</v>
      </c>
      <c r="F110" s="2">
        <v>0.48599999999999999</v>
      </c>
      <c r="J110" s="1">
        <v>39</v>
      </c>
      <c r="K110" s="2">
        <v>0.90700000000000003</v>
      </c>
    </row>
    <row r="111" spans="5:11" x14ac:dyDescent="0.3">
      <c r="E111" s="1">
        <v>22</v>
      </c>
      <c r="F111" s="2">
        <v>0.33600000000000002</v>
      </c>
      <c r="J111" s="1">
        <v>40</v>
      </c>
      <c r="K111" s="2">
        <v>1.9730000000000001</v>
      </c>
    </row>
    <row r="112" spans="5:11" x14ac:dyDescent="0.3">
      <c r="E112" s="1">
        <v>23</v>
      </c>
      <c r="F112" s="2">
        <v>0.52500000000000002</v>
      </c>
      <c r="J112" s="1">
        <v>41</v>
      </c>
      <c r="K112" s="2">
        <v>2.786</v>
      </c>
    </row>
    <row r="113" spans="5:11" x14ac:dyDescent="0.3">
      <c r="E113" s="1">
        <v>24</v>
      </c>
      <c r="F113" s="2">
        <v>0.41199999999999998</v>
      </c>
      <c r="J113" s="1">
        <v>42</v>
      </c>
      <c r="K113" s="2">
        <v>0.88400000000000001</v>
      </c>
    </row>
    <row r="114" spans="5:11" x14ac:dyDescent="0.3">
      <c r="E114" s="1">
        <v>25</v>
      </c>
      <c r="F114" s="2">
        <v>0.66700000000000004</v>
      </c>
      <c r="J114" s="1">
        <v>49</v>
      </c>
      <c r="K114" s="2">
        <v>1.6279999999999999</v>
      </c>
    </row>
    <row r="115" spans="5:11" x14ac:dyDescent="0.3">
      <c r="E115" s="1">
        <v>26</v>
      </c>
      <c r="F115" s="2">
        <v>0.89300000000000002</v>
      </c>
      <c r="J115" s="1">
        <v>50</v>
      </c>
      <c r="K115" s="2">
        <v>1.149</v>
      </c>
    </row>
    <row r="116" spans="5:11" x14ac:dyDescent="0.3">
      <c r="E116" s="1">
        <v>27</v>
      </c>
      <c r="F116" s="2">
        <v>0.51400000000000001</v>
      </c>
      <c r="J116" s="1">
        <v>51</v>
      </c>
      <c r="K116" s="2">
        <v>1.6080000000000001</v>
      </c>
    </row>
    <row r="117" spans="5:11" x14ac:dyDescent="0.3">
      <c r="E117" s="1">
        <v>28</v>
      </c>
      <c r="F117" s="2">
        <v>0.60699999999999998</v>
      </c>
      <c r="J117" s="1">
        <v>52</v>
      </c>
      <c r="K117" s="2">
        <v>1.6</v>
      </c>
    </row>
    <row r="118" spans="5:11" x14ac:dyDescent="0.3">
      <c r="E118" s="1">
        <v>29</v>
      </c>
      <c r="F118" s="2">
        <v>0.41199999999999998</v>
      </c>
      <c r="J118" s="1">
        <v>53</v>
      </c>
      <c r="K118" s="2">
        <v>0.64900000000000002</v>
      </c>
    </row>
    <row r="119" spans="5:11" x14ac:dyDescent="0.3">
      <c r="E119" s="1">
        <v>30</v>
      </c>
      <c r="F119" s="2">
        <v>0.42699999999999999</v>
      </c>
      <c r="J119" s="1">
        <v>54</v>
      </c>
      <c r="K119" s="2">
        <v>1.587</v>
      </c>
    </row>
    <row r="120" spans="5:11" x14ac:dyDescent="0.3">
      <c r="E120" s="1">
        <v>31</v>
      </c>
      <c r="F120" s="2">
        <v>0.67700000000000005</v>
      </c>
      <c r="J120" s="1">
        <v>61</v>
      </c>
      <c r="K120" s="2"/>
    </row>
    <row r="121" spans="5:11" x14ac:dyDescent="0.3">
      <c r="E121" s="1">
        <v>32</v>
      </c>
      <c r="F121" s="2">
        <v>0.498</v>
      </c>
      <c r="J121" s="1">
        <v>62</v>
      </c>
      <c r="K121" s="2">
        <v>1.5089999999999999</v>
      </c>
    </row>
    <row r="122" spans="5:11" x14ac:dyDescent="0.3">
      <c r="E122" s="1">
        <v>33</v>
      </c>
      <c r="F122" s="2">
        <v>1.3680000000000001</v>
      </c>
      <c r="J122" s="1">
        <v>63</v>
      </c>
      <c r="K122" s="2">
        <v>1.1919999999999999</v>
      </c>
    </row>
    <row r="123" spans="5:11" x14ac:dyDescent="0.3">
      <c r="E123" s="1">
        <v>34</v>
      </c>
      <c r="F123" s="2">
        <v>0.38400000000000001</v>
      </c>
      <c r="J123" s="1">
        <v>64</v>
      </c>
      <c r="K123" s="2">
        <v>1.4390000000000001</v>
      </c>
    </row>
    <row r="124" spans="5:11" x14ac:dyDescent="0.3">
      <c r="E124" s="1">
        <v>35</v>
      </c>
      <c r="F124" s="2">
        <v>0.55400000000000005</v>
      </c>
      <c r="J124" s="1">
        <v>65</v>
      </c>
      <c r="K124" s="2">
        <v>1.6870000000000001</v>
      </c>
    </row>
    <row r="125" spans="5:11" x14ac:dyDescent="0.3">
      <c r="E125" s="1">
        <v>36</v>
      </c>
      <c r="F125" s="2">
        <v>0.72399999999999998</v>
      </c>
      <c r="J125" s="1">
        <v>66</v>
      </c>
      <c r="K125" s="2">
        <v>2.173</v>
      </c>
    </row>
    <row r="126" spans="5:11" x14ac:dyDescent="0.3">
      <c r="E126" s="1">
        <v>37</v>
      </c>
      <c r="F126" s="2">
        <v>1.448</v>
      </c>
      <c r="I126" s="1" t="s">
        <v>10</v>
      </c>
      <c r="J126" s="1">
        <v>37</v>
      </c>
      <c r="K126" s="2">
        <v>1.407</v>
      </c>
    </row>
    <row r="127" spans="5:11" x14ac:dyDescent="0.3">
      <c r="E127" s="1">
        <v>38</v>
      </c>
      <c r="F127" s="2">
        <v>0.5</v>
      </c>
      <c r="J127" s="1">
        <v>38</v>
      </c>
      <c r="K127" s="2">
        <v>1.143</v>
      </c>
    </row>
    <row r="128" spans="5:11" x14ac:dyDescent="0.3">
      <c r="E128" s="1">
        <v>39</v>
      </c>
      <c r="F128" s="2">
        <v>0.45500000000000002</v>
      </c>
      <c r="J128" s="1">
        <v>39</v>
      </c>
      <c r="K128" s="2"/>
    </row>
    <row r="129" spans="5:11" x14ac:dyDescent="0.3">
      <c r="E129" s="1">
        <v>40</v>
      </c>
      <c r="F129" s="2">
        <v>0.63</v>
      </c>
      <c r="J129" s="1">
        <v>40</v>
      </c>
      <c r="K129" s="2">
        <v>1.1140000000000001</v>
      </c>
    </row>
    <row r="130" spans="5:11" x14ac:dyDescent="0.3">
      <c r="E130" s="1">
        <v>41</v>
      </c>
      <c r="F130" s="2">
        <v>0.78900000000000003</v>
      </c>
      <c r="J130" s="1">
        <v>41</v>
      </c>
      <c r="K130" s="2">
        <v>1.3260000000000001</v>
      </c>
    </row>
    <row r="131" spans="5:11" x14ac:dyDescent="0.3">
      <c r="E131" s="1">
        <v>42</v>
      </c>
      <c r="F131" s="2">
        <v>0.83699999999999997</v>
      </c>
      <c r="J131" s="1">
        <v>42</v>
      </c>
      <c r="K131" s="2">
        <v>0.96899999999999997</v>
      </c>
    </row>
    <row r="132" spans="5:11" x14ac:dyDescent="0.3">
      <c r="E132" s="1">
        <v>43</v>
      </c>
      <c r="F132" s="2">
        <v>0.61499999999999999</v>
      </c>
      <c r="J132" s="1">
        <v>43</v>
      </c>
      <c r="K132" s="2">
        <v>1.883</v>
      </c>
    </row>
    <row r="133" spans="5:11" x14ac:dyDescent="0.3">
      <c r="E133" s="1">
        <v>44</v>
      </c>
      <c r="F133" s="2">
        <v>0.45200000000000001</v>
      </c>
      <c r="J133" s="1">
        <v>44</v>
      </c>
      <c r="K133" s="2">
        <v>1.7</v>
      </c>
    </row>
    <row r="134" spans="5:11" x14ac:dyDescent="0.3">
      <c r="E134" s="1">
        <v>45</v>
      </c>
      <c r="F134" s="2">
        <v>0.47199999999999998</v>
      </c>
      <c r="J134" s="1">
        <v>45</v>
      </c>
      <c r="K134" s="2">
        <v>1.3919999999999999</v>
      </c>
    </row>
    <row r="135" spans="5:11" x14ac:dyDescent="0.3">
      <c r="E135" s="1">
        <v>46</v>
      </c>
      <c r="F135" s="2">
        <v>0.47</v>
      </c>
      <c r="J135" s="1">
        <v>46</v>
      </c>
      <c r="K135" s="2">
        <v>1.712</v>
      </c>
    </row>
    <row r="136" spans="5:11" x14ac:dyDescent="0.3">
      <c r="E136" s="1">
        <v>47</v>
      </c>
      <c r="F136" s="2">
        <v>0.78700000000000003</v>
      </c>
      <c r="J136" s="1">
        <v>47</v>
      </c>
      <c r="K136" s="2">
        <v>1.29</v>
      </c>
    </row>
    <row r="137" spans="5:11" x14ac:dyDescent="0.3">
      <c r="E137" s="1">
        <v>48</v>
      </c>
      <c r="F137" s="2">
        <v>0.434</v>
      </c>
      <c r="J137" s="1">
        <v>48</v>
      </c>
      <c r="K137" s="2"/>
    </row>
    <row r="138" spans="5:11" x14ac:dyDescent="0.3">
      <c r="E138" s="1">
        <v>49</v>
      </c>
      <c r="F138" s="2">
        <v>0.57099999999999995</v>
      </c>
      <c r="J138" s="1">
        <v>49</v>
      </c>
      <c r="K138" s="2">
        <v>0.69</v>
      </c>
    </row>
    <row r="139" spans="5:11" x14ac:dyDescent="0.3">
      <c r="E139" s="1">
        <v>50</v>
      </c>
      <c r="F139" s="2">
        <v>0.53100000000000003</v>
      </c>
      <c r="J139" s="1">
        <v>50</v>
      </c>
      <c r="K139" s="2">
        <v>0.98299999999999998</v>
      </c>
    </row>
    <row r="140" spans="5:11" x14ac:dyDescent="0.3">
      <c r="E140" s="1">
        <v>51</v>
      </c>
      <c r="F140" s="2">
        <v>0.69399999999999995</v>
      </c>
      <c r="J140" s="1">
        <v>51</v>
      </c>
      <c r="K140" s="2">
        <v>1.2110000000000001</v>
      </c>
    </row>
    <row r="141" spans="5:11" x14ac:dyDescent="0.3">
      <c r="E141" s="1">
        <v>52</v>
      </c>
      <c r="F141" s="2">
        <v>0.49099999999999999</v>
      </c>
      <c r="J141" s="1">
        <v>52</v>
      </c>
      <c r="K141" s="2">
        <v>1.26</v>
      </c>
    </row>
    <row r="142" spans="5:11" x14ac:dyDescent="0.3">
      <c r="E142" s="1">
        <v>53</v>
      </c>
      <c r="F142" s="2">
        <v>0.439</v>
      </c>
      <c r="J142" s="1">
        <v>53</v>
      </c>
      <c r="K142" s="2">
        <v>0.71</v>
      </c>
    </row>
    <row r="143" spans="5:11" x14ac:dyDescent="0.3">
      <c r="E143" s="1">
        <v>54</v>
      </c>
      <c r="F143" s="2">
        <v>0.48199999999999998</v>
      </c>
      <c r="J143" s="1">
        <v>54</v>
      </c>
      <c r="K143" s="2">
        <v>3.5489999999999999</v>
      </c>
    </row>
    <row r="144" spans="5:11" x14ac:dyDescent="0.3">
      <c r="E144" s="1">
        <v>55</v>
      </c>
      <c r="F144" s="2">
        <v>0.60699999999999998</v>
      </c>
      <c r="J144" s="1">
        <v>55</v>
      </c>
      <c r="K144" s="2">
        <v>0.76700000000000002</v>
      </c>
    </row>
    <row r="145" spans="5:11" x14ac:dyDescent="0.3">
      <c r="E145" s="1">
        <v>56</v>
      </c>
      <c r="F145" s="2">
        <v>0.72599999999999998</v>
      </c>
      <c r="J145" s="1">
        <v>56</v>
      </c>
      <c r="K145" s="2">
        <v>1.524</v>
      </c>
    </row>
    <row r="146" spans="5:11" x14ac:dyDescent="0.3">
      <c r="E146" s="1">
        <v>57</v>
      </c>
      <c r="F146" s="2">
        <v>0.56999999999999995</v>
      </c>
      <c r="J146" s="1">
        <v>57</v>
      </c>
      <c r="K146" s="2">
        <v>1.321</v>
      </c>
    </row>
    <row r="147" spans="5:11" x14ac:dyDescent="0.3">
      <c r="E147" s="1">
        <v>58</v>
      </c>
      <c r="F147" s="2">
        <v>0.499</v>
      </c>
      <c r="J147" s="1">
        <v>58</v>
      </c>
      <c r="K147" s="2">
        <v>2.2280000000000002</v>
      </c>
    </row>
    <row r="148" spans="5:11" x14ac:dyDescent="0.3">
      <c r="E148" s="1">
        <v>59</v>
      </c>
      <c r="F148" s="2">
        <v>0.372</v>
      </c>
      <c r="J148" s="1">
        <v>59</v>
      </c>
      <c r="K148" s="2">
        <v>1.0649999999999999</v>
      </c>
    </row>
    <row r="149" spans="5:11" x14ac:dyDescent="0.3">
      <c r="E149" s="1">
        <v>60</v>
      </c>
      <c r="F149" s="2">
        <v>0.57599999999999996</v>
      </c>
      <c r="J149" s="1">
        <v>60</v>
      </c>
      <c r="K149" s="2">
        <v>1.988</v>
      </c>
    </row>
    <row r="150" spans="5:11" x14ac:dyDescent="0.3">
      <c r="E150" s="1">
        <v>61</v>
      </c>
      <c r="F150" s="2">
        <v>1.252</v>
      </c>
      <c r="J150" s="1">
        <v>61</v>
      </c>
      <c r="K150" s="2">
        <v>2.024</v>
      </c>
    </row>
    <row r="151" spans="5:11" x14ac:dyDescent="0.3">
      <c r="E151" s="1">
        <v>62</v>
      </c>
      <c r="F151" s="2">
        <v>0.83299999999999996</v>
      </c>
      <c r="J151" s="1">
        <v>62</v>
      </c>
      <c r="K151" s="2">
        <v>1.1040000000000001</v>
      </c>
    </row>
    <row r="152" spans="5:11" x14ac:dyDescent="0.3">
      <c r="E152" s="1">
        <v>63</v>
      </c>
      <c r="F152" s="2">
        <v>0.42899999999999999</v>
      </c>
      <c r="J152" s="1">
        <v>63</v>
      </c>
      <c r="K152" s="2">
        <v>0.995</v>
      </c>
    </row>
    <row r="153" spans="5:11" x14ac:dyDescent="0.3">
      <c r="E153" s="1">
        <v>64</v>
      </c>
      <c r="F153" s="2">
        <v>0.56899999999999995</v>
      </c>
      <c r="J153" s="1">
        <v>64</v>
      </c>
      <c r="K153" s="2">
        <v>2.6440000000000001</v>
      </c>
    </row>
    <row r="154" spans="5:11" x14ac:dyDescent="0.3">
      <c r="E154" s="1">
        <v>65</v>
      </c>
      <c r="F154" s="2">
        <v>0.46400000000000002</v>
      </c>
      <c r="J154" s="1">
        <v>65</v>
      </c>
      <c r="K154" s="2">
        <v>1.4810000000000001</v>
      </c>
    </row>
    <row r="155" spans="5:11" x14ac:dyDescent="0.3">
      <c r="E155" s="1">
        <v>66</v>
      </c>
      <c r="F155" s="2">
        <v>0.80700000000000005</v>
      </c>
      <c r="J155" s="1">
        <v>66</v>
      </c>
      <c r="K155" s="2">
        <v>1.278</v>
      </c>
    </row>
    <row r="156" spans="5:11" x14ac:dyDescent="0.3">
      <c r="E156" s="1">
        <v>67</v>
      </c>
      <c r="F156" s="2">
        <v>0.69199999999999995</v>
      </c>
      <c r="J156" s="1">
        <v>67</v>
      </c>
      <c r="K156" s="2">
        <v>1.8460000000000001</v>
      </c>
    </row>
    <row r="157" spans="5:11" x14ac:dyDescent="0.3">
      <c r="E157" s="1">
        <v>68</v>
      </c>
      <c r="F157" s="2">
        <v>0.59399999999999997</v>
      </c>
      <c r="J157" s="1">
        <v>68</v>
      </c>
      <c r="K157" s="2">
        <v>1.1919999999999999</v>
      </c>
    </row>
    <row r="158" spans="5:11" x14ac:dyDescent="0.3">
      <c r="E158" s="1">
        <v>69</v>
      </c>
      <c r="F158" s="2">
        <v>0.52200000000000002</v>
      </c>
      <c r="J158" s="1">
        <v>69</v>
      </c>
      <c r="K158" s="2">
        <v>1.569</v>
      </c>
    </row>
    <row r="159" spans="5:11" x14ac:dyDescent="0.3">
      <c r="E159" s="1">
        <v>70</v>
      </c>
      <c r="F159" s="2">
        <v>0.60399999999999998</v>
      </c>
      <c r="J159" s="1">
        <v>70</v>
      </c>
      <c r="K159" s="2">
        <v>1.901</v>
      </c>
    </row>
    <row r="160" spans="5:11" x14ac:dyDescent="0.3">
      <c r="E160" s="1">
        <v>71</v>
      </c>
      <c r="F160" s="2">
        <v>0.71899999999999997</v>
      </c>
      <c r="J160" s="1">
        <v>71</v>
      </c>
      <c r="K160" s="2">
        <v>2.085</v>
      </c>
    </row>
    <row r="161" spans="4:11" x14ac:dyDescent="0.3">
      <c r="E161" s="1">
        <v>72</v>
      </c>
      <c r="F161" s="2">
        <v>0.51900000000000002</v>
      </c>
      <c r="J161" s="1">
        <v>72</v>
      </c>
      <c r="K161" s="2">
        <v>1.4379999999999999</v>
      </c>
    </row>
    <row r="162" spans="4:11" x14ac:dyDescent="0.3">
      <c r="E162" s="1">
        <v>73</v>
      </c>
      <c r="F162" s="2">
        <v>0.56399999999999995</v>
      </c>
      <c r="I162" s="1" t="s">
        <v>5</v>
      </c>
      <c r="J162" s="1">
        <v>55</v>
      </c>
      <c r="K162" s="2">
        <v>1.746</v>
      </c>
    </row>
    <row r="163" spans="4:11" x14ac:dyDescent="0.3">
      <c r="E163" s="1">
        <v>74</v>
      </c>
      <c r="F163" s="2">
        <v>0.55200000000000005</v>
      </c>
      <c r="J163" s="1">
        <v>56</v>
      </c>
      <c r="K163" s="2">
        <v>2.8220000000000001</v>
      </c>
    </row>
    <row r="164" spans="4:11" x14ac:dyDescent="0.3">
      <c r="E164" s="1">
        <v>75</v>
      </c>
      <c r="F164" s="2">
        <v>0.48799999999999999</v>
      </c>
      <c r="J164" s="1">
        <v>57</v>
      </c>
      <c r="K164" s="2">
        <v>1.4630000000000001</v>
      </c>
    </row>
    <row r="165" spans="4:11" x14ac:dyDescent="0.3">
      <c r="E165" s="1">
        <v>76</v>
      </c>
      <c r="F165" s="2">
        <v>0.47499999999999998</v>
      </c>
      <c r="J165" s="1">
        <v>58</v>
      </c>
      <c r="K165" s="2">
        <v>1.429</v>
      </c>
    </row>
    <row r="166" spans="4:11" x14ac:dyDescent="0.3">
      <c r="E166" s="1">
        <v>77</v>
      </c>
      <c r="F166" s="2">
        <v>1.1220000000000001</v>
      </c>
      <c r="J166" s="1">
        <v>59</v>
      </c>
      <c r="K166" s="2">
        <v>1.4990000000000001</v>
      </c>
    </row>
    <row r="167" spans="4:11" x14ac:dyDescent="0.3">
      <c r="E167" s="1">
        <v>78</v>
      </c>
      <c r="F167" s="2">
        <v>0.65500000000000003</v>
      </c>
      <c r="J167" s="1">
        <v>60</v>
      </c>
      <c r="K167" s="2">
        <v>0.96899999999999997</v>
      </c>
    </row>
    <row r="168" spans="4:11" x14ac:dyDescent="0.3">
      <c r="D168" s="1" t="s">
        <v>5</v>
      </c>
      <c r="E168" s="1">
        <v>43</v>
      </c>
      <c r="F168" s="2">
        <v>2.6139999999999999</v>
      </c>
      <c r="J168" s="1">
        <v>67</v>
      </c>
      <c r="K168" s="2">
        <v>1.6279999999999999</v>
      </c>
    </row>
    <row r="169" spans="4:11" x14ac:dyDescent="0.3">
      <c r="E169" s="1">
        <v>44</v>
      </c>
      <c r="F169" s="2">
        <v>2.161</v>
      </c>
      <c r="J169" s="1">
        <v>68</v>
      </c>
      <c r="K169" s="2">
        <v>2.0190000000000001</v>
      </c>
    </row>
    <row r="170" spans="4:11" x14ac:dyDescent="0.3">
      <c r="E170" s="1">
        <v>45</v>
      </c>
      <c r="F170" s="2">
        <v>1.095</v>
      </c>
      <c r="J170" s="1">
        <v>69</v>
      </c>
      <c r="K170" s="2">
        <v>2.109</v>
      </c>
    </row>
    <row r="171" spans="4:11" x14ac:dyDescent="0.3">
      <c r="E171" s="1">
        <v>46</v>
      </c>
      <c r="F171" s="2">
        <v>1.046</v>
      </c>
      <c r="J171" s="1">
        <v>70</v>
      </c>
      <c r="K171" s="2">
        <v>1.2</v>
      </c>
    </row>
    <row r="172" spans="4:11" x14ac:dyDescent="0.3">
      <c r="E172" s="1">
        <v>47</v>
      </c>
      <c r="F172" s="2">
        <v>0.72799999999999998</v>
      </c>
      <c r="J172" s="1">
        <v>71</v>
      </c>
      <c r="K172" s="2">
        <v>1.4630000000000001</v>
      </c>
    </row>
    <row r="173" spans="4:11" x14ac:dyDescent="0.3">
      <c r="F173" s="2"/>
      <c r="J173" s="1">
        <v>72</v>
      </c>
      <c r="K173" s="2">
        <v>2.9079999999999999</v>
      </c>
    </row>
    <row r="174" spans="4:11" x14ac:dyDescent="0.3">
      <c r="F174" s="2"/>
      <c r="K174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98"/>
  <sheetViews>
    <sheetView topLeftCell="A78" zoomScale="124" zoomScaleNormal="124" workbookViewId="0">
      <selection activeCell="H89" sqref="H89"/>
    </sheetView>
  </sheetViews>
  <sheetFormatPr defaultColWidth="9.109375" defaultRowHeight="14.4" x14ac:dyDescent="0.3"/>
  <cols>
    <col min="1" max="7" width="9.109375" style="1"/>
    <col min="8" max="8" width="9.109375" style="1" customWidth="1"/>
    <col min="9" max="16384" width="9.109375" style="1"/>
  </cols>
  <sheetData>
    <row r="5" spans="3:10" x14ac:dyDescent="0.3">
      <c r="E5" s="1" t="s">
        <v>3</v>
      </c>
      <c r="G5" s="1" t="s">
        <v>4</v>
      </c>
      <c r="I5" s="1" t="s">
        <v>5</v>
      </c>
    </row>
    <row r="6" spans="3:10" x14ac:dyDescent="0.3">
      <c r="D6" s="1" t="s">
        <v>0</v>
      </c>
      <c r="E6" s="1" t="s">
        <v>1</v>
      </c>
      <c r="F6" s="1" t="s">
        <v>2</v>
      </c>
      <c r="G6" s="1" t="s">
        <v>1</v>
      </c>
      <c r="H6" s="1" t="s">
        <v>2</v>
      </c>
      <c r="I6" s="1" t="s">
        <v>1</v>
      </c>
      <c r="J6" s="1" t="s">
        <v>2</v>
      </c>
    </row>
    <row r="7" spans="3:10" x14ac:dyDescent="0.3">
      <c r="C7" s="6">
        <v>0</v>
      </c>
      <c r="D7" s="1">
        <v>7</v>
      </c>
      <c r="E7" s="4">
        <v>0.55600000000000005</v>
      </c>
      <c r="F7" s="4">
        <v>0.85599999999999998</v>
      </c>
    </row>
    <row r="8" spans="3:10" x14ac:dyDescent="0.3">
      <c r="C8" s="7"/>
      <c r="D8" s="1">
        <v>8</v>
      </c>
      <c r="F8" s="4">
        <v>0.95299999999999996</v>
      </c>
    </row>
    <row r="9" spans="3:10" x14ac:dyDescent="0.3">
      <c r="C9" s="7"/>
      <c r="D9" s="1">
        <v>9</v>
      </c>
      <c r="E9" s="4">
        <v>0.378</v>
      </c>
      <c r="F9" s="4">
        <v>0.57999999999999996</v>
      </c>
    </row>
    <row r="10" spans="3:10" x14ac:dyDescent="0.3">
      <c r="C10" s="7"/>
      <c r="D10" s="1">
        <v>10</v>
      </c>
      <c r="E10" s="4">
        <v>0.39</v>
      </c>
      <c r="F10" s="4">
        <v>0.30499999999999999</v>
      </c>
    </row>
    <row r="11" spans="3:10" x14ac:dyDescent="0.3">
      <c r="C11" s="7"/>
      <c r="D11" s="1">
        <v>11</v>
      </c>
      <c r="F11" s="4">
        <v>0.61199999999999999</v>
      </c>
    </row>
    <row r="12" spans="3:10" x14ac:dyDescent="0.3">
      <c r="C12" s="8"/>
      <c r="D12" s="1">
        <v>12</v>
      </c>
      <c r="E12" s="4">
        <v>0.872</v>
      </c>
      <c r="F12" s="4">
        <v>1.052</v>
      </c>
    </row>
    <row r="13" spans="3:10" x14ac:dyDescent="0.3">
      <c r="C13" s="6">
        <v>0</v>
      </c>
      <c r="D13" s="1">
        <v>37</v>
      </c>
      <c r="G13" s="4">
        <v>0.76600000000000001</v>
      </c>
      <c r="H13" s="4">
        <v>0.89900000000000002</v>
      </c>
    </row>
    <row r="14" spans="3:10" x14ac:dyDescent="0.3">
      <c r="C14" s="7"/>
      <c r="D14" s="1">
        <v>38</v>
      </c>
      <c r="G14" s="4">
        <v>1.0109999999999999</v>
      </c>
      <c r="H14" s="4">
        <v>0.997</v>
      </c>
    </row>
    <row r="15" spans="3:10" x14ac:dyDescent="0.3">
      <c r="C15" s="7"/>
      <c r="D15" s="1">
        <v>39</v>
      </c>
      <c r="G15" s="4">
        <v>1.696</v>
      </c>
      <c r="H15" s="4">
        <v>1.2649999999999999</v>
      </c>
    </row>
    <row r="16" spans="3:10" x14ac:dyDescent="0.3">
      <c r="C16" s="7"/>
      <c r="D16" s="1">
        <v>40</v>
      </c>
      <c r="G16" s="4">
        <v>2.194</v>
      </c>
      <c r="H16" s="4">
        <v>2.1219999999999999</v>
      </c>
    </row>
    <row r="17" spans="3:10" x14ac:dyDescent="0.3">
      <c r="C17" s="7"/>
      <c r="D17" s="1">
        <v>41</v>
      </c>
      <c r="G17" s="4">
        <v>1.9610000000000001</v>
      </c>
      <c r="H17" s="4">
        <v>1.663</v>
      </c>
    </row>
    <row r="18" spans="3:10" x14ac:dyDescent="0.3">
      <c r="C18" s="8"/>
      <c r="D18" s="1">
        <v>42</v>
      </c>
      <c r="G18" s="4">
        <v>1.3660000000000001</v>
      </c>
      <c r="H18" s="4">
        <v>1.403</v>
      </c>
    </row>
    <row r="19" spans="3:10" x14ac:dyDescent="0.3">
      <c r="C19" s="6">
        <v>0</v>
      </c>
      <c r="D19" s="1">
        <v>43</v>
      </c>
      <c r="E19" s="4">
        <v>0.58299999999999996</v>
      </c>
      <c r="F19" s="4">
        <v>0.45700000000000002</v>
      </c>
      <c r="G19" s="4">
        <v>1.6439999999999999</v>
      </c>
      <c r="H19" s="4">
        <v>1.0620000000000001</v>
      </c>
      <c r="I19" s="4">
        <v>2.5579999999999998</v>
      </c>
      <c r="J19" s="4">
        <v>1.982</v>
      </c>
    </row>
    <row r="20" spans="3:10" x14ac:dyDescent="0.3">
      <c r="C20" s="7"/>
      <c r="D20" s="1">
        <v>44</v>
      </c>
      <c r="F20" s="4">
        <v>0.42899999999999999</v>
      </c>
      <c r="G20" s="4">
        <v>1.105</v>
      </c>
      <c r="H20" s="4">
        <v>0.77800000000000002</v>
      </c>
      <c r="I20" s="4">
        <v>1.9590000000000001</v>
      </c>
      <c r="J20" s="4">
        <v>1.6859999999999999</v>
      </c>
    </row>
    <row r="21" spans="3:10" x14ac:dyDescent="0.3">
      <c r="C21" s="7"/>
      <c r="D21" s="1">
        <v>45</v>
      </c>
      <c r="E21" s="4">
        <v>0.34300000000000003</v>
      </c>
      <c r="F21" s="4">
        <v>0.57399999999999995</v>
      </c>
      <c r="G21" s="4">
        <v>0.70099999999999996</v>
      </c>
      <c r="H21" s="4">
        <v>0.78700000000000003</v>
      </c>
      <c r="I21" s="4">
        <v>2.472</v>
      </c>
      <c r="J21" s="4">
        <v>1.8480000000000001</v>
      </c>
    </row>
    <row r="22" spans="3:10" x14ac:dyDescent="0.3">
      <c r="C22" s="7"/>
      <c r="D22" s="1">
        <v>46</v>
      </c>
      <c r="F22" s="4">
        <v>0.61699999999999999</v>
      </c>
      <c r="G22" s="4">
        <v>0.85299999999999998</v>
      </c>
      <c r="H22" s="4">
        <v>0.67600000000000005</v>
      </c>
      <c r="I22" s="4">
        <v>1.3160000000000001</v>
      </c>
      <c r="J22" s="4">
        <v>1.3819999999999999</v>
      </c>
    </row>
    <row r="23" spans="3:10" x14ac:dyDescent="0.3">
      <c r="C23" s="7"/>
      <c r="D23" s="1">
        <v>47</v>
      </c>
      <c r="E23" s="4">
        <v>0.39500000000000002</v>
      </c>
      <c r="F23" s="4">
        <v>0.42199999999999999</v>
      </c>
      <c r="G23" s="4">
        <v>1.1950000000000001</v>
      </c>
      <c r="H23" s="4">
        <v>0.60899999999999999</v>
      </c>
      <c r="I23" s="4">
        <v>0.86199999999999999</v>
      </c>
      <c r="J23" s="4">
        <v>1.9239999999999999</v>
      </c>
    </row>
    <row r="24" spans="3:10" x14ac:dyDescent="0.3">
      <c r="C24" s="8"/>
      <c r="D24" s="1">
        <v>48</v>
      </c>
      <c r="F24" s="4">
        <v>0.75700000000000001</v>
      </c>
      <c r="I24" s="4">
        <v>0.498</v>
      </c>
      <c r="J24" s="4">
        <v>1.028</v>
      </c>
    </row>
    <row r="25" spans="3:10" x14ac:dyDescent="0.3">
      <c r="C25" s="6">
        <v>1</v>
      </c>
      <c r="D25" s="1">
        <v>19</v>
      </c>
      <c r="I25" s="4"/>
      <c r="J25" s="4"/>
    </row>
    <row r="26" spans="3:10" x14ac:dyDescent="0.3">
      <c r="C26" s="7"/>
      <c r="D26" s="1">
        <v>20</v>
      </c>
      <c r="E26" s="4">
        <v>0.23</v>
      </c>
      <c r="F26" s="4">
        <v>0.83799999999999997</v>
      </c>
      <c r="I26" s="4"/>
      <c r="J26" s="4"/>
    </row>
    <row r="27" spans="3:10" x14ac:dyDescent="0.3">
      <c r="C27" s="7"/>
      <c r="D27" s="1">
        <v>21</v>
      </c>
      <c r="F27" s="4">
        <v>0.96</v>
      </c>
      <c r="I27" s="4"/>
      <c r="J27" s="4"/>
    </row>
    <row r="28" spans="3:10" x14ac:dyDescent="0.3">
      <c r="C28" s="7"/>
      <c r="D28" s="1">
        <v>22</v>
      </c>
      <c r="I28" s="4"/>
      <c r="J28" s="4"/>
    </row>
    <row r="29" spans="3:10" x14ac:dyDescent="0.3">
      <c r="C29" s="7"/>
      <c r="D29" s="1">
        <v>23</v>
      </c>
      <c r="E29" s="4">
        <v>0.192</v>
      </c>
      <c r="I29" s="4"/>
      <c r="J29" s="4"/>
    </row>
    <row r="30" spans="3:10" x14ac:dyDescent="0.3">
      <c r="C30" s="8"/>
      <c r="D30" s="1">
        <v>24</v>
      </c>
      <c r="F30" s="4">
        <v>0.97699999999999998</v>
      </c>
      <c r="I30" s="4"/>
      <c r="J30" s="4"/>
    </row>
    <row r="31" spans="3:10" x14ac:dyDescent="0.3">
      <c r="C31" s="6">
        <v>1</v>
      </c>
      <c r="D31" s="1">
        <v>49</v>
      </c>
      <c r="G31" s="4">
        <v>0.84899999999999998</v>
      </c>
      <c r="H31" s="4">
        <v>1.131</v>
      </c>
    </row>
    <row r="32" spans="3:10" x14ac:dyDescent="0.3">
      <c r="C32" s="7"/>
      <c r="D32" s="1">
        <v>50</v>
      </c>
      <c r="G32" s="4">
        <v>0.92400000000000004</v>
      </c>
      <c r="H32" s="4">
        <v>2.0270000000000001</v>
      </c>
    </row>
    <row r="33" spans="3:10" x14ac:dyDescent="0.3">
      <c r="C33" s="7"/>
      <c r="D33" s="1">
        <v>51</v>
      </c>
      <c r="G33" s="4">
        <v>0.72199999999999998</v>
      </c>
      <c r="H33" s="4">
        <v>1.5349999999999999</v>
      </c>
    </row>
    <row r="34" spans="3:10" x14ac:dyDescent="0.3">
      <c r="C34" s="7"/>
      <c r="D34" s="1">
        <v>52</v>
      </c>
      <c r="G34" s="4">
        <v>0.89100000000000001</v>
      </c>
      <c r="H34" s="4">
        <v>2.2970000000000002</v>
      </c>
    </row>
    <row r="35" spans="3:10" x14ac:dyDescent="0.3">
      <c r="C35" s="7"/>
      <c r="D35" s="1">
        <v>53</v>
      </c>
      <c r="G35" s="4">
        <v>0.56599999999999995</v>
      </c>
      <c r="H35" s="4">
        <v>1.097</v>
      </c>
    </row>
    <row r="36" spans="3:10" x14ac:dyDescent="0.3">
      <c r="C36" s="8"/>
      <c r="D36" s="1">
        <v>54</v>
      </c>
      <c r="G36" s="4">
        <v>0.73499999999999999</v>
      </c>
      <c r="H36" s="4">
        <v>1.2929999999999999</v>
      </c>
    </row>
    <row r="37" spans="3:10" x14ac:dyDescent="0.3">
      <c r="C37" s="6">
        <v>1</v>
      </c>
      <c r="D37" s="1">
        <v>55</v>
      </c>
      <c r="E37" s="4">
        <v>0.73499999999999999</v>
      </c>
      <c r="G37" s="4">
        <v>1.1020000000000001</v>
      </c>
      <c r="H37" s="4">
        <v>3.4609999999999999</v>
      </c>
      <c r="I37" s="4">
        <v>1.343</v>
      </c>
      <c r="J37" s="4">
        <v>2.27</v>
      </c>
    </row>
    <row r="38" spans="3:10" x14ac:dyDescent="0.3">
      <c r="C38" s="7"/>
      <c r="D38" s="1">
        <v>56</v>
      </c>
      <c r="E38" s="4">
        <v>0.496</v>
      </c>
      <c r="F38" s="4">
        <v>0.47</v>
      </c>
      <c r="G38" s="4">
        <v>1.9990000000000001</v>
      </c>
      <c r="H38" s="4">
        <v>2.4620000000000002</v>
      </c>
      <c r="I38" s="4">
        <v>2.028</v>
      </c>
      <c r="J38" s="4">
        <v>3.0190000000000001</v>
      </c>
    </row>
    <row r="39" spans="3:10" x14ac:dyDescent="0.3">
      <c r="C39" s="7"/>
      <c r="D39" s="1">
        <v>57</v>
      </c>
      <c r="E39" s="4">
        <v>0.42199999999999999</v>
      </c>
      <c r="F39" s="4">
        <v>0.82799999999999996</v>
      </c>
      <c r="G39" s="4">
        <v>0.82399999999999995</v>
      </c>
      <c r="H39" s="4">
        <v>1.6479999999999999</v>
      </c>
      <c r="I39" s="4">
        <v>1.0680000000000001</v>
      </c>
      <c r="J39" s="4">
        <v>1.59</v>
      </c>
    </row>
    <row r="40" spans="3:10" x14ac:dyDescent="0.3">
      <c r="C40" s="7"/>
      <c r="D40" s="1">
        <v>58</v>
      </c>
      <c r="F40" s="4">
        <v>0.59799999999999998</v>
      </c>
      <c r="G40" s="4">
        <v>1.413</v>
      </c>
      <c r="H40" s="4">
        <v>1.577</v>
      </c>
      <c r="I40" s="4">
        <v>2.4329999999999998</v>
      </c>
      <c r="J40" s="4">
        <v>2.3130000000000002</v>
      </c>
    </row>
    <row r="41" spans="3:10" x14ac:dyDescent="0.3">
      <c r="C41" s="7"/>
      <c r="D41" s="1">
        <v>59</v>
      </c>
      <c r="E41" s="4">
        <v>0.33900000000000002</v>
      </c>
      <c r="F41" s="4">
        <v>0.83099999999999996</v>
      </c>
      <c r="G41" s="4">
        <v>0.83399999999999996</v>
      </c>
      <c r="H41" s="4">
        <v>1.4930000000000001</v>
      </c>
      <c r="I41" s="4">
        <v>0.97099999999999997</v>
      </c>
      <c r="J41" s="4">
        <v>1.5009999999999999</v>
      </c>
    </row>
    <row r="42" spans="3:10" x14ac:dyDescent="0.3">
      <c r="C42" s="8"/>
      <c r="D42" s="1">
        <v>60</v>
      </c>
      <c r="G42" s="4">
        <v>1.1200000000000001</v>
      </c>
      <c r="H42" s="4">
        <v>2.1579999999999999</v>
      </c>
      <c r="I42" s="4">
        <v>0.96199999999999997</v>
      </c>
      <c r="J42" s="4">
        <v>1.7470000000000001</v>
      </c>
    </row>
    <row r="43" spans="3:10" x14ac:dyDescent="0.3">
      <c r="C43" s="6">
        <v>3</v>
      </c>
      <c r="D43" s="1">
        <v>31</v>
      </c>
      <c r="E43" s="4">
        <v>0.52700000000000002</v>
      </c>
      <c r="F43" s="4">
        <v>0.437</v>
      </c>
      <c r="G43" s="4"/>
      <c r="H43" s="4"/>
      <c r="I43" s="4"/>
      <c r="J43" s="4"/>
    </row>
    <row r="44" spans="3:10" x14ac:dyDescent="0.3">
      <c r="C44" s="7"/>
      <c r="D44" s="1">
        <v>32</v>
      </c>
      <c r="E44" s="4">
        <v>0.64500000000000002</v>
      </c>
      <c r="F44" s="4">
        <v>0.68400000000000005</v>
      </c>
      <c r="G44" s="4"/>
      <c r="H44" s="4"/>
      <c r="I44" s="4"/>
      <c r="J44" s="4"/>
    </row>
    <row r="45" spans="3:10" x14ac:dyDescent="0.3">
      <c r="C45" s="7"/>
      <c r="D45" s="1">
        <v>33</v>
      </c>
      <c r="G45" s="4"/>
      <c r="H45" s="4"/>
      <c r="I45" s="4"/>
      <c r="J45" s="4"/>
    </row>
    <row r="46" spans="3:10" x14ac:dyDescent="0.3">
      <c r="C46" s="7"/>
      <c r="D46" s="1">
        <v>34</v>
      </c>
      <c r="E46" s="4">
        <v>0.309</v>
      </c>
      <c r="F46" s="4">
        <v>0.47799999999999998</v>
      </c>
      <c r="G46" s="4"/>
      <c r="H46" s="4"/>
      <c r="I46" s="4"/>
      <c r="J46" s="4"/>
    </row>
    <row r="47" spans="3:10" x14ac:dyDescent="0.3">
      <c r="C47" s="7"/>
      <c r="D47" s="1">
        <v>35</v>
      </c>
      <c r="E47" s="4">
        <v>0.33</v>
      </c>
      <c r="F47" s="4">
        <v>0.69699999999999995</v>
      </c>
      <c r="G47" s="4"/>
      <c r="H47" s="4"/>
      <c r="I47" s="4"/>
      <c r="J47" s="4"/>
    </row>
    <row r="48" spans="3:10" x14ac:dyDescent="0.3">
      <c r="C48" s="7"/>
      <c r="D48" s="1">
        <v>36</v>
      </c>
      <c r="E48" s="4">
        <v>1.99</v>
      </c>
      <c r="F48" s="4">
        <v>1.2769999999999999</v>
      </c>
      <c r="G48" s="4"/>
      <c r="H48" s="4"/>
      <c r="I48" s="4"/>
      <c r="J48" s="4"/>
    </row>
    <row r="49" spans="3:10" x14ac:dyDescent="0.3">
      <c r="C49" s="6">
        <v>3</v>
      </c>
      <c r="D49" s="1">
        <v>61</v>
      </c>
      <c r="G49" s="4">
        <v>1.6120000000000001</v>
      </c>
      <c r="H49" s="4">
        <v>5.702</v>
      </c>
    </row>
    <row r="50" spans="3:10" x14ac:dyDescent="0.3">
      <c r="C50" s="7"/>
      <c r="D50" s="1">
        <v>62</v>
      </c>
      <c r="G50" s="4">
        <v>0.98899999999999999</v>
      </c>
      <c r="H50" s="4">
        <v>1.631</v>
      </c>
    </row>
    <row r="51" spans="3:10" x14ac:dyDescent="0.3">
      <c r="C51" s="7"/>
      <c r="D51" s="1">
        <v>63</v>
      </c>
      <c r="G51" s="4">
        <v>0.64400000000000002</v>
      </c>
      <c r="H51" s="4">
        <v>1.4570000000000001</v>
      </c>
    </row>
    <row r="52" spans="3:10" x14ac:dyDescent="0.3">
      <c r="C52" s="7"/>
      <c r="D52" s="1">
        <v>64</v>
      </c>
      <c r="G52" s="4">
        <v>1.0609999999999999</v>
      </c>
      <c r="H52" s="4">
        <v>2.5169999999999999</v>
      </c>
    </row>
    <row r="53" spans="3:10" x14ac:dyDescent="0.3">
      <c r="C53" s="7"/>
      <c r="D53" s="1">
        <v>65</v>
      </c>
      <c r="G53" s="4">
        <v>1.202</v>
      </c>
      <c r="H53" s="4">
        <v>2.1829999999999998</v>
      </c>
    </row>
    <row r="54" spans="3:10" x14ac:dyDescent="0.3">
      <c r="C54" s="8"/>
      <c r="D54" s="1">
        <v>66</v>
      </c>
      <c r="G54" s="4">
        <v>1.5649999999999999</v>
      </c>
      <c r="H54" s="4">
        <v>1.597</v>
      </c>
    </row>
    <row r="55" spans="3:10" x14ac:dyDescent="0.3">
      <c r="C55" s="6">
        <v>3</v>
      </c>
      <c r="D55" s="1">
        <v>67</v>
      </c>
      <c r="F55" s="4">
        <v>1.409</v>
      </c>
      <c r="G55" s="4">
        <v>1.081</v>
      </c>
      <c r="H55" s="4">
        <v>1.625</v>
      </c>
      <c r="I55" s="4">
        <v>1.2749999999999999</v>
      </c>
      <c r="J55" s="4">
        <v>1.68</v>
      </c>
    </row>
    <row r="56" spans="3:10" x14ac:dyDescent="0.3">
      <c r="C56" s="7"/>
      <c r="D56" s="1">
        <v>68</v>
      </c>
      <c r="E56" s="4">
        <v>0.52800000000000002</v>
      </c>
      <c r="F56" s="4">
        <v>0.80500000000000005</v>
      </c>
      <c r="G56" s="4">
        <v>0.57699999999999996</v>
      </c>
      <c r="H56" s="4">
        <v>3.0489999999999999</v>
      </c>
      <c r="I56" s="4">
        <v>1.798</v>
      </c>
      <c r="J56" s="4">
        <v>1.732</v>
      </c>
    </row>
    <row r="57" spans="3:10" x14ac:dyDescent="0.3">
      <c r="C57" s="7"/>
      <c r="D57" s="1">
        <v>69</v>
      </c>
      <c r="E57" s="4">
        <v>0.86499999999999999</v>
      </c>
      <c r="F57" s="4">
        <v>0.42699999999999999</v>
      </c>
      <c r="G57" s="4">
        <v>1.071</v>
      </c>
      <c r="H57" s="4">
        <v>1.276</v>
      </c>
      <c r="I57" s="4">
        <v>1.2150000000000001</v>
      </c>
      <c r="J57" s="4">
        <v>1.762</v>
      </c>
    </row>
    <row r="58" spans="3:10" x14ac:dyDescent="0.3">
      <c r="C58" s="7"/>
      <c r="D58" s="1">
        <v>70</v>
      </c>
      <c r="E58" s="4">
        <v>0.55200000000000005</v>
      </c>
      <c r="F58" s="4">
        <v>1.202</v>
      </c>
      <c r="G58" s="4">
        <v>0.83199999999999996</v>
      </c>
      <c r="H58" s="4">
        <v>1.5920000000000001</v>
      </c>
      <c r="I58" s="4">
        <v>0.89900000000000002</v>
      </c>
      <c r="J58" s="4">
        <v>1.6879999999999999</v>
      </c>
    </row>
    <row r="59" spans="3:10" x14ac:dyDescent="0.3">
      <c r="C59" s="7"/>
      <c r="D59" s="1">
        <v>71</v>
      </c>
      <c r="E59" s="4">
        <v>0.745</v>
      </c>
      <c r="F59" s="4">
        <v>0.78700000000000003</v>
      </c>
      <c r="G59" s="4">
        <v>1.1299999999999999</v>
      </c>
      <c r="H59" s="4">
        <v>2.2080000000000002</v>
      </c>
      <c r="I59" s="4">
        <v>1.9339999999999999</v>
      </c>
      <c r="J59" s="4">
        <v>1.252</v>
      </c>
    </row>
    <row r="60" spans="3:10" x14ac:dyDescent="0.3">
      <c r="C60" s="8"/>
      <c r="D60" s="1">
        <v>72</v>
      </c>
      <c r="G60" s="4">
        <v>1.0860000000000001</v>
      </c>
      <c r="H60" s="4">
        <v>1.8819999999999999</v>
      </c>
      <c r="I60" s="4">
        <v>1.494</v>
      </c>
      <c r="J60" s="4">
        <v>2.2229999999999999</v>
      </c>
    </row>
    <row r="61" spans="3:10" x14ac:dyDescent="0.3">
      <c r="C61" s="28"/>
      <c r="G61" s="4"/>
      <c r="H61" s="4"/>
      <c r="I61" s="4"/>
      <c r="J61" s="4"/>
    </row>
    <row r="62" spans="3:10" x14ac:dyDescent="0.3">
      <c r="C62" s="28"/>
      <c r="E62" s="1" t="s">
        <v>3</v>
      </c>
      <c r="G62" s="1" t="s">
        <v>4</v>
      </c>
      <c r="I62" s="1" t="s">
        <v>5</v>
      </c>
    </row>
    <row r="63" spans="3:10" x14ac:dyDescent="0.3">
      <c r="E63" s="1" t="s">
        <v>1</v>
      </c>
      <c r="F63" s="1" t="s">
        <v>2</v>
      </c>
      <c r="G63" s="1" t="s">
        <v>1</v>
      </c>
      <c r="H63" s="1" t="s">
        <v>2</v>
      </c>
      <c r="I63" s="1" t="s">
        <v>1</v>
      </c>
      <c r="J63" s="1" t="s">
        <v>2</v>
      </c>
    </row>
    <row r="64" spans="3:10" x14ac:dyDescent="0.3">
      <c r="C64" s="11" t="s">
        <v>23</v>
      </c>
      <c r="D64" s="11" t="s">
        <v>24</v>
      </c>
      <c r="E64" s="11">
        <f>COUNT(E7:E60)</f>
        <v>22</v>
      </c>
      <c r="F64" s="11">
        <f t="shared" ref="F64:J64" si="0">COUNT(F7:F60)</f>
        <v>29</v>
      </c>
      <c r="G64" s="11">
        <f t="shared" si="0"/>
        <v>35</v>
      </c>
      <c r="H64" s="11">
        <f t="shared" si="0"/>
        <v>35</v>
      </c>
      <c r="I64" s="11">
        <f t="shared" si="0"/>
        <v>18</v>
      </c>
      <c r="J64" s="11">
        <f t="shared" si="0"/>
        <v>18</v>
      </c>
    </row>
    <row r="65" spans="3:10" x14ac:dyDescent="0.3">
      <c r="D65" s="11">
        <v>0</v>
      </c>
      <c r="E65" s="11">
        <f>COUNT(E7:E24)</f>
        <v>7</v>
      </c>
      <c r="F65" s="11">
        <f t="shared" ref="F65:J65" si="1">COUNT(F7:F24)</f>
        <v>12</v>
      </c>
      <c r="G65" s="11">
        <f t="shared" si="1"/>
        <v>11</v>
      </c>
      <c r="H65" s="11">
        <f t="shared" si="1"/>
        <v>11</v>
      </c>
      <c r="I65" s="11">
        <f t="shared" si="1"/>
        <v>6</v>
      </c>
      <c r="J65" s="11">
        <f t="shared" si="1"/>
        <v>6</v>
      </c>
    </row>
    <row r="66" spans="3:10" x14ac:dyDescent="0.3">
      <c r="D66" s="11">
        <v>1</v>
      </c>
      <c r="E66" s="11">
        <f>COUNT(E25:E42)</f>
        <v>6</v>
      </c>
      <c r="F66" s="11">
        <f t="shared" ref="F66:J66" si="2">COUNT(F25:F42)</f>
        <v>7</v>
      </c>
      <c r="G66" s="11">
        <f t="shared" si="2"/>
        <v>12</v>
      </c>
      <c r="H66" s="11">
        <f t="shared" si="2"/>
        <v>12</v>
      </c>
      <c r="I66" s="11">
        <f t="shared" si="2"/>
        <v>6</v>
      </c>
      <c r="J66" s="11">
        <f t="shared" si="2"/>
        <v>6</v>
      </c>
    </row>
    <row r="67" spans="3:10" x14ac:dyDescent="0.3">
      <c r="D67" s="11">
        <v>3</v>
      </c>
      <c r="E67" s="11">
        <f>COUNT(E43:E60)</f>
        <v>9</v>
      </c>
      <c r="F67" s="11">
        <f t="shared" ref="F67:J67" si="3">COUNT(F43:F60)</f>
        <v>10</v>
      </c>
      <c r="G67" s="11">
        <f t="shared" si="3"/>
        <v>12</v>
      </c>
      <c r="H67" s="11">
        <f t="shared" si="3"/>
        <v>12</v>
      </c>
      <c r="I67" s="11">
        <f t="shared" si="3"/>
        <v>6</v>
      </c>
      <c r="J67" s="11">
        <f t="shared" si="3"/>
        <v>6</v>
      </c>
    </row>
    <row r="68" spans="3:10" x14ac:dyDescent="0.3">
      <c r="D68" s="9"/>
    </row>
    <row r="69" spans="3:10" x14ac:dyDescent="0.3">
      <c r="C69" s="12" t="s">
        <v>25</v>
      </c>
      <c r="D69" s="12">
        <v>0</v>
      </c>
      <c r="E69" s="17">
        <f>AVERAGE(E7:E24)</f>
        <v>0.50242857142857145</v>
      </c>
      <c r="F69" s="17">
        <f t="shared" ref="F69:J69" si="4">AVERAGE(F7:F24)</f>
        <v>0.63449999999999995</v>
      </c>
      <c r="G69" s="17">
        <f t="shared" si="4"/>
        <v>1.3174545454545454</v>
      </c>
      <c r="H69" s="17">
        <f t="shared" si="4"/>
        <v>1.1146363636363636</v>
      </c>
      <c r="I69" s="17">
        <f t="shared" si="4"/>
        <v>1.6108333333333331</v>
      </c>
      <c r="J69" s="17">
        <f t="shared" si="4"/>
        <v>1.6416666666666666</v>
      </c>
    </row>
    <row r="70" spans="3:10" x14ac:dyDescent="0.3">
      <c r="C70" s="12"/>
      <c r="D70" s="12">
        <v>1</v>
      </c>
      <c r="E70" s="17">
        <f>AVERAGE(E25:E42)</f>
        <v>0.40233333333333338</v>
      </c>
      <c r="F70" s="17">
        <f t="shared" ref="F70:J70" si="5">AVERAGE(F25:F42)</f>
        <v>0.78600000000000014</v>
      </c>
      <c r="G70" s="17">
        <f t="shared" si="5"/>
        <v>0.99824999999999997</v>
      </c>
      <c r="H70" s="17">
        <f t="shared" si="5"/>
        <v>1.8482499999999999</v>
      </c>
      <c r="I70" s="17">
        <f t="shared" si="5"/>
        <v>1.4675</v>
      </c>
      <c r="J70" s="17">
        <f t="shared" si="5"/>
        <v>2.0733333333333333</v>
      </c>
    </row>
    <row r="71" spans="3:10" x14ac:dyDescent="0.3">
      <c r="C71" s="12"/>
      <c r="D71" s="12">
        <v>3</v>
      </c>
      <c r="E71" s="17">
        <f>AVERAGE(E43:E60)</f>
        <v>0.72122222222222232</v>
      </c>
      <c r="F71" s="17">
        <f t="shared" ref="F71:J71" si="6">AVERAGE(F43:F60)</f>
        <v>0.82029999999999992</v>
      </c>
      <c r="G71" s="17">
        <f t="shared" si="6"/>
        <v>1.0708333333333333</v>
      </c>
      <c r="H71" s="17">
        <f t="shared" si="6"/>
        <v>2.2265833333333331</v>
      </c>
      <c r="I71" s="17">
        <f t="shared" si="6"/>
        <v>1.4358333333333333</v>
      </c>
      <c r="J71" s="17">
        <f t="shared" si="6"/>
        <v>1.7228333333333332</v>
      </c>
    </row>
    <row r="72" spans="3:10" x14ac:dyDescent="0.3">
      <c r="D72" s="9"/>
    </row>
    <row r="73" spans="3:10" x14ac:dyDescent="0.3">
      <c r="C73" s="14" t="s">
        <v>26</v>
      </c>
      <c r="D73" s="14">
        <v>0</v>
      </c>
      <c r="E73" s="18">
        <f>_xlfn.STDEV.P(E7:E24)</f>
        <v>0.17362756293931256</v>
      </c>
      <c r="F73" s="18">
        <f t="shared" ref="F73:J73" si="7">_xlfn.STDEV.P(F7:F24)</f>
        <v>0.2188460265422551</v>
      </c>
      <c r="G73" s="18">
        <f t="shared" si="7"/>
        <v>0.47564795301421336</v>
      </c>
      <c r="H73" s="18">
        <f t="shared" si="7"/>
        <v>0.44242046490707782</v>
      </c>
      <c r="I73" s="18">
        <f t="shared" si="7"/>
        <v>0.77953285512685311</v>
      </c>
      <c r="J73" s="18">
        <f t="shared" si="7"/>
        <v>0.33766140173585496</v>
      </c>
    </row>
    <row r="74" spans="3:10" x14ac:dyDescent="0.3">
      <c r="C74" s="14"/>
      <c r="D74" s="14">
        <v>1</v>
      </c>
      <c r="E74" s="18">
        <f>_xlfn.STDEV.P(E25:E42)</f>
        <v>0.18155684754062246</v>
      </c>
      <c r="F74" s="18">
        <f t="shared" ref="F74:J74" si="8">_xlfn.STDEV.P(F25:F42)</f>
        <v>0.17256468766399255</v>
      </c>
      <c r="G74" s="18">
        <f t="shared" si="8"/>
        <v>0.36835130989315079</v>
      </c>
      <c r="H74" s="18">
        <f t="shared" si="8"/>
        <v>0.64756314042210139</v>
      </c>
      <c r="I74" s="18">
        <f t="shared" si="8"/>
        <v>0.56619983221474013</v>
      </c>
      <c r="J74" s="18">
        <f t="shared" si="8"/>
        <v>0.5256857954667945</v>
      </c>
    </row>
    <row r="75" spans="3:10" x14ac:dyDescent="0.3">
      <c r="C75" s="14"/>
      <c r="D75" s="14">
        <v>3</v>
      </c>
      <c r="E75" s="18">
        <f>_xlfn.STDEV.P(E43:E60)</f>
        <v>0.47883186048683507</v>
      </c>
      <c r="F75" s="18">
        <f t="shared" ref="F75:J75" si="9">_xlfn.STDEV.P(F43:F60)</f>
        <v>0.33981378724236627</v>
      </c>
      <c r="G75" s="18">
        <f t="shared" si="9"/>
        <v>0.29552124383122691</v>
      </c>
      <c r="H75" s="18">
        <f t="shared" si="9"/>
        <v>1.1536816038472473</v>
      </c>
      <c r="I75" s="18">
        <f t="shared" si="9"/>
        <v>0.35250126083304867</v>
      </c>
      <c r="J75" s="18">
        <f t="shared" si="9"/>
        <v>0.28181460611938214</v>
      </c>
    </row>
    <row r="76" spans="3:10" x14ac:dyDescent="0.3">
      <c r="D76" s="9"/>
    </row>
    <row r="77" spans="3:10" x14ac:dyDescent="0.3">
      <c r="C77" s="15" t="s">
        <v>27</v>
      </c>
      <c r="D77" s="15">
        <v>0</v>
      </c>
      <c r="E77" s="19">
        <f>E73/E69</f>
        <v>0.34557661091134145</v>
      </c>
      <c r="F77" s="19">
        <f t="shared" ref="F77:J77" si="10">F73/F69</f>
        <v>0.34491099533846353</v>
      </c>
      <c r="G77" s="19">
        <f t="shared" si="10"/>
        <v>0.3610355701874377</v>
      </c>
      <c r="H77" s="19">
        <f t="shared" si="10"/>
        <v>0.39691910235526107</v>
      </c>
      <c r="I77" s="19">
        <f t="shared" si="10"/>
        <v>0.48393141549520119</v>
      </c>
      <c r="J77" s="19">
        <f t="shared" si="10"/>
        <v>0.20568207212336342</v>
      </c>
    </row>
    <row r="78" spans="3:10" x14ac:dyDescent="0.3">
      <c r="C78" s="15"/>
      <c r="D78" s="15">
        <v>1</v>
      </c>
      <c r="E78" s="19">
        <f t="shared" ref="E78:J79" si="11">E74/E70</f>
        <v>0.45125977019210217</v>
      </c>
      <c r="F78" s="19">
        <f t="shared" si="11"/>
        <v>0.21954794868192432</v>
      </c>
      <c r="G78" s="19">
        <f t="shared" si="11"/>
        <v>0.36899705473894395</v>
      </c>
      <c r="H78" s="19">
        <f t="shared" si="11"/>
        <v>0.35036555683598075</v>
      </c>
      <c r="I78" s="19">
        <f t="shared" si="11"/>
        <v>0.38582612075961847</v>
      </c>
      <c r="J78" s="19">
        <f t="shared" si="11"/>
        <v>0.25354620360134783</v>
      </c>
    </row>
    <row r="79" spans="3:10" x14ac:dyDescent="0.3">
      <c r="C79" s="15"/>
      <c r="D79" s="15">
        <v>3</v>
      </c>
      <c r="E79" s="19">
        <f t="shared" si="11"/>
        <v>0.663917230685798</v>
      </c>
      <c r="F79" s="19">
        <f t="shared" si="11"/>
        <v>0.41425550072213374</v>
      </c>
      <c r="G79" s="19">
        <f t="shared" si="11"/>
        <v>0.2759731459902508</v>
      </c>
      <c r="H79" s="19">
        <f t="shared" si="11"/>
        <v>0.51813987223200597</v>
      </c>
      <c r="I79" s="19">
        <f t="shared" si="11"/>
        <v>0.24550290946004552</v>
      </c>
      <c r="J79" s="19">
        <f t="shared" si="11"/>
        <v>0.16357624424071712</v>
      </c>
    </row>
    <row r="80" spans="3:10" x14ac:dyDescent="0.3">
      <c r="D80" s="9"/>
    </row>
    <row r="81" spans="3:10" x14ac:dyDescent="0.3">
      <c r="C81" s="16" t="s">
        <v>28</v>
      </c>
      <c r="D81" s="16">
        <v>0</v>
      </c>
      <c r="E81" s="29">
        <f>E73/SQRT(E65)</f>
        <v>6.5625050326233697E-2</v>
      </c>
      <c r="F81" s="29">
        <f t="shared" ref="F81:J81" si="12">F73/SQRT(F65)</f>
        <v>6.3175406167625486E-2</v>
      </c>
      <c r="G81" s="29">
        <f t="shared" si="12"/>
        <v>0.14341325385897641</v>
      </c>
      <c r="H81" s="29">
        <f t="shared" si="12"/>
        <v>0.13339478924285231</v>
      </c>
      <c r="I81" s="29">
        <f t="shared" si="12"/>
        <v>0.31824295546595199</v>
      </c>
      <c r="J81" s="29">
        <f t="shared" si="12"/>
        <v>0.13784969001429448</v>
      </c>
    </row>
    <row r="82" spans="3:10" x14ac:dyDescent="0.3">
      <c r="C82" s="16"/>
      <c r="D82" s="16">
        <v>1</v>
      </c>
      <c r="E82" s="29">
        <f t="shared" ref="E82:J83" si="13">E74/SQRT(E66)</f>
        <v>7.4120272630467332E-2</v>
      </c>
      <c r="F82" s="29">
        <f t="shared" si="13"/>
        <v>6.5223321232922835E-2</v>
      </c>
      <c r="G82" s="29">
        <f t="shared" si="13"/>
        <v>0.10633386396158094</v>
      </c>
      <c r="H82" s="29">
        <f t="shared" si="13"/>
        <v>0.18693537671998983</v>
      </c>
      <c r="I82" s="29">
        <f t="shared" si="13"/>
        <v>0.23115011356259374</v>
      </c>
      <c r="J82" s="29">
        <f t="shared" si="13"/>
        <v>0.21461032732045482</v>
      </c>
    </row>
    <row r="83" spans="3:10" x14ac:dyDescent="0.3">
      <c r="C83" s="16"/>
      <c r="D83" s="16">
        <v>3</v>
      </c>
      <c r="E83" s="29">
        <f t="shared" si="13"/>
        <v>0.15961062016227837</v>
      </c>
      <c r="F83" s="29">
        <f t="shared" si="13"/>
        <v>0.10745855480137455</v>
      </c>
      <c r="G83" s="29">
        <f t="shared" si="13"/>
        <v>8.5309634838605944E-2</v>
      </c>
      <c r="H83" s="29">
        <f t="shared" si="13"/>
        <v>0.33303919227016371</v>
      </c>
      <c r="I83" s="29">
        <f t="shared" si="13"/>
        <v>0.1439080371214484</v>
      </c>
      <c r="J83" s="29">
        <f t="shared" si="13"/>
        <v>0.11505033117598468</v>
      </c>
    </row>
    <row r="84" spans="3:10" x14ac:dyDescent="0.3">
      <c r="D84" s="10"/>
    </row>
    <row r="85" spans="3:10" x14ac:dyDescent="0.3">
      <c r="C85" s="1" t="s">
        <v>29</v>
      </c>
      <c r="D85" s="9" t="s">
        <v>31</v>
      </c>
      <c r="E85" s="23">
        <f>TTEST(E7:E24,E25:E42,2,2)</f>
        <v>0.37071548690887812</v>
      </c>
      <c r="F85" s="23">
        <f t="shared" ref="F85:J85" si="14">TTEST(F7:F24,F25:F42,2,2)</f>
        <v>0.15608000216320456</v>
      </c>
      <c r="G85" s="23">
        <f t="shared" si="14"/>
        <v>9.8829717683051141E-2</v>
      </c>
      <c r="H85" s="23">
        <f t="shared" si="14"/>
        <v>6.7509550661810141E-3</v>
      </c>
      <c r="I85" s="23">
        <f t="shared" si="14"/>
        <v>0.74626047136346163</v>
      </c>
      <c r="J85" s="23">
        <f t="shared" si="14"/>
        <v>0.15340400040718927</v>
      </c>
    </row>
    <row r="86" spans="3:10" x14ac:dyDescent="0.3">
      <c r="C86" s="1" t="s">
        <v>30</v>
      </c>
      <c r="D86" s="9" t="s">
        <v>32</v>
      </c>
      <c r="E86" s="23">
        <f>TTEST(E7:E24,E43:E60,2,2)</f>
        <v>0.29964010970439575</v>
      </c>
      <c r="F86" s="23">
        <f t="shared" ref="F86:J86" si="15">TTEST(F7:F24,F43:F60,2,2)</f>
        <v>0.15560710292532232</v>
      </c>
      <c r="G86" s="23">
        <f t="shared" si="15"/>
        <v>0.16469804853887457</v>
      </c>
      <c r="H86" s="23">
        <f t="shared" si="15"/>
        <v>9.2211491576118035E-3</v>
      </c>
      <c r="I86" s="23">
        <f t="shared" si="15"/>
        <v>0.6571653004474276</v>
      </c>
      <c r="J86" s="23">
        <f t="shared" si="15"/>
        <v>0.68856167314084826</v>
      </c>
    </row>
    <row r="87" spans="3:10" x14ac:dyDescent="0.3">
      <c r="D87" s="9" t="s">
        <v>50</v>
      </c>
      <c r="E87" s="23">
        <f>TTEST(E25:E42,E43:E60,2,2)</f>
        <v>0.17055657569687471</v>
      </c>
      <c r="F87" s="23">
        <f t="shared" ref="F87:J87" si="16">TTEST(F25:F42,F43:F60,2,2)</f>
        <v>0.82052726285369393</v>
      </c>
      <c r="G87" s="23">
        <f t="shared" si="16"/>
        <v>0.61529553176918728</v>
      </c>
      <c r="H87" s="23">
        <f t="shared" si="16"/>
        <v>0.35320570207678115</v>
      </c>
      <c r="I87" s="23">
        <f t="shared" si="16"/>
        <v>0.91755013665576124</v>
      </c>
      <c r="J87" s="23">
        <f t="shared" si="16"/>
        <v>0.21819328771265714</v>
      </c>
    </row>
    <row r="88" spans="3:10" x14ac:dyDescent="0.3">
      <c r="D88" s="10"/>
    </row>
    <row r="89" spans="3:10" x14ac:dyDescent="0.3">
      <c r="C89" s="9" t="s">
        <v>36</v>
      </c>
      <c r="D89" s="9"/>
      <c r="E89" s="30" t="s">
        <v>51</v>
      </c>
      <c r="G89" s="30" t="s">
        <v>51</v>
      </c>
      <c r="I89" s="30" t="s">
        <v>51</v>
      </c>
    </row>
    <row r="90" spans="3:10" x14ac:dyDescent="0.3">
      <c r="C90" s="9" t="s">
        <v>37</v>
      </c>
      <c r="D90" s="9">
        <v>0</v>
      </c>
      <c r="E90" s="22">
        <f>TTEST(E7:E24,F7:F24,2,2)</f>
        <v>0.21375459961030735</v>
      </c>
      <c r="F90" s="22"/>
      <c r="G90" s="22">
        <f t="shared" ref="G90:I90" si="17">TTEST(G7:G24,H7:H24,2,2)</f>
        <v>0.33527561666347316</v>
      </c>
      <c r="H90" s="22"/>
      <c r="I90" s="22">
        <f t="shared" si="17"/>
        <v>0.93691768230838657</v>
      </c>
      <c r="J90" s="22"/>
    </row>
    <row r="91" spans="3:10" x14ac:dyDescent="0.3">
      <c r="C91" s="9"/>
      <c r="D91" s="9">
        <v>1</v>
      </c>
      <c r="E91" s="22">
        <f>TTEST(E25:E42,F25:F42,2,2)</f>
        <v>4.2544315374259574E-3</v>
      </c>
      <c r="F91" s="22"/>
      <c r="G91" s="22">
        <f t="shared" ref="G91:I91" si="18">TTEST(G25:G42,H25:H42,2,2)</f>
        <v>1.0197136661818009E-3</v>
      </c>
      <c r="H91" s="22"/>
      <c r="I91" s="22">
        <f t="shared" si="18"/>
        <v>0.1100764130128071</v>
      </c>
      <c r="J91" s="22"/>
    </row>
    <row r="92" spans="3:10" x14ac:dyDescent="0.3">
      <c r="C92" s="9"/>
      <c r="D92" s="9">
        <v>3</v>
      </c>
      <c r="E92" s="22">
        <f>TTEST(E43:E60,F43:F60,2,2)</f>
        <v>0.62651926175065364</v>
      </c>
      <c r="F92" s="22"/>
      <c r="G92" s="22">
        <f t="shared" ref="G92:I92" si="19">TTEST(G43:G60,H43:H60,2,2)</f>
        <v>3.9543187818860438E-3</v>
      </c>
      <c r="H92" s="22"/>
      <c r="I92" s="22">
        <f t="shared" si="19"/>
        <v>0.18546108381191356</v>
      </c>
      <c r="J92" s="22"/>
    </row>
    <row r="94" spans="3:10" x14ac:dyDescent="0.3">
      <c r="E94" s="1" t="s">
        <v>1</v>
      </c>
      <c r="F94" s="1" t="s">
        <v>2</v>
      </c>
      <c r="G94" s="1" t="s">
        <v>1</v>
      </c>
      <c r="H94" s="1" t="s">
        <v>2</v>
      </c>
      <c r="I94" s="1" t="s">
        <v>1</v>
      </c>
      <c r="J94" s="1" t="s">
        <v>2</v>
      </c>
    </row>
    <row r="95" spans="3:10" x14ac:dyDescent="0.3">
      <c r="C95" s="1" t="s">
        <v>52</v>
      </c>
      <c r="E95" s="1" t="s">
        <v>54</v>
      </c>
      <c r="F95" s="1" t="s">
        <v>54</v>
      </c>
      <c r="G95" s="1" t="s">
        <v>55</v>
      </c>
      <c r="H95" s="1" t="s">
        <v>55</v>
      </c>
      <c r="I95" s="1" t="s">
        <v>56</v>
      </c>
      <c r="J95" s="1" t="s">
        <v>56</v>
      </c>
    </row>
    <row r="96" spans="3:10" x14ac:dyDescent="0.3">
      <c r="C96" s="1" t="s">
        <v>53</v>
      </c>
      <c r="D96" s="1">
        <v>0</v>
      </c>
      <c r="E96" s="31">
        <f>TTEST(E7:E24,G7:G24,2,2)</f>
        <v>8.2994013757935929E-4</v>
      </c>
      <c r="F96" s="31">
        <f>TTEST(F7:F24,H7:H24,2,2)</f>
        <v>4.3896001613011717E-3</v>
      </c>
      <c r="G96" s="31">
        <f>TTEST(E7:E24,I7:I24,2,2)</f>
        <v>6.3134550207559238E-3</v>
      </c>
      <c r="H96" s="31">
        <f>TTEST(F7:F24,J7:J24,2,2)</f>
        <v>2.1844286155860709E-6</v>
      </c>
      <c r="I96" s="31">
        <f>TTEST(G7:G24,I7:I24,2,2)</f>
        <v>0.38033049613148628</v>
      </c>
      <c r="J96" s="31">
        <f>TTEST(H7:H24,J7:J24,2,2)</f>
        <v>3.0548487118164616E-2</v>
      </c>
    </row>
    <row r="97" spans="4:10" x14ac:dyDescent="0.3">
      <c r="D97" s="1">
        <v>1</v>
      </c>
      <c r="E97" s="31">
        <f>TTEST(E25:E42,G25:G42,2,2)</f>
        <v>2.793350409373866E-3</v>
      </c>
      <c r="F97" s="31">
        <f>TTEST(F25:F42,H25:H42,2,2)</f>
        <v>8.8254036459683462E-4</v>
      </c>
      <c r="G97" s="31">
        <f>TTEST(E25:E42,I25:I42,2,2)</f>
        <v>2.4952265483802146E-3</v>
      </c>
      <c r="H97" s="31">
        <f>TTEST(F25:F42,J25:J42,2,2)</f>
        <v>1.5624287171618688E-4</v>
      </c>
      <c r="I97" s="31">
        <f>TTEST(G25:G42,I25:I42,2,2)</f>
        <v>6.3728162824348775E-2</v>
      </c>
      <c r="J97" s="31">
        <f>TTEST(H25:H42,J25:J42,2,2)</f>
        <v>0.49631106497479649</v>
      </c>
    </row>
    <row r="98" spans="4:10" x14ac:dyDescent="0.3">
      <c r="D98" s="1">
        <v>3</v>
      </c>
      <c r="E98" s="31">
        <f>TTEST(E43:E60,G43:G60,2,2)</f>
        <v>6.4929145150478262E-2</v>
      </c>
      <c r="F98" s="31">
        <f>TTEST(F43:F60,H43:H60,2,2)</f>
        <v>2.0120511164163171E-3</v>
      </c>
      <c r="G98" s="31">
        <f>TTEST(E43:E60,I43:I60,2,2)</f>
        <v>1.2013275689604398E-2</v>
      </c>
      <c r="H98" s="31">
        <f>TTEST(F43:F60,J43:J60,2,2)</f>
        <v>1.5580873763498964E-4</v>
      </c>
      <c r="I98" s="31">
        <f>TTEST(G43:G60,I43:I60,2,2)</f>
        <v>4.4507538018453342E-2</v>
      </c>
      <c r="J98" s="31">
        <f>TTEST(H43:H60,J43:J60,2,2)</f>
        <v>0.33517178892404509</v>
      </c>
    </row>
  </sheetData>
  <conditionalFormatting sqref="E85:J87">
    <cfRule type="containsBlanks" dxfId="10" priority="4">
      <formula>LEN(TRIM(E85))=0</formula>
    </cfRule>
    <cfRule type="cellIs" dxfId="9" priority="5" operator="lessThan">
      <formula>0.051</formula>
    </cfRule>
  </conditionalFormatting>
  <conditionalFormatting sqref="E90:J92">
    <cfRule type="containsBlanks" dxfId="8" priority="2">
      <formula>LEN(TRIM(E90))=0</formula>
    </cfRule>
    <cfRule type="cellIs" dxfId="7" priority="3" operator="lessThan">
      <formula>0.051</formula>
    </cfRule>
  </conditionalFormatting>
  <conditionalFormatting sqref="E96:J98">
    <cfRule type="cellIs" dxfId="6" priority="1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X127"/>
  <sheetViews>
    <sheetView tabSelected="1" topLeftCell="D82" workbookViewId="0">
      <selection activeCell="L96" sqref="L96:R101"/>
    </sheetView>
  </sheetViews>
  <sheetFormatPr defaultColWidth="9.109375" defaultRowHeight="14.4" x14ac:dyDescent="0.3"/>
  <cols>
    <col min="1" max="4" width="9.109375" style="1"/>
    <col min="5" max="5" width="9.109375" style="10"/>
    <col min="6" max="6" width="12" style="1" bestFit="1" customWidth="1"/>
    <col min="7" max="16384" width="9.109375" style="1"/>
  </cols>
  <sheetData>
    <row r="4" spans="4:11" x14ac:dyDescent="0.3">
      <c r="E4" s="10" t="s">
        <v>0</v>
      </c>
      <c r="F4" s="1" t="s">
        <v>6</v>
      </c>
      <c r="G4" s="1" t="s">
        <v>7</v>
      </c>
      <c r="H4" s="1" t="s">
        <v>8</v>
      </c>
      <c r="I4" s="1" t="s">
        <v>4</v>
      </c>
      <c r="J4" s="1" t="s">
        <v>10</v>
      </c>
      <c r="K4" s="1" t="s">
        <v>5</v>
      </c>
    </row>
    <row r="5" spans="4:11" x14ac:dyDescent="0.3">
      <c r="D5" s="6">
        <v>0</v>
      </c>
      <c r="E5" s="10">
        <v>1</v>
      </c>
      <c r="F5" s="1">
        <v>0.42899999999999999</v>
      </c>
      <c r="G5" s="4">
        <v>0.76200000000000001</v>
      </c>
      <c r="H5" s="4">
        <v>0.80700000000000005</v>
      </c>
    </row>
    <row r="6" spans="4:11" x14ac:dyDescent="0.3">
      <c r="D6" s="7"/>
      <c r="E6" s="10">
        <v>2</v>
      </c>
      <c r="F6" s="1">
        <v>0.87</v>
      </c>
      <c r="G6" s="4">
        <v>0.75600000000000001</v>
      </c>
      <c r="H6" s="4">
        <v>1.028</v>
      </c>
    </row>
    <row r="7" spans="4:11" x14ac:dyDescent="0.3">
      <c r="D7" s="7"/>
      <c r="E7" s="10">
        <v>3</v>
      </c>
      <c r="F7" s="1">
        <v>0.499</v>
      </c>
      <c r="G7" s="4">
        <v>0.82199999999999995</v>
      </c>
      <c r="H7" s="4">
        <v>0.66400000000000003</v>
      </c>
    </row>
    <row r="8" spans="4:11" x14ac:dyDescent="0.3">
      <c r="D8" s="7"/>
      <c r="E8" s="10">
        <v>4</v>
      </c>
      <c r="F8" s="1">
        <v>0.63500000000000001</v>
      </c>
      <c r="G8" s="4"/>
      <c r="H8" s="4">
        <v>1.605</v>
      </c>
    </row>
    <row r="9" spans="4:11" x14ac:dyDescent="0.3">
      <c r="D9" s="7"/>
      <c r="E9" s="10">
        <v>5</v>
      </c>
      <c r="F9" s="1">
        <v>0.505</v>
      </c>
      <c r="G9" s="4">
        <v>1.091</v>
      </c>
      <c r="H9" s="4">
        <v>0.81100000000000005</v>
      </c>
    </row>
    <row r="10" spans="4:11" x14ac:dyDescent="0.3">
      <c r="D10" s="8"/>
      <c r="E10" s="10">
        <v>6</v>
      </c>
      <c r="F10" s="1">
        <v>0.70599999999999996</v>
      </c>
      <c r="G10" s="4">
        <v>0.74399999999999999</v>
      </c>
      <c r="H10" s="4">
        <v>1.075</v>
      </c>
    </row>
    <row r="11" spans="4:11" x14ac:dyDescent="0.3">
      <c r="D11" s="6">
        <v>0</v>
      </c>
      <c r="E11" s="10">
        <v>7</v>
      </c>
      <c r="F11" s="1">
        <v>0.98399999999999999</v>
      </c>
      <c r="I11" s="4">
        <v>1.4750000000000001</v>
      </c>
    </row>
    <row r="12" spans="4:11" x14ac:dyDescent="0.3">
      <c r="D12" s="7"/>
      <c r="E12" s="10">
        <v>8</v>
      </c>
      <c r="F12" s="1">
        <v>0.48099999999999998</v>
      </c>
      <c r="I12" s="4">
        <v>1.4770000000000001</v>
      </c>
    </row>
    <row r="13" spans="4:11" x14ac:dyDescent="0.3">
      <c r="D13" s="7"/>
      <c r="E13" s="10">
        <v>9</v>
      </c>
      <c r="F13" s="1">
        <v>0.249</v>
      </c>
      <c r="I13" s="4">
        <v>1.01</v>
      </c>
    </row>
    <row r="14" spans="4:11" x14ac:dyDescent="0.3">
      <c r="D14" s="7"/>
      <c r="E14" s="10">
        <v>10</v>
      </c>
      <c r="F14" s="1">
        <v>0.28999999999999998</v>
      </c>
      <c r="I14" s="4">
        <v>1.772</v>
      </c>
    </row>
    <row r="15" spans="4:11" x14ac:dyDescent="0.3">
      <c r="D15" s="7"/>
      <c r="E15" s="10">
        <v>11</v>
      </c>
      <c r="F15" s="1">
        <v>0.38300000000000001</v>
      </c>
      <c r="I15" s="4">
        <v>1.361</v>
      </c>
    </row>
    <row r="16" spans="4:11" x14ac:dyDescent="0.3">
      <c r="D16" s="8"/>
      <c r="E16" s="10">
        <v>12</v>
      </c>
      <c r="F16" s="1">
        <v>0.49099999999999999</v>
      </c>
      <c r="I16" s="4">
        <v>0.60399999999999998</v>
      </c>
    </row>
    <row r="17" spans="4:11" x14ac:dyDescent="0.3">
      <c r="D17" s="6">
        <v>0</v>
      </c>
      <c r="E17" s="10">
        <v>37</v>
      </c>
      <c r="F17" s="1">
        <v>1.448</v>
      </c>
      <c r="G17" s="4">
        <v>0.88700000000000001</v>
      </c>
      <c r="H17" s="4">
        <v>1.2090000000000001</v>
      </c>
      <c r="J17" s="4">
        <v>1.407</v>
      </c>
    </row>
    <row r="18" spans="4:11" x14ac:dyDescent="0.3">
      <c r="D18" s="7"/>
      <c r="E18" s="10">
        <v>38</v>
      </c>
      <c r="F18" s="1">
        <v>0.5</v>
      </c>
      <c r="G18" s="4"/>
      <c r="H18" s="4">
        <v>1.4530000000000001</v>
      </c>
      <c r="J18" s="4">
        <v>1.143</v>
      </c>
    </row>
    <row r="19" spans="4:11" x14ac:dyDescent="0.3">
      <c r="D19" s="7"/>
      <c r="E19" s="10">
        <v>39</v>
      </c>
      <c r="F19" s="1">
        <v>0.45500000000000002</v>
      </c>
      <c r="G19" s="4">
        <v>0.90700000000000003</v>
      </c>
      <c r="H19" s="4">
        <v>1.659</v>
      </c>
      <c r="J19" s="4"/>
    </row>
    <row r="20" spans="4:11" x14ac:dyDescent="0.3">
      <c r="D20" s="7"/>
      <c r="E20" s="10">
        <v>40</v>
      </c>
      <c r="F20" s="1">
        <v>0.63</v>
      </c>
      <c r="G20" s="4">
        <v>1.9730000000000001</v>
      </c>
      <c r="H20" s="4">
        <v>1.3260000000000001</v>
      </c>
      <c r="J20" s="4">
        <v>1.1140000000000001</v>
      </c>
    </row>
    <row r="21" spans="4:11" x14ac:dyDescent="0.3">
      <c r="D21" s="7"/>
      <c r="E21" s="10">
        <v>41</v>
      </c>
      <c r="F21" s="1">
        <v>0.78900000000000003</v>
      </c>
      <c r="G21" s="4">
        <v>2.786</v>
      </c>
      <c r="H21" s="4">
        <v>1.006</v>
      </c>
      <c r="J21" s="4">
        <v>1.3260000000000001</v>
      </c>
    </row>
    <row r="22" spans="4:11" x14ac:dyDescent="0.3">
      <c r="D22" s="8"/>
      <c r="E22" s="10">
        <v>42</v>
      </c>
      <c r="F22" s="1">
        <v>0.83699999999999997</v>
      </c>
      <c r="G22" s="4">
        <v>0.88400000000000001</v>
      </c>
      <c r="H22" s="4">
        <v>0.90200000000000002</v>
      </c>
      <c r="J22" s="4">
        <v>0.96899999999999997</v>
      </c>
    </row>
    <row r="23" spans="4:11" x14ac:dyDescent="0.3">
      <c r="D23" s="6">
        <v>0</v>
      </c>
      <c r="E23" s="10">
        <v>43</v>
      </c>
      <c r="F23" s="1">
        <v>0.61499999999999999</v>
      </c>
      <c r="J23" s="4">
        <v>1.883</v>
      </c>
      <c r="K23" s="4">
        <v>2.6139999999999999</v>
      </c>
    </row>
    <row r="24" spans="4:11" x14ac:dyDescent="0.3">
      <c r="D24" s="7"/>
      <c r="E24" s="10">
        <v>44</v>
      </c>
      <c r="F24" s="1">
        <v>0.45200000000000001</v>
      </c>
      <c r="J24" s="4">
        <v>1.7</v>
      </c>
      <c r="K24" s="4">
        <v>2.161</v>
      </c>
    </row>
    <row r="25" spans="4:11" x14ac:dyDescent="0.3">
      <c r="D25" s="7"/>
      <c r="E25" s="10">
        <v>45</v>
      </c>
      <c r="F25" s="1">
        <v>0.47199999999999998</v>
      </c>
      <c r="J25" s="4">
        <v>1.3919999999999999</v>
      </c>
      <c r="K25" s="4">
        <v>1.095</v>
      </c>
    </row>
    <row r="26" spans="4:11" x14ac:dyDescent="0.3">
      <c r="D26" s="7"/>
      <c r="E26" s="10">
        <v>46</v>
      </c>
      <c r="F26" s="1">
        <v>0.47</v>
      </c>
      <c r="J26" s="4">
        <v>1.712</v>
      </c>
      <c r="K26" s="4">
        <v>1.046</v>
      </c>
    </row>
    <row r="27" spans="4:11" x14ac:dyDescent="0.3">
      <c r="D27" s="7"/>
      <c r="E27" s="10">
        <v>47</v>
      </c>
      <c r="F27" s="1">
        <v>0.78700000000000003</v>
      </c>
      <c r="J27" s="4">
        <v>1.29</v>
      </c>
      <c r="K27" s="4">
        <v>0.72799999999999998</v>
      </c>
    </row>
    <row r="28" spans="4:11" x14ac:dyDescent="0.3">
      <c r="D28" s="8"/>
      <c r="E28" s="10">
        <v>48</v>
      </c>
      <c r="F28" s="1">
        <v>0.434</v>
      </c>
      <c r="J28" s="4"/>
    </row>
    <row r="29" spans="4:11" x14ac:dyDescent="0.3">
      <c r="D29" s="6">
        <v>1</v>
      </c>
      <c r="E29" s="10">
        <v>13</v>
      </c>
      <c r="F29" s="1">
        <v>0.61299999999999999</v>
      </c>
      <c r="G29" s="4">
        <v>0.84799999999999998</v>
      </c>
      <c r="H29" s="4">
        <v>1.2769999999999999</v>
      </c>
    </row>
    <row r="30" spans="4:11" x14ac:dyDescent="0.3">
      <c r="D30" s="7"/>
      <c r="E30" s="10">
        <v>14</v>
      </c>
      <c r="F30" s="1">
        <v>0.378</v>
      </c>
      <c r="G30" s="4">
        <v>1.07</v>
      </c>
      <c r="H30" s="4">
        <v>0.91600000000000004</v>
      </c>
    </row>
    <row r="31" spans="4:11" x14ac:dyDescent="0.3">
      <c r="D31" s="7"/>
      <c r="E31" s="10">
        <v>15</v>
      </c>
      <c r="F31" s="1">
        <v>0.75700000000000001</v>
      </c>
      <c r="G31" s="4"/>
      <c r="H31" s="4">
        <v>1.907</v>
      </c>
    </row>
    <row r="32" spans="4:11" x14ac:dyDescent="0.3">
      <c r="D32" s="7"/>
      <c r="E32" s="10">
        <v>16</v>
      </c>
      <c r="F32" s="1">
        <v>0.40600000000000003</v>
      </c>
      <c r="G32" s="4">
        <v>0.628</v>
      </c>
      <c r="H32" s="4">
        <v>1.109</v>
      </c>
    </row>
    <row r="33" spans="4:11" x14ac:dyDescent="0.3">
      <c r="D33" s="7"/>
      <c r="E33" s="10">
        <v>17</v>
      </c>
      <c r="F33" s="1">
        <v>0.70799999999999996</v>
      </c>
      <c r="G33" s="4"/>
      <c r="H33" s="4">
        <v>1.1080000000000001</v>
      </c>
    </row>
    <row r="34" spans="4:11" x14ac:dyDescent="0.3">
      <c r="D34" s="8"/>
      <c r="E34" s="10">
        <v>18</v>
      </c>
      <c r="F34" s="1">
        <v>0.498</v>
      </c>
      <c r="G34" s="4">
        <v>1.153</v>
      </c>
      <c r="H34" s="4">
        <v>1.4950000000000001</v>
      </c>
    </row>
    <row r="35" spans="4:11" x14ac:dyDescent="0.3">
      <c r="D35" s="6">
        <v>1</v>
      </c>
      <c r="E35" s="10">
        <v>19</v>
      </c>
      <c r="F35" s="1">
        <v>0.96699999999999997</v>
      </c>
      <c r="I35" s="4">
        <v>2.3180000000000001</v>
      </c>
    </row>
    <row r="36" spans="4:11" x14ac:dyDescent="0.3">
      <c r="D36" s="7"/>
      <c r="E36" s="10">
        <v>20</v>
      </c>
      <c r="F36" s="1">
        <v>0.33100000000000002</v>
      </c>
      <c r="I36" s="4">
        <v>0.95299999999999996</v>
      </c>
    </row>
    <row r="37" spans="4:11" x14ac:dyDescent="0.3">
      <c r="D37" s="7"/>
      <c r="E37" s="10">
        <v>21</v>
      </c>
      <c r="F37" s="1">
        <v>0.48599999999999999</v>
      </c>
      <c r="I37" s="4">
        <v>0.77900000000000003</v>
      </c>
    </row>
    <row r="38" spans="4:11" x14ac:dyDescent="0.3">
      <c r="D38" s="7"/>
      <c r="E38" s="10">
        <v>22</v>
      </c>
      <c r="F38" s="1">
        <v>0.33600000000000002</v>
      </c>
      <c r="I38" s="4">
        <v>3.4740000000000002</v>
      </c>
    </row>
    <row r="39" spans="4:11" x14ac:dyDescent="0.3">
      <c r="D39" s="7"/>
      <c r="E39" s="10">
        <v>23</v>
      </c>
      <c r="F39" s="1">
        <v>0.52500000000000002</v>
      </c>
      <c r="I39" s="4">
        <v>1.6419999999999999</v>
      </c>
    </row>
    <row r="40" spans="4:11" x14ac:dyDescent="0.3">
      <c r="D40" s="8"/>
      <c r="E40" s="10">
        <v>24</v>
      </c>
      <c r="F40" s="1">
        <v>0.41199999999999998</v>
      </c>
      <c r="I40" s="4">
        <v>1.018</v>
      </c>
    </row>
    <row r="41" spans="4:11" x14ac:dyDescent="0.3">
      <c r="D41" s="6">
        <v>1</v>
      </c>
      <c r="E41" s="10">
        <v>49</v>
      </c>
      <c r="F41" s="1">
        <v>0.57099999999999995</v>
      </c>
      <c r="G41" s="4">
        <v>1.6279999999999999</v>
      </c>
      <c r="H41" s="4">
        <v>1.1950000000000001</v>
      </c>
      <c r="J41" s="4">
        <v>0.69</v>
      </c>
    </row>
    <row r="42" spans="4:11" x14ac:dyDescent="0.3">
      <c r="D42" s="7"/>
      <c r="E42" s="10">
        <v>50</v>
      </c>
      <c r="F42" s="1">
        <v>0.53100000000000003</v>
      </c>
      <c r="G42" s="4">
        <v>1.149</v>
      </c>
      <c r="H42" s="4">
        <v>1.1100000000000001</v>
      </c>
      <c r="J42" s="4">
        <v>0.98299999999999998</v>
      </c>
    </row>
    <row r="43" spans="4:11" x14ac:dyDescent="0.3">
      <c r="D43" s="7"/>
      <c r="E43" s="10">
        <v>51</v>
      </c>
      <c r="F43" s="1">
        <v>0.69399999999999995</v>
      </c>
      <c r="G43" s="4">
        <v>1.6080000000000001</v>
      </c>
      <c r="H43" s="4">
        <v>1.6859999999999999</v>
      </c>
      <c r="J43" s="4">
        <v>1.2110000000000001</v>
      </c>
    </row>
    <row r="44" spans="4:11" x14ac:dyDescent="0.3">
      <c r="D44" s="7"/>
      <c r="E44" s="10">
        <v>52</v>
      </c>
      <c r="F44" s="1">
        <v>0.49099999999999999</v>
      </c>
      <c r="G44" s="4">
        <v>1.6</v>
      </c>
      <c r="H44" s="4">
        <v>0.95799999999999996</v>
      </c>
      <c r="J44" s="4">
        <v>1.26</v>
      </c>
    </row>
    <row r="45" spans="4:11" x14ac:dyDescent="0.3">
      <c r="D45" s="7"/>
      <c r="E45" s="10">
        <v>53</v>
      </c>
      <c r="F45" s="1">
        <v>0.439</v>
      </c>
      <c r="G45" s="4">
        <v>0.64900000000000002</v>
      </c>
      <c r="H45" s="4">
        <v>0.70599999999999996</v>
      </c>
      <c r="J45" s="4">
        <v>0.71</v>
      </c>
    </row>
    <row r="46" spans="4:11" x14ac:dyDescent="0.3">
      <c r="D46" s="8"/>
      <c r="E46" s="10">
        <v>54</v>
      </c>
      <c r="F46" s="1">
        <v>0.48199999999999998</v>
      </c>
      <c r="G46" s="4">
        <v>1.587</v>
      </c>
      <c r="H46" s="4">
        <v>1.379</v>
      </c>
      <c r="J46" s="4">
        <v>3.5489999999999999</v>
      </c>
    </row>
    <row r="47" spans="4:11" x14ac:dyDescent="0.3">
      <c r="D47" s="6">
        <v>1</v>
      </c>
      <c r="E47" s="10">
        <v>55</v>
      </c>
      <c r="F47" s="1">
        <v>0.60699999999999998</v>
      </c>
      <c r="J47" s="4">
        <v>0.76700000000000002</v>
      </c>
      <c r="K47" s="4">
        <v>1.746</v>
      </c>
    </row>
    <row r="48" spans="4:11" x14ac:dyDescent="0.3">
      <c r="D48" s="7"/>
      <c r="E48" s="10">
        <v>56</v>
      </c>
      <c r="F48" s="1">
        <v>0.72599999999999998</v>
      </c>
      <c r="J48" s="4">
        <v>1.524</v>
      </c>
      <c r="K48" s="4">
        <v>2.8220000000000001</v>
      </c>
    </row>
    <row r="49" spans="4:11" x14ac:dyDescent="0.3">
      <c r="D49" s="7"/>
      <c r="E49" s="10">
        <v>57</v>
      </c>
      <c r="F49" s="1">
        <v>0.56999999999999995</v>
      </c>
      <c r="J49" s="4">
        <v>1.321</v>
      </c>
      <c r="K49" s="4">
        <v>1.4630000000000001</v>
      </c>
    </row>
    <row r="50" spans="4:11" x14ac:dyDescent="0.3">
      <c r="D50" s="7"/>
      <c r="E50" s="10">
        <v>58</v>
      </c>
      <c r="F50" s="1">
        <v>0.499</v>
      </c>
      <c r="J50" s="4">
        <v>2.2280000000000002</v>
      </c>
      <c r="K50" s="4">
        <v>1.429</v>
      </c>
    </row>
    <row r="51" spans="4:11" x14ac:dyDescent="0.3">
      <c r="D51" s="7"/>
      <c r="E51" s="10">
        <v>59</v>
      </c>
      <c r="F51" s="1">
        <v>0.372</v>
      </c>
      <c r="J51" s="4">
        <v>1.0649999999999999</v>
      </c>
      <c r="K51" s="4">
        <v>1.4990000000000001</v>
      </c>
    </row>
    <row r="52" spans="4:11" x14ac:dyDescent="0.3">
      <c r="D52" s="8"/>
      <c r="E52" s="10">
        <v>60</v>
      </c>
      <c r="F52" s="1">
        <v>0.57599999999999996</v>
      </c>
      <c r="J52" s="4">
        <v>1.988</v>
      </c>
      <c r="K52" s="4">
        <v>0.96899999999999997</v>
      </c>
    </row>
    <row r="53" spans="4:11" x14ac:dyDescent="0.3">
      <c r="D53" s="6">
        <v>3</v>
      </c>
      <c r="E53" s="10">
        <v>25</v>
      </c>
      <c r="F53" s="1">
        <v>0.66700000000000004</v>
      </c>
      <c r="G53" s="4">
        <v>1.661</v>
      </c>
      <c r="H53" s="4">
        <v>1.645</v>
      </c>
    </row>
    <row r="54" spans="4:11" x14ac:dyDescent="0.3">
      <c r="D54" s="7"/>
      <c r="E54" s="10">
        <v>26</v>
      </c>
      <c r="F54" s="1">
        <v>0.89300000000000002</v>
      </c>
      <c r="G54" s="4">
        <v>1.3680000000000001</v>
      </c>
      <c r="H54" s="4">
        <v>1.7290000000000001</v>
      </c>
    </row>
    <row r="55" spans="4:11" x14ac:dyDescent="0.3">
      <c r="D55" s="7"/>
      <c r="E55" s="10">
        <v>27</v>
      </c>
      <c r="F55" s="1">
        <v>0.51400000000000001</v>
      </c>
      <c r="G55" s="4">
        <v>1.093</v>
      </c>
      <c r="H55" s="4">
        <v>1.764</v>
      </c>
    </row>
    <row r="56" spans="4:11" x14ac:dyDescent="0.3">
      <c r="D56" s="7"/>
      <c r="E56" s="10">
        <v>28</v>
      </c>
      <c r="F56" s="1">
        <v>0.60699999999999998</v>
      </c>
      <c r="G56" s="4">
        <v>0.77800000000000002</v>
      </c>
      <c r="H56" s="4">
        <v>0.81699999999999995</v>
      </c>
    </row>
    <row r="57" spans="4:11" x14ac:dyDescent="0.3">
      <c r="D57" s="7"/>
      <c r="E57" s="10">
        <v>29</v>
      </c>
      <c r="F57" s="1">
        <v>0.41199999999999998</v>
      </c>
      <c r="G57" s="4">
        <v>0.82899999999999996</v>
      </c>
      <c r="H57" s="4">
        <v>0.89500000000000002</v>
      </c>
    </row>
    <row r="58" spans="4:11" x14ac:dyDescent="0.3">
      <c r="D58" s="8"/>
      <c r="E58" s="10">
        <v>30</v>
      </c>
      <c r="F58" s="1">
        <v>0.42699999999999999</v>
      </c>
      <c r="G58" s="4">
        <v>0.40300000000000002</v>
      </c>
      <c r="H58" s="4">
        <v>1.1419999999999999</v>
      </c>
    </row>
    <row r="59" spans="4:11" x14ac:dyDescent="0.3">
      <c r="D59" s="6">
        <v>3</v>
      </c>
      <c r="E59" s="10">
        <v>31</v>
      </c>
      <c r="F59" s="1">
        <v>0.67700000000000005</v>
      </c>
      <c r="I59" s="4">
        <v>1.629</v>
      </c>
    </row>
    <row r="60" spans="4:11" x14ac:dyDescent="0.3">
      <c r="D60" s="7"/>
      <c r="E60" s="10">
        <v>32</v>
      </c>
      <c r="F60" s="1">
        <v>0.498</v>
      </c>
      <c r="I60" s="4">
        <v>2.3780000000000001</v>
      </c>
    </row>
    <row r="61" spans="4:11" x14ac:dyDescent="0.3">
      <c r="D61" s="7"/>
      <c r="E61" s="10">
        <v>33</v>
      </c>
      <c r="F61" s="1">
        <v>1.3680000000000001</v>
      </c>
      <c r="I61" s="4">
        <v>1.4950000000000001</v>
      </c>
    </row>
    <row r="62" spans="4:11" x14ac:dyDescent="0.3">
      <c r="D62" s="7"/>
      <c r="E62" s="10">
        <v>34</v>
      </c>
      <c r="F62" s="1">
        <v>0.38400000000000001</v>
      </c>
      <c r="I62" s="4">
        <v>1.6930000000000001</v>
      </c>
    </row>
    <row r="63" spans="4:11" x14ac:dyDescent="0.3">
      <c r="D63" s="7"/>
      <c r="E63" s="10">
        <v>35</v>
      </c>
      <c r="F63" s="1">
        <v>0.55400000000000005</v>
      </c>
      <c r="I63" s="4">
        <v>0.80700000000000005</v>
      </c>
    </row>
    <row r="64" spans="4:11" x14ac:dyDescent="0.3">
      <c r="D64" s="8"/>
      <c r="E64" s="10">
        <v>36</v>
      </c>
      <c r="F64" s="1">
        <v>0.72399999999999998</v>
      </c>
      <c r="I64" s="4">
        <v>2.0760000000000001</v>
      </c>
    </row>
    <row r="65" spans="4:11" x14ac:dyDescent="0.3">
      <c r="D65" s="6">
        <v>3</v>
      </c>
      <c r="E65" s="10">
        <v>61</v>
      </c>
      <c r="F65" s="1">
        <v>1.252</v>
      </c>
      <c r="G65" s="4"/>
      <c r="H65" s="4">
        <v>3.2789999999999999</v>
      </c>
      <c r="J65" s="4">
        <v>2.024</v>
      </c>
    </row>
    <row r="66" spans="4:11" x14ac:dyDescent="0.3">
      <c r="D66" s="7"/>
      <c r="E66" s="10">
        <v>62</v>
      </c>
      <c r="F66" s="1">
        <v>0.83299999999999996</v>
      </c>
      <c r="G66" s="4">
        <v>1.5089999999999999</v>
      </c>
      <c r="H66" s="4">
        <v>1.6779999999999999</v>
      </c>
      <c r="J66" s="4">
        <v>1.1040000000000001</v>
      </c>
    </row>
    <row r="67" spans="4:11" x14ac:dyDescent="0.3">
      <c r="D67" s="7"/>
      <c r="E67" s="10">
        <v>63</v>
      </c>
      <c r="F67" s="1">
        <v>0.42899999999999999</v>
      </c>
      <c r="G67" s="4">
        <v>1.1919999999999999</v>
      </c>
      <c r="H67" s="4">
        <v>0.90900000000000003</v>
      </c>
      <c r="J67" s="4">
        <v>0.995</v>
      </c>
    </row>
    <row r="68" spans="4:11" x14ac:dyDescent="0.3">
      <c r="D68" s="7"/>
      <c r="E68" s="10">
        <v>64</v>
      </c>
      <c r="F68" s="1">
        <v>0.56899999999999995</v>
      </c>
      <c r="G68" s="4">
        <v>1.4390000000000001</v>
      </c>
      <c r="H68" s="4">
        <v>1.3280000000000001</v>
      </c>
      <c r="J68" s="4">
        <v>2.6440000000000001</v>
      </c>
    </row>
    <row r="69" spans="4:11" x14ac:dyDescent="0.3">
      <c r="D69" s="7"/>
      <c r="E69" s="10">
        <v>65</v>
      </c>
      <c r="F69" s="1">
        <v>0.46400000000000002</v>
      </c>
      <c r="G69" s="4">
        <v>1.6870000000000001</v>
      </c>
      <c r="H69" s="4">
        <v>1.929</v>
      </c>
      <c r="J69" s="4">
        <v>1.4810000000000001</v>
      </c>
    </row>
    <row r="70" spans="4:11" x14ac:dyDescent="0.3">
      <c r="D70" s="8"/>
      <c r="E70" s="10">
        <v>66</v>
      </c>
      <c r="F70" s="1">
        <v>0.80700000000000005</v>
      </c>
      <c r="G70" s="4">
        <v>2.173</v>
      </c>
      <c r="H70" s="4">
        <v>2.1150000000000002</v>
      </c>
      <c r="J70" s="4">
        <v>1.278</v>
      </c>
    </row>
    <row r="71" spans="4:11" x14ac:dyDescent="0.3">
      <c r="D71" s="6">
        <v>3</v>
      </c>
      <c r="E71" s="10">
        <v>67</v>
      </c>
      <c r="F71" s="1">
        <v>0.69199999999999995</v>
      </c>
      <c r="J71" s="4">
        <v>1.8460000000000001</v>
      </c>
      <c r="K71" s="4">
        <v>1.6279999999999999</v>
      </c>
    </row>
    <row r="72" spans="4:11" x14ac:dyDescent="0.3">
      <c r="D72" s="7"/>
      <c r="E72" s="10">
        <v>68</v>
      </c>
      <c r="F72" s="1">
        <v>0.59399999999999997</v>
      </c>
      <c r="J72" s="4">
        <v>1.1919999999999999</v>
      </c>
      <c r="K72" s="4">
        <v>2.0190000000000001</v>
      </c>
    </row>
    <row r="73" spans="4:11" x14ac:dyDescent="0.3">
      <c r="D73" s="7"/>
      <c r="E73" s="10">
        <v>69</v>
      </c>
      <c r="F73" s="1">
        <v>0.52200000000000002</v>
      </c>
      <c r="J73" s="4">
        <v>1.569</v>
      </c>
      <c r="K73" s="4">
        <v>2.109</v>
      </c>
    </row>
    <row r="74" spans="4:11" x14ac:dyDescent="0.3">
      <c r="D74" s="7"/>
      <c r="E74" s="10">
        <v>70</v>
      </c>
      <c r="F74" s="1">
        <v>0.60399999999999998</v>
      </c>
      <c r="J74" s="4">
        <v>1.901</v>
      </c>
      <c r="K74" s="4">
        <v>1.2</v>
      </c>
    </row>
    <row r="75" spans="4:11" x14ac:dyDescent="0.3">
      <c r="D75" s="7"/>
      <c r="E75" s="10">
        <v>71</v>
      </c>
      <c r="F75" s="1">
        <v>0.71899999999999997</v>
      </c>
      <c r="J75" s="4">
        <v>2.085</v>
      </c>
      <c r="K75" s="4">
        <v>1.4630000000000001</v>
      </c>
    </row>
    <row r="76" spans="4:11" x14ac:dyDescent="0.3">
      <c r="D76" s="8"/>
      <c r="E76" s="10">
        <v>72</v>
      </c>
      <c r="F76" s="1">
        <v>0.51900000000000002</v>
      </c>
      <c r="J76" s="4">
        <v>1.4379999999999999</v>
      </c>
      <c r="K76" s="4">
        <v>2.9079999999999999</v>
      </c>
    </row>
    <row r="77" spans="4:11" x14ac:dyDescent="0.3">
      <c r="D77" s="6" t="s">
        <v>22</v>
      </c>
      <c r="E77" s="10">
        <v>73</v>
      </c>
      <c r="F77" s="1">
        <v>0.56399999999999995</v>
      </c>
      <c r="H77" s="4">
        <v>1.657</v>
      </c>
      <c r="I77" s="4">
        <v>0.92100000000000004</v>
      </c>
    </row>
    <row r="78" spans="4:11" x14ac:dyDescent="0.3">
      <c r="D78" s="7"/>
      <c r="E78" s="10">
        <v>74</v>
      </c>
      <c r="F78" s="1">
        <v>0.55200000000000005</v>
      </c>
      <c r="H78" s="4">
        <v>1.9730000000000001</v>
      </c>
      <c r="I78" s="4">
        <v>2.125</v>
      </c>
    </row>
    <row r="79" spans="4:11" x14ac:dyDescent="0.3">
      <c r="D79" s="7"/>
      <c r="E79" s="10">
        <v>75</v>
      </c>
      <c r="F79" s="1">
        <v>0.48799999999999999</v>
      </c>
      <c r="H79" s="4">
        <v>1.554</v>
      </c>
      <c r="I79" s="4">
        <v>1.1850000000000001</v>
      </c>
    </row>
    <row r="80" spans="4:11" x14ac:dyDescent="0.3">
      <c r="D80" s="7"/>
      <c r="E80" s="10">
        <v>76</v>
      </c>
      <c r="F80" s="1">
        <v>0.47499999999999998</v>
      </c>
      <c r="H80" s="4">
        <v>3.0950000000000002</v>
      </c>
      <c r="I80" s="4">
        <v>1.2390000000000001</v>
      </c>
    </row>
    <row r="81" spans="4:24" x14ac:dyDescent="0.3">
      <c r="D81" s="7"/>
      <c r="E81" s="10">
        <v>77</v>
      </c>
      <c r="F81" s="1">
        <v>1.1220000000000001</v>
      </c>
      <c r="H81" s="4">
        <v>0.67200000000000004</v>
      </c>
      <c r="I81" s="4">
        <v>0.98</v>
      </c>
    </row>
    <row r="82" spans="4:24" x14ac:dyDescent="0.3">
      <c r="D82" s="8"/>
      <c r="E82" s="10">
        <v>78</v>
      </c>
      <c r="F82" s="1">
        <v>0.65500000000000003</v>
      </c>
      <c r="H82" s="4">
        <v>1.0189999999999999</v>
      </c>
      <c r="I82" s="4">
        <v>0.94299999999999995</v>
      </c>
    </row>
    <row r="84" spans="4:24" x14ac:dyDescent="0.3">
      <c r="E84" s="9"/>
      <c r="F84" s="13" t="s">
        <v>6</v>
      </c>
      <c r="G84" s="13" t="s">
        <v>7</v>
      </c>
      <c r="H84" s="13" t="s">
        <v>8</v>
      </c>
      <c r="I84" s="13" t="s">
        <v>4</v>
      </c>
      <c r="J84" s="13" t="s">
        <v>10</v>
      </c>
      <c r="K84" s="13" t="s">
        <v>5</v>
      </c>
    </row>
    <row r="85" spans="4:24" x14ac:dyDescent="0.3">
      <c r="D85" s="11" t="s">
        <v>23</v>
      </c>
      <c r="E85" s="11" t="s">
        <v>24</v>
      </c>
      <c r="F85" s="11">
        <f>COUNT(F5:F82)</f>
        <v>78</v>
      </c>
      <c r="G85" s="11">
        <f t="shared" ref="G85:K85" si="0">COUNT(G5:G82)</f>
        <v>31</v>
      </c>
      <c r="H85" s="11">
        <f t="shared" si="0"/>
        <v>42</v>
      </c>
      <c r="I85" s="11">
        <f t="shared" si="0"/>
        <v>24</v>
      </c>
      <c r="J85" s="11">
        <f t="shared" si="0"/>
        <v>34</v>
      </c>
      <c r="K85" s="11">
        <f t="shared" si="0"/>
        <v>17</v>
      </c>
    </row>
    <row r="86" spans="4:24" x14ac:dyDescent="0.3">
      <c r="E86" s="11">
        <v>0</v>
      </c>
      <c r="F86" s="11">
        <f>COUNT(F5:F28)</f>
        <v>24</v>
      </c>
      <c r="G86" s="11">
        <f t="shared" ref="G86:K86" si="1">COUNT(G5:G28)</f>
        <v>10</v>
      </c>
      <c r="H86" s="11">
        <f t="shared" si="1"/>
        <v>12</v>
      </c>
      <c r="I86" s="11">
        <f t="shared" si="1"/>
        <v>6</v>
      </c>
      <c r="J86" s="11">
        <f t="shared" si="1"/>
        <v>10</v>
      </c>
      <c r="K86" s="11">
        <f t="shared" si="1"/>
        <v>5</v>
      </c>
    </row>
    <row r="87" spans="4:24" x14ac:dyDescent="0.3">
      <c r="E87" s="11">
        <v>1</v>
      </c>
      <c r="F87" s="11">
        <f>COUNT(F29:F52)</f>
        <v>24</v>
      </c>
      <c r="G87" s="11">
        <f t="shared" ref="G87:K87" si="2">COUNT(G29:G52)</f>
        <v>10</v>
      </c>
      <c r="H87" s="11">
        <f t="shared" si="2"/>
        <v>12</v>
      </c>
      <c r="I87" s="11">
        <f t="shared" si="2"/>
        <v>6</v>
      </c>
      <c r="J87" s="11">
        <f t="shared" si="2"/>
        <v>12</v>
      </c>
      <c r="K87" s="11">
        <f t="shared" si="2"/>
        <v>6</v>
      </c>
    </row>
    <row r="88" spans="4:24" x14ac:dyDescent="0.3">
      <c r="E88" s="11">
        <v>3</v>
      </c>
      <c r="F88" s="11">
        <f>COUNT(F53:F76)</f>
        <v>24</v>
      </c>
      <c r="G88" s="11">
        <f t="shared" ref="G88:K88" si="3">COUNT(G53:G76)</f>
        <v>11</v>
      </c>
      <c r="H88" s="11">
        <f t="shared" si="3"/>
        <v>12</v>
      </c>
      <c r="I88" s="11">
        <f t="shared" si="3"/>
        <v>6</v>
      </c>
      <c r="J88" s="11">
        <f t="shared" si="3"/>
        <v>12</v>
      </c>
      <c r="K88" s="11">
        <f t="shared" si="3"/>
        <v>6</v>
      </c>
    </row>
    <row r="89" spans="4:24" x14ac:dyDescent="0.3">
      <c r="E89" s="11" t="s">
        <v>22</v>
      </c>
      <c r="F89" s="11">
        <f>COUNT(F77:F82)</f>
        <v>6</v>
      </c>
      <c r="G89" s="11">
        <f t="shared" ref="G89:K89" si="4">COUNT(G77:G82)</f>
        <v>0</v>
      </c>
      <c r="H89" s="11">
        <f t="shared" si="4"/>
        <v>6</v>
      </c>
      <c r="I89" s="11">
        <f t="shared" si="4"/>
        <v>6</v>
      </c>
      <c r="J89" s="11">
        <f t="shared" si="4"/>
        <v>0</v>
      </c>
      <c r="K89" s="11">
        <f t="shared" si="4"/>
        <v>0</v>
      </c>
    </row>
    <row r="90" spans="4:24" x14ac:dyDescent="0.3">
      <c r="E90" s="9"/>
      <c r="M90" s="1" t="s">
        <v>65</v>
      </c>
      <c r="N90" s="1">
        <v>1</v>
      </c>
      <c r="O90" s="1">
        <v>2</v>
      </c>
      <c r="P90" s="1">
        <v>2</v>
      </c>
      <c r="Q90" s="1">
        <v>3</v>
      </c>
      <c r="R90" s="1">
        <v>3</v>
      </c>
      <c r="S90" s="1">
        <v>4</v>
      </c>
      <c r="T90" s="1">
        <v>4</v>
      </c>
      <c r="U90" s="1">
        <v>5</v>
      </c>
      <c r="V90" s="1">
        <v>5</v>
      </c>
      <c r="W90" s="1">
        <v>6</v>
      </c>
      <c r="X90" s="1">
        <v>6</v>
      </c>
    </row>
    <row r="91" spans="4:24" x14ac:dyDescent="0.3">
      <c r="D91" s="12" t="s">
        <v>25</v>
      </c>
      <c r="E91" s="12">
        <v>0</v>
      </c>
      <c r="F91" s="17">
        <f>AVERAGE(F5:F28)</f>
        <v>0.60045833333333332</v>
      </c>
      <c r="G91" s="17">
        <f t="shared" ref="G91:K91" si="5">AVERAGE(G5:G28)</f>
        <v>1.1612</v>
      </c>
      <c r="H91" s="17">
        <f t="shared" si="5"/>
        <v>1.1287499999999999</v>
      </c>
      <c r="I91" s="17">
        <f t="shared" si="5"/>
        <v>1.2831666666666666</v>
      </c>
      <c r="J91" s="17">
        <f t="shared" si="5"/>
        <v>1.3935999999999999</v>
      </c>
      <c r="K91" s="17">
        <f t="shared" si="5"/>
        <v>1.5287999999999999</v>
      </c>
      <c r="M91" s="17">
        <v>0.60045833333333332</v>
      </c>
      <c r="N91" s="23">
        <v>5.1615699968300344E-2</v>
      </c>
      <c r="O91" s="17">
        <v>1.1612</v>
      </c>
      <c r="P91" s="23">
        <v>0.20330335953938392</v>
      </c>
      <c r="Q91" s="17">
        <v>1.1287499999999999</v>
      </c>
      <c r="R91" s="23">
        <v>8.969346911998545E-2</v>
      </c>
      <c r="S91" s="17">
        <v>1.2831666666666666</v>
      </c>
      <c r="T91" s="23">
        <v>0.15413511689183382</v>
      </c>
      <c r="U91" s="17">
        <v>1.3935999999999999</v>
      </c>
      <c r="V91" s="23">
        <v>8.7836120132892895E-2</v>
      </c>
      <c r="W91" s="17">
        <v>1.5287999999999999</v>
      </c>
      <c r="X91" s="23">
        <v>0.32495506150851078</v>
      </c>
    </row>
    <row r="92" spans="4:24" x14ac:dyDescent="0.3">
      <c r="D92" s="12"/>
      <c r="E92" s="12">
        <v>1</v>
      </c>
      <c r="F92" s="17">
        <f>AVERAGE(F29:F52)</f>
        <v>0.54062500000000002</v>
      </c>
      <c r="G92" s="17">
        <f t="shared" ref="G92:K92" si="6">AVERAGE(G29:G52)</f>
        <v>1.1919999999999997</v>
      </c>
      <c r="H92" s="17">
        <f t="shared" si="6"/>
        <v>1.2371666666666665</v>
      </c>
      <c r="I92" s="17">
        <f t="shared" si="6"/>
        <v>1.6973333333333336</v>
      </c>
      <c r="J92" s="17">
        <f t="shared" si="6"/>
        <v>1.4413333333333334</v>
      </c>
      <c r="K92" s="17">
        <f t="shared" si="6"/>
        <v>1.6546666666666665</v>
      </c>
      <c r="M92" s="17">
        <v>0.54062500000000002</v>
      </c>
      <c r="N92" s="23">
        <v>3.02092708187864E-2</v>
      </c>
      <c r="O92" s="17">
        <v>1.1919999999999997</v>
      </c>
      <c r="P92" s="23">
        <v>0.11979883137994299</v>
      </c>
      <c r="Q92" s="17">
        <v>1.2371666666666665</v>
      </c>
      <c r="R92" s="23">
        <v>9.3265960306276235E-2</v>
      </c>
      <c r="S92" s="17">
        <v>1.6973333333333336</v>
      </c>
      <c r="T92" s="23">
        <v>0.38743083014668322</v>
      </c>
      <c r="U92" s="17">
        <v>1.4413333333333334</v>
      </c>
      <c r="V92" s="23">
        <v>0.22627675818849871</v>
      </c>
      <c r="W92" s="17">
        <v>1.6546666666666665</v>
      </c>
      <c r="X92" s="23">
        <v>0.23291875868668938</v>
      </c>
    </row>
    <row r="93" spans="4:24" x14ac:dyDescent="0.3">
      <c r="D93" s="12"/>
      <c r="E93" s="12">
        <v>3</v>
      </c>
      <c r="F93" s="17">
        <f>AVERAGE(F53:F76)</f>
        <v>0.65537500000000015</v>
      </c>
      <c r="G93" s="17">
        <f t="shared" ref="G93:K93" si="7">AVERAGE(G53:G76)</f>
        <v>1.2847272727272727</v>
      </c>
      <c r="H93" s="17">
        <f t="shared" si="7"/>
        <v>1.6024999999999998</v>
      </c>
      <c r="I93" s="17">
        <f t="shared" si="7"/>
        <v>1.6796666666666669</v>
      </c>
      <c r="J93" s="17">
        <f t="shared" si="7"/>
        <v>1.6297500000000003</v>
      </c>
      <c r="K93" s="17">
        <f t="shared" si="7"/>
        <v>1.8878333333333333</v>
      </c>
      <c r="M93" s="17">
        <v>0.65537500000000015</v>
      </c>
      <c r="N93" s="23">
        <v>4.869886251309611E-2</v>
      </c>
      <c r="O93" s="17">
        <v>1.2847272727272727</v>
      </c>
      <c r="P93" s="23">
        <v>0.14260638139657814</v>
      </c>
      <c r="Q93" s="17">
        <v>1.6024999999999998</v>
      </c>
      <c r="R93" s="23">
        <v>0.18847747065483592</v>
      </c>
      <c r="S93" s="17">
        <v>1.6796666666666669</v>
      </c>
      <c r="T93" s="23">
        <v>0.20021816804379877</v>
      </c>
      <c r="U93" s="17">
        <v>1.6297500000000003</v>
      </c>
      <c r="V93" s="23">
        <v>0.1335671972475109</v>
      </c>
      <c r="W93" s="17">
        <v>1.8878333333333333</v>
      </c>
      <c r="X93" s="23">
        <v>0.22533745270725108</v>
      </c>
    </row>
    <row r="94" spans="4:24" ht="15" thickBot="1" x14ac:dyDescent="0.35">
      <c r="D94" s="12"/>
      <c r="E94" s="12" t="s">
        <v>22</v>
      </c>
      <c r="F94" s="17">
        <f>AVERAGE(F77:F82)</f>
        <v>0.64266666666666683</v>
      </c>
      <c r="G94" s="17"/>
      <c r="H94" s="17">
        <f t="shared" ref="H94:I94" si="8">AVERAGE(H77:H82)</f>
        <v>1.6616666666666668</v>
      </c>
      <c r="I94" s="17">
        <f t="shared" si="8"/>
        <v>1.2321666666666664</v>
      </c>
      <c r="J94" s="17"/>
      <c r="K94" s="17"/>
      <c r="M94" s="17">
        <v>0.64266666666666683</v>
      </c>
      <c r="N94" s="23">
        <v>9.0730880038675868E-2</v>
      </c>
      <c r="O94" s="17"/>
      <c r="Q94" s="17">
        <v>1.6616666666666668</v>
      </c>
      <c r="R94" s="23">
        <v>0.31426489769925936</v>
      </c>
      <c r="S94" s="17">
        <v>1.2321666666666664</v>
      </c>
      <c r="T94" s="23">
        <v>0.17024923179246945</v>
      </c>
      <c r="U94" s="17"/>
      <c r="W94" s="17"/>
    </row>
    <row r="95" spans="4:24" x14ac:dyDescent="0.3">
      <c r="E95" s="9"/>
      <c r="L95" s="54"/>
      <c r="M95" s="55"/>
      <c r="N95" s="55"/>
      <c r="O95" s="55"/>
      <c r="P95" s="55"/>
      <c r="Q95" s="55"/>
      <c r="R95" s="55"/>
      <c r="S95" s="55"/>
      <c r="T95" s="56"/>
    </row>
    <row r="96" spans="4:24" x14ac:dyDescent="0.3">
      <c r="D96" s="14" t="s">
        <v>26</v>
      </c>
      <c r="E96" s="14">
        <v>0</v>
      </c>
      <c r="F96" s="18">
        <f>_xlfn.STDEV.P(F5:F28)</f>
        <v>0.25286425527785139</v>
      </c>
      <c r="G96" s="18">
        <f t="shared" ref="G96:K96" si="9">_xlfn.STDEV.P(G5:G28)</f>
        <v>0.64290167210857374</v>
      </c>
      <c r="H96" s="18">
        <f t="shared" si="9"/>
        <v>0.31070729124584989</v>
      </c>
      <c r="I96" s="18">
        <f t="shared" si="9"/>
        <v>0.37755238782923306</v>
      </c>
      <c r="J96" s="18">
        <f t="shared" si="9"/>
        <v>0.27776220045211325</v>
      </c>
      <c r="K96" s="18">
        <f t="shared" si="9"/>
        <v>0.72662160716565549</v>
      </c>
      <c r="L96" s="57">
        <v>1</v>
      </c>
      <c r="M96" s="67">
        <v>0.60045833333333332</v>
      </c>
      <c r="N96" s="68">
        <v>5.1615699968300344E-2</v>
      </c>
      <c r="O96" s="67">
        <v>0.54062500000000002</v>
      </c>
      <c r="P96" s="68">
        <v>3.02092708187864E-2</v>
      </c>
      <c r="Q96" s="67">
        <v>0.65537500000000015</v>
      </c>
      <c r="R96" s="68">
        <v>4.869886251309611E-2</v>
      </c>
      <c r="S96" s="28"/>
      <c r="T96" s="58"/>
    </row>
    <row r="97" spans="4:20" x14ac:dyDescent="0.3">
      <c r="D97" s="14"/>
      <c r="E97" s="14">
        <v>1</v>
      </c>
      <c r="F97" s="18">
        <f>_xlfn.STDEV.P(F29:F52)</f>
        <v>0.14799459801515291</v>
      </c>
      <c r="G97" s="18">
        <f t="shared" ref="G97:K97" si="10">_xlfn.STDEV.P(G29:G52)</f>
        <v>0.37883716818707236</v>
      </c>
      <c r="H97" s="18">
        <f t="shared" si="10"/>
        <v>0.32308276373434519</v>
      </c>
      <c r="I97" s="18">
        <f t="shared" si="10"/>
        <v>0.94900784448227216</v>
      </c>
      <c r="J97" s="18">
        <f t="shared" si="10"/>
        <v>0.78384568350891348</v>
      </c>
      <c r="K97" s="18">
        <f t="shared" si="10"/>
        <v>0.57053211030483586</v>
      </c>
      <c r="L97" s="57">
        <v>2</v>
      </c>
      <c r="M97" s="67">
        <v>1.1612</v>
      </c>
      <c r="N97" s="68">
        <v>0.20330335953938392</v>
      </c>
      <c r="O97" s="67">
        <v>1.1919999999999997</v>
      </c>
      <c r="P97" s="68">
        <v>0.11979883137994299</v>
      </c>
      <c r="Q97" s="67">
        <v>1.2847272727272727</v>
      </c>
      <c r="R97" s="68">
        <v>0.14260638139657814</v>
      </c>
      <c r="S97" s="28" t="s">
        <v>66</v>
      </c>
      <c r="T97" s="58"/>
    </row>
    <row r="98" spans="4:20" x14ac:dyDescent="0.3">
      <c r="D98" s="14"/>
      <c r="E98" s="14">
        <v>3</v>
      </c>
      <c r="F98" s="18">
        <f>_xlfn.STDEV.P(F53:F76)</f>
        <v>0.23857472842207428</v>
      </c>
      <c r="G98" s="18">
        <f t="shared" ref="G98:K98" si="11">_xlfn.STDEV.P(G53:G76)</f>
        <v>0.47297185980276812</v>
      </c>
      <c r="H98" s="18">
        <f t="shared" si="11"/>
        <v>0.65290511051249578</v>
      </c>
      <c r="I98" s="18">
        <f t="shared" si="11"/>
        <v>0.49043234894212373</v>
      </c>
      <c r="J98" s="18">
        <f t="shared" si="11"/>
        <v>0.46269034371452555</v>
      </c>
      <c r="K98" s="18">
        <f t="shared" si="11"/>
        <v>0.55196177907130095</v>
      </c>
      <c r="L98" s="57">
        <v>3</v>
      </c>
      <c r="M98" s="67">
        <v>1.1287499999999999</v>
      </c>
      <c r="N98" s="68">
        <v>8.969346911998545E-2</v>
      </c>
      <c r="O98" s="67">
        <v>1.2371666666666665</v>
      </c>
      <c r="P98" s="68">
        <v>9.3265960306276235E-2</v>
      </c>
      <c r="Q98" s="67">
        <v>1.6024999999999998</v>
      </c>
      <c r="R98" s="68">
        <v>0.18847747065483592</v>
      </c>
      <c r="S98" s="28"/>
      <c r="T98" s="58"/>
    </row>
    <row r="99" spans="4:20" x14ac:dyDescent="0.3">
      <c r="D99" s="14"/>
      <c r="E99" s="14" t="s">
        <v>22</v>
      </c>
      <c r="F99" s="18">
        <f>_xlfn.STDEV.P(F77:F82)</f>
        <v>0.22224436000842751</v>
      </c>
      <c r="G99" s="18"/>
      <c r="H99" s="18">
        <f t="shared" ref="H99:I99" si="12">_xlfn.STDEV.P(H77:H82)</f>
        <v>0.76978864343114051</v>
      </c>
      <c r="I99" s="18">
        <f t="shared" si="12"/>
        <v>0.41702374699236966</v>
      </c>
      <c r="J99" s="18"/>
      <c r="K99" s="18"/>
      <c r="L99" s="57">
        <v>4</v>
      </c>
      <c r="M99" s="67">
        <v>1.2831666666666666</v>
      </c>
      <c r="N99" s="68">
        <v>0.15413511689183382</v>
      </c>
      <c r="O99" s="67">
        <v>1.6973333333333336</v>
      </c>
      <c r="P99" s="68">
        <v>0.38743083014668322</v>
      </c>
      <c r="Q99" s="67">
        <v>1.6796666666666669</v>
      </c>
      <c r="R99" s="68">
        <v>0.20021816804379877</v>
      </c>
      <c r="S99" s="28"/>
      <c r="T99" s="58"/>
    </row>
    <row r="100" spans="4:20" x14ac:dyDescent="0.3">
      <c r="E100" s="9"/>
      <c r="L100" s="57">
        <v>5</v>
      </c>
      <c r="M100" s="67">
        <v>1.3935999999999999</v>
      </c>
      <c r="N100" s="68">
        <v>8.7836120132892895E-2</v>
      </c>
      <c r="O100" s="67">
        <v>1.4413333333333334</v>
      </c>
      <c r="P100" s="68">
        <v>0.22627675818849871</v>
      </c>
      <c r="Q100" s="67">
        <v>1.6297500000000003</v>
      </c>
      <c r="R100" s="68">
        <v>0.1335671972475109</v>
      </c>
      <c r="S100" s="28"/>
      <c r="T100" s="58"/>
    </row>
    <row r="101" spans="4:20" ht="15" thickBot="1" x14ac:dyDescent="0.35">
      <c r="D101" s="15" t="s">
        <v>27</v>
      </c>
      <c r="E101" s="15">
        <v>0</v>
      </c>
      <c r="F101" s="19">
        <f>F96/F91</f>
        <v>0.42111873753857704</v>
      </c>
      <c r="G101" s="19">
        <f t="shared" ref="G101:K101" si="13">G96/G91</f>
        <v>0.55365283509177898</v>
      </c>
      <c r="H101" s="19">
        <f t="shared" si="13"/>
        <v>0.27526670320784047</v>
      </c>
      <c r="I101" s="19">
        <f t="shared" si="13"/>
        <v>0.2942348781628002</v>
      </c>
      <c r="J101" s="19">
        <f t="shared" si="13"/>
        <v>0.19931271559422592</v>
      </c>
      <c r="K101" s="19">
        <f t="shared" si="13"/>
        <v>0.47528885869025084</v>
      </c>
      <c r="L101" s="59">
        <v>6</v>
      </c>
      <c r="M101" s="69">
        <v>1.5287999999999999</v>
      </c>
      <c r="N101" s="70">
        <v>0.32495506150851078</v>
      </c>
      <c r="O101" s="69">
        <v>1.6546666666666665</v>
      </c>
      <c r="P101" s="70">
        <v>0.23291875868668938</v>
      </c>
      <c r="Q101" s="69">
        <v>1.8878333333333333</v>
      </c>
      <c r="R101" s="70">
        <v>0.22533745270725108</v>
      </c>
      <c r="S101" s="60"/>
      <c r="T101" s="61"/>
    </row>
    <row r="102" spans="4:20" x14ac:dyDescent="0.3">
      <c r="D102" s="15"/>
      <c r="E102" s="15">
        <v>1</v>
      </c>
      <c r="F102" s="19">
        <f t="shared" ref="F102:K103" si="14">F97/F92</f>
        <v>0.27374723332282619</v>
      </c>
      <c r="G102" s="19">
        <f t="shared" si="14"/>
        <v>0.3178164162643225</v>
      </c>
      <c r="H102" s="19">
        <f t="shared" si="14"/>
        <v>0.26114732350883352</v>
      </c>
      <c r="I102" s="19">
        <f t="shared" si="14"/>
        <v>0.55911695472246981</v>
      </c>
      <c r="J102" s="19">
        <f t="shared" si="14"/>
        <v>0.54383373046409356</v>
      </c>
      <c r="K102" s="19">
        <f t="shared" si="14"/>
        <v>0.34480183942677434</v>
      </c>
    </row>
    <row r="103" spans="4:20" x14ac:dyDescent="0.3">
      <c r="D103" s="15"/>
      <c r="E103" s="15">
        <v>3</v>
      </c>
      <c r="F103" s="19">
        <f t="shared" si="14"/>
        <v>0.36402781372813159</v>
      </c>
      <c r="G103" s="19">
        <f t="shared" si="14"/>
        <v>0.36814962198064316</v>
      </c>
      <c r="H103" s="19">
        <f t="shared" si="14"/>
        <v>0.40742908612324236</v>
      </c>
      <c r="I103" s="19">
        <f t="shared" si="14"/>
        <v>0.29198195015407241</v>
      </c>
      <c r="J103" s="19">
        <f t="shared" si="14"/>
        <v>0.28390264992454395</v>
      </c>
      <c r="K103" s="19">
        <f t="shared" si="14"/>
        <v>0.29237844746427172</v>
      </c>
    </row>
    <row r="104" spans="4:20" x14ac:dyDescent="0.3">
      <c r="D104" s="15"/>
      <c r="E104" s="15" t="s">
        <v>22</v>
      </c>
      <c r="F104" s="19">
        <f>F99/F94</f>
        <v>0.3458159128761838</v>
      </c>
      <c r="G104" s="19"/>
      <c r="H104" s="19">
        <f t="shared" ref="H104" si="15">H99/H94</f>
        <v>0.46326297498363517</v>
      </c>
      <c r="I104" s="19">
        <f>I99/I94</f>
        <v>0.33844751548143087</v>
      </c>
      <c r="J104" s="19"/>
      <c r="K104" s="19"/>
    </row>
    <row r="105" spans="4:20" x14ac:dyDescent="0.3">
      <c r="E105" s="9"/>
    </row>
    <row r="106" spans="4:20" x14ac:dyDescent="0.3">
      <c r="D106" s="16" t="s">
        <v>28</v>
      </c>
      <c r="E106" s="16">
        <v>0</v>
      </c>
      <c r="F106" s="20">
        <f>F96/SQRT(F86)</f>
        <v>5.1615699968300344E-2</v>
      </c>
      <c r="G106" s="20">
        <f t="shared" ref="G106:K106" si="16">G96/SQRT(G86)</f>
        <v>0.20330335953938392</v>
      </c>
      <c r="H106" s="20">
        <f t="shared" si="16"/>
        <v>8.969346911998545E-2</v>
      </c>
      <c r="I106" s="20">
        <f t="shared" si="16"/>
        <v>0.15413511689183382</v>
      </c>
      <c r="J106" s="20">
        <f t="shared" si="16"/>
        <v>8.7836120132892895E-2</v>
      </c>
      <c r="K106" s="20">
        <f t="shared" si="16"/>
        <v>0.32495506150851078</v>
      </c>
    </row>
    <row r="107" spans="4:20" x14ac:dyDescent="0.3">
      <c r="D107" s="16"/>
      <c r="E107" s="16">
        <v>1</v>
      </c>
      <c r="F107" s="20">
        <f t="shared" ref="F107:K109" si="17">F97/SQRT(F87)</f>
        <v>3.02092708187864E-2</v>
      </c>
      <c r="G107" s="20">
        <f t="shared" si="17"/>
        <v>0.11979883137994299</v>
      </c>
      <c r="H107" s="20">
        <f t="shared" si="17"/>
        <v>9.3265960306276235E-2</v>
      </c>
      <c r="I107" s="20">
        <f t="shared" si="17"/>
        <v>0.38743083014668322</v>
      </c>
      <c r="J107" s="20">
        <f t="shared" si="17"/>
        <v>0.22627675818849871</v>
      </c>
      <c r="K107" s="20">
        <f t="shared" si="17"/>
        <v>0.23291875868668938</v>
      </c>
    </row>
    <row r="108" spans="4:20" x14ac:dyDescent="0.3">
      <c r="D108" s="16"/>
      <c r="E108" s="16">
        <v>3</v>
      </c>
      <c r="F108" s="20">
        <f t="shared" si="17"/>
        <v>4.869886251309611E-2</v>
      </c>
      <c r="G108" s="20">
        <f t="shared" si="17"/>
        <v>0.14260638139657814</v>
      </c>
      <c r="H108" s="20">
        <f t="shared" si="17"/>
        <v>0.18847747065483592</v>
      </c>
      <c r="I108" s="20">
        <f t="shared" si="17"/>
        <v>0.20021816804379877</v>
      </c>
      <c r="J108" s="20">
        <f t="shared" si="17"/>
        <v>0.1335671972475109</v>
      </c>
      <c r="K108" s="20">
        <f t="shared" si="17"/>
        <v>0.22533745270725108</v>
      </c>
    </row>
    <row r="109" spans="4:20" x14ac:dyDescent="0.3">
      <c r="D109" s="16"/>
      <c r="E109" s="16" t="s">
        <v>22</v>
      </c>
      <c r="F109" s="20">
        <f t="shared" si="17"/>
        <v>9.0730880038675868E-2</v>
      </c>
      <c r="G109" s="20"/>
      <c r="H109" s="20">
        <f t="shared" si="17"/>
        <v>0.31426489769925936</v>
      </c>
      <c r="I109" s="20">
        <f t="shared" si="17"/>
        <v>0.17024923179246945</v>
      </c>
      <c r="J109" s="20"/>
      <c r="K109" s="20"/>
    </row>
    <row r="110" spans="4:20" x14ac:dyDescent="0.3">
      <c r="F110" s="1" t="s">
        <v>6</v>
      </c>
      <c r="G110" s="1" t="s">
        <v>7</v>
      </c>
      <c r="H110" s="1" t="s">
        <v>8</v>
      </c>
      <c r="I110" s="1" t="s">
        <v>4</v>
      </c>
      <c r="J110" s="1" t="s">
        <v>10</v>
      </c>
      <c r="K110" s="1" t="s">
        <v>5</v>
      </c>
    </row>
    <row r="111" spans="4:20" x14ac:dyDescent="0.3">
      <c r="D111" s="1" t="s">
        <v>29</v>
      </c>
      <c r="E111" s="9" t="s">
        <v>31</v>
      </c>
      <c r="F111" s="22">
        <f>TTEST(F5:F28,F29:F52,2,2)</f>
        <v>0.33251069162658298</v>
      </c>
      <c r="G111" s="22">
        <f t="shared" ref="G111:K111" si="18">TTEST(G5:G28,G29:G52,2,2)</f>
        <v>0.9028264468663374</v>
      </c>
      <c r="H111" s="22">
        <f t="shared" si="18"/>
        <v>0.43102162199595373</v>
      </c>
      <c r="I111" s="22">
        <f t="shared" si="18"/>
        <v>0.3858705908999509</v>
      </c>
      <c r="J111" s="22">
        <f t="shared" si="18"/>
        <v>0.86307450025888643</v>
      </c>
      <c r="K111" s="22">
        <f t="shared" si="18"/>
        <v>0.77766692198615561</v>
      </c>
    </row>
    <row r="112" spans="4:20" x14ac:dyDescent="0.3">
      <c r="D112" s="1" t="s">
        <v>30</v>
      </c>
      <c r="E112" s="9" t="s">
        <v>32</v>
      </c>
      <c r="F112" s="22">
        <f>TTEST(F5:F28,F53:F76,2,2)</f>
        <v>0.45256447700634428</v>
      </c>
      <c r="G112" s="22">
        <f t="shared" ref="G112:K112" si="19">TTEST(G5:G28,G53:G76,2,2)</f>
        <v>0.63677462935055229</v>
      </c>
      <c r="H112" s="22">
        <f t="shared" si="19"/>
        <v>4.0822998615409958E-2</v>
      </c>
      <c r="I112" s="22">
        <f t="shared" si="19"/>
        <v>0.18251559594395936</v>
      </c>
      <c r="J112" s="22">
        <f t="shared" si="19"/>
        <v>0.19225237181039567</v>
      </c>
      <c r="K112" s="22">
        <f t="shared" si="19"/>
        <v>0.42184677832843287</v>
      </c>
    </row>
    <row r="113" spans="4:13" x14ac:dyDescent="0.3">
      <c r="E113" s="9" t="s">
        <v>33</v>
      </c>
      <c r="F113" s="22">
        <f>TTEST(F5:F28,F77:F82,2,2)</f>
        <v>0.7203443323456411</v>
      </c>
      <c r="G113" s="22"/>
      <c r="H113" s="22">
        <f t="shared" ref="H113:I113" si="20">TTEST(H5:H28,H77:H82,2,2)</f>
        <v>6.7194614813951059E-2</v>
      </c>
      <c r="I113" s="22">
        <f t="shared" si="20"/>
        <v>0.84341801254386273</v>
      </c>
      <c r="J113" s="22"/>
      <c r="K113" s="22"/>
    </row>
    <row r="114" spans="4:13" x14ac:dyDescent="0.3">
      <c r="E114" s="9" t="s">
        <v>34</v>
      </c>
      <c r="F114" s="22">
        <f>TTEST(F29:F52,F77:F82,2,2)</f>
        <v>0.20258969732315335</v>
      </c>
      <c r="G114" s="22"/>
      <c r="H114" s="22">
        <f t="shared" ref="H114:I114" si="21">TTEST(H29:H52,H77:H82,2,2)</f>
        <v>0.14099089346346433</v>
      </c>
      <c r="I114" s="22">
        <f t="shared" si="21"/>
        <v>0.3393173550050802</v>
      </c>
      <c r="J114" s="22"/>
      <c r="K114" s="22"/>
    </row>
    <row r="115" spans="4:13" x14ac:dyDescent="0.3">
      <c r="E115" s="9" t="s">
        <v>35</v>
      </c>
      <c r="F115" s="22">
        <f>TTEST(F53:F76,F77:F82,2,2)</f>
        <v>0.90984125626234513</v>
      </c>
      <c r="G115" s="22"/>
      <c r="H115" s="22">
        <f t="shared" ref="H115:I115" si="22">TTEST(H53:H76,H77:H82,2,2)</f>
        <v>0.87430678672450002</v>
      </c>
      <c r="I115" s="22">
        <f t="shared" si="22"/>
        <v>0.15115074148066662</v>
      </c>
      <c r="J115" s="22"/>
      <c r="K115" s="22"/>
    </row>
    <row r="117" spans="4:13" x14ac:dyDescent="0.3">
      <c r="D117" s="9" t="s">
        <v>36</v>
      </c>
      <c r="E117" s="9"/>
      <c r="F117" s="9" t="s">
        <v>38</v>
      </c>
      <c r="G117" s="9" t="s">
        <v>39</v>
      </c>
      <c r="H117" s="9" t="s">
        <v>40</v>
      </c>
      <c r="I117" s="9" t="s">
        <v>41</v>
      </c>
      <c r="J117" s="9" t="s">
        <v>42</v>
      </c>
      <c r="K117" s="9" t="s">
        <v>43</v>
      </c>
      <c r="L117" s="9"/>
      <c r="M117" s="9"/>
    </row>
    <row r="118" spans="4:13" x14ac:dyDescent="0.3">
      <c r="D118" s="9" t="s">
        <v>37</v>
      </c>
      <c r="E118" s="9">
        <v>0</v>
      </c>
      <c r="F118" s="9">
        <f>TTEST($F5:$F28,F5:F28,2,2)</f>
        <v>1</v>
      </c>
      <c r="G118" s="24">
        <f t="shared" ref="G118:K118" si="23">TTEST($F5:$F28,G5:G28,2,2)</f>
        <v>1.249834086576293E-3</v>
      </c>
      <c r="H118" s="24">
        <f t="shared" si="23"/>
        <v>6.8128606615526373E-6</v>
      </c>
      <c r="I118" s="24">
        <f t="shared" si="23"/>
        <v>1.9989614506379631E-5</v>
      </c>
      <c r="J118" s="24">
        <f t="shared" si="23"/>
        <v>5.9024149058732111E-9</v>
      </c>
      <c r="K118" s="24">
        <f t="shared" si="23"/>
        <v>5.1765837476204016E-5</v>
      </c>
      <c r="L118" s="9"/>
      <c r="M118" s="9"/>
    </row>
    <row r="119" spans="4:13" x14ac:dyDescent="0.3">
      <c r="D119" s="9"/>
      <c r="E119" s="9">
        <v>1</v>
      </c>
      <c r="F119" s="9">
        <f>TTEST($F29:$F52,F29:F52,2,2)</f>
        <v>1</v>
      </c>
      <c r="G119" s="24">
        <f t="shared" ref="G119:K119" si="24">TTEST($F29:$F52,G29:G52,2,2)</f>
        <v>6.3756531318128607E-8</v>
      </c>
      <c r="H119" s="24">
        <f t="shared" si="24"/>
        <v>4.5923457989761366E-10</v>
      </c>
      <c r="I119" s="24">
        <f t="shared" si="24"/>
        <v>6.9493416890983452E-6</v>
      </c>
      <c r="J119" s="24">
        <f t="shared" si="24"/>
        <v>7.3142757083652719E-6</v>
      </c>
      <c r="K119" s="24">
        <f t="shared" si="24"/>
        <v>6.2728146322663029E-9</v>
      </c>
      <c r="L119" s="9"/>
      <c r="M119" s="9"/>
    </row>
    <row r="120" spans="4:13" x14ac:dyDescent="0.3">
      <c r="D120" s="9"/>
      <c r="E120" s="9">
        <v>3</v>
      </c>
      <c r="F120" s="9">
        <f>TTEST($F53:$F76,F53:F76,2,2)</f>
        <v>1</v>
      </c>
      <c r="G120" s="24">
        <f t="shared" ref="G120:K120" si="25">TTEST($F53:$F76,G53:G76,2,2)</f>
        <v>1.4754397299041532E-5</v>
      </c>
      <c r="H120" s="24">
        <f t="shared" si="25"/>
        <v>5.746126792269681E-7</v>
      </c>
      <c r="I120" s="24">
        <f t="shared" si="25"/>
        <v>1.0438243008291674E-7</v>
      </c>
      <c r="J120" s="24">
        <f t="shared" si="25"/>
        <v>1.9073350207319972E-9</v>
      </c>
      <c r="K120" s="24">
        <f t="shared" si="25"/>
        <v>1.0470796509084883E-8</v>
      </c>
      <c r="L120" s="9"/>
      <c r="M120" s="9"/>
    </row>
    <row r="121" spans="4:13" x14ac:dyDescent="0.3">
      <c r="D121" s="9"/>
      <c r="E121" s="9" t="s">
        <v>22</v>
      </c>
      <c r="F121" s="9">
        <f>TTEST($F77:$F82,F77:F82,2,2)</f>
        <v>1</v>
      </c>
      <c r="G121" s="24"/>
      <c r="H121" s="24">
        <f t="shared" ref="H121:I121" si="26">TTEST($F77:$F82,H77:H82,2,2)</f>
        <v>1.7433698069424464E-2</v>
      </c>
      <c r="I121" s="24">
        <f t="shared" si="26"/>
        <v>1.9136864607297847E-2</v>
      </c>
      <c r="J121" s="24"/>
      <c r="K121" s="24"/>
      <c r="L121" s="9"/>
      <c r="M121" s="9"/>
    </row>
    <row r="122" spans="4:13" x14ac:dyDescent="0.3"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4:13" x14ac:dyDescent="0.3">
      <c r="D123" s="9" t="s">
        <v>44</v>
      </c>
      <c r="E123" s="9"/>
      <c r="F123" s="9" t="s">
        <v>39</v>
      </c>
      <c r="G123" s="9" t="s">
        <v>46</v>
      </c>
      <c r="H123" s="9" t="s">
        <v>47</v>
      </c>
      <c r="I123" s="9" t="s">
        <v>48</v>
      </c>
      <c r="J123" s="9" t="s">
        <v>49</v>
      </c>
      <c r="K123" s="9"/>
      <c r="L123" s="9"/>
      <c r="M123" s="9"/>
    </row>
    <row r="124" spans="4:13" x14ac:dyDescent="0.3">
      <c r="D124" s="9" t="s">
        <v>37</v>
      </c>
      <c r="E124" s="9">
        <v>0</v>
      </c>
      <c r="F124" s="27">
        <f>TTEST(F5:F28,G5:G28,2,2)</f>
        <v>1.249834086576293E-3</v>
      </c>
      <c r="G124" s="27">
        <f t="shared" ref="G124:J124" si="27">TTEST(G5:G28,H5:H28,2,2)</f>
        <v>0.88434126241829902</v>
      </c>
      <c r="H124" s="27">
        <f t="shared" si="27"/>
        <v>0.39688590166405169</v>
      </c>
      <c r="I124" s="27">
        <f t="shared" si="27"/>
        <v>0.54052383131816417</v>
      </c>
      <c r="J124" s="27">
        <f t="shared" si="27"/>
        <v>0.63791645088360382</v>
      </c>
      <c r="K124" s="25"/>
      <c r="L124" s="9"/>
      <c r="M124" s="9"/>
    </row>
    <row r="125" spans="4:13" x14ac:dyDescent="0.3">
      <c r="D125" s="21" t="s">
        <v>45</v>
      </c>
      <c r="E125" s="9">
        <v>1</v>
      </c>
      <c r="F125" s="27">
        <f>TTEST(F29:F52,G29:G52,2,2)</f>
        <v>6.3756531318128607E-8</v>
      </c>
      <c r="G125" s="27">
        <f t="shared" ref="G125:J125" si="28">TTEST(G29:G52,H29:H52,2,2)</f>
        <v>0.77649804208188633</v>
      </c>
      <c r="H125" s="27">
        <f t="shared" si="28"/>
        <v>0.17283631176309</v>
      </c>
      <c r="I125" s="27">
        <f t="shared" si="28"/>
        <v>0.57463910329056567</v>
      </c>
      <c r="J125" s="27">
        <f t="shared" si="28"/>
        <v>0.58399706674380347</v>
      </c>
      <c r="K125" s="25"/>
      <c r="L125" s="9"/>
      <c r="M125" s="9"/>
    </row>
    <row r="126" spans="4:13" x14ac:dyDescent="0.3">
      <c r="D126" s="9"/>
      <c r="E126" s="9">
        <v>3</v>
      </c>
      <c r="F126" s="27">
        <f>TTEST(F53:F76,G53:G76,2,2)</f>
        <v>1.4754397299041532E-5</v>
      </c>
      <c r="G126" s="27">
        <f t="shared" ref="G126:J126" si="29">TTEST(G53:G76,H53:H76,2,2)</f>
        <v>0.21887515461886786</v>
      </c>
      <c r="H126" s="27">
        <f t="shared" si="29"/>
        <v>0.81257466900055064</v>
      </c>
      <c r="I126" s="27">
        <f t="shared" si="29"/>
        <v>0.84448914750036297</v>
      </c>
      <c r="J126" s="27">
        <f t="shared" si="29"/>
        <v>0.33946139440996614</v>
      </c>
      <c r="K126" s="25"/>
      <c r="L126" s="9"/>
      <c r="M126" s="9"/>
    </row>
    <row r="127" spans="4:13" x14ac:dyDescent="0.3">
      <c r="E127" s="9" t="s">
        <v>22</v>
      </c>
      <c r="F127" s="22"/>
      <c r="G127" s="22"/>
      <c r="H127" s="22">
        <f t="shared" ref="H127" si="30">TTEST(H77:H82,I77:I82,2,2)</f>
        <v>0.29836481086338584</v>
      </c>
      <c r="I127" s="22"/>
      <c r="J127" s="22"/>
      <c r="K127" s="26"/>
    </row>
  </sheetData>
  <conditionalFormatting sqref="F111:K115">
    <cfRule type="containsBlanks" dxfId="5" priority="5">
      <formula>LEN(TRIM(F111))=0</formula>
    </cfRule>
    <cfRule type="cellIs" dxfId="4" priority="6" operator="lessThan">
      <formula>0.051</formula>
    </cfRule>
  </conditionalFormatting>
  <conditionalFormatting sqref="F118:K121">
    <cfRule type="containsBlanks" dxfId="3" priority="3">
      <formula>LEN(TRIM(F118))=0</formula>
    </cfRule>
    <cfRule type="cellIs" dxfId="2" priority="4" operator="lessThan">
      <formula>0.051</formula>
    </cfRule>
  </conditionalFormatting>
  <conditionalFormatting sqref="F124:K127">
    <cfRule type="containsBlanks" dxfId="1" priority="1">
      <formula>LEN(TRIM(F124))=0</formula>
    </cfRule>
    <cfRule type="cellIs" dxfId="0" priority="2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DTT - RAW</vt:lpstr>
      <vt:lpstr>Fed - RAW</vt:lpstr>
      <vt:lpstr>DTT formatted</vt:lpstr>
      <vt:lpstr>Fed formatted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nla5</cp:lastModifiedBy>
  <dcterms:created xsi:type="dcterms:W3CDTF">2017-12-12T16:15:57Z</dcterms:created>
  <dcterms:modified xsi:type="dcterms:W3CDTF">2018-01-21T17:19:12Z</dcterms:modified>
</cp:coreProperties>
</file>