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bf/Desktop/"/>
    </mc:Choice>
  </mc:AlternateContent>
  <bookViews>
    <workbookView xWindow="740" yWindow="460" windowWidth="28060" windowHeight="176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" i="1" l="1"/>
  <c r="M26" i="1"/>
  <c r="N26" i="1"/>
  <c r="O26" i="1"/>
  <c r="P26" i="1"/>
  <c r="Q26" i="1"/>
  <c r="R26" i="1"/>
  <c r="S26" i="1"/>
  <c r="T26" i="1"/>
  <c r="U26" i="1"/>
  <c r="L27" i="1"/>
  <c r="M27" i="1"/>
  <c r="N27" i="1"/>
  <c r="O27" i="1"/>
  <c r="P27" i="1"/>
  <c r="Q27" i="1"/>
  <c r="R27" i="1"/>
  <c r="S27" i="1"/>
  <c r="T27" i="1"/>
  <c r="U27" i="1"/>
  <c r="L28" i="1"/>
  <c r="M28" i="1"/>
  <c r="N28" i="1"/>
  <c r="O28" i="1"/>
  <c r="P28" i="1"/>
  <c r="Q28" i="1"/>
  <c r="R28" i="1"/>
  <c r="S28" i="1"/>
  <c r="T28" i="1"/>
  <c r="U28" i="1"/>
  <c r="U25" i="1"/>
  <c r="T25" i="1"/>
  <c r="S25" i="1"/>
  <c r="R25" i="1"/>
  <c r="Q25" i="1"/>
  <c r="P25" i="1"/>
  <c r="O25" i="1"/>
  <c r="N25" i="1"/>
  <c r="M25" i="1"/>
  <c r="L25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L19" i="1"/>
  <c r="L20" i="1"/>
  <c r="L21" i="1"/>
  <c r="L18" i="1"/>
  <c r="L12" i="1"/>
  <c r="M12" i="1"/>
  <c r="N12" i="1"/>
  <c r="O12" i="1"/>
  <c r="P12" i="1"/>
  <c r="L13" i="1"/>
  <c r="M13" i="1"/>
  <c r="N13" i="1"/>
  <c r="O13" i="1"/>
  <c r="P13" i="1"/>
  <c r="L14" i="1"/>
  <c r="M14" i="1"/>
  <c r="N14" i="1"/>
  <c r="O14" i="1"/>
  <c r="P14" i="1"/>
  <c r="P11" i="1"/>
  <c r="O11" i="1"/>
  <c r="N11" i="1"/>
  <c r="M11" i="1"/>
  <c r="L11" i="1"/>
  <c r="N4" i="1"/>
  <c r="O4" i="1"/>
  <c r="O6" i="1"/>
  <c r="P5" i="1"/>
  <c r="P4" i="1"/>
  <c r="M5" i="1"/>
  <c r="N5" i="1"/>
  <c r="O5" i="1"/>
  <c r="M6" i="1"/>
  <c r="N6" i="1"/>
  <c r="P6" i="1"/>
  <c r="M7" i="1"/>
  <c r="N7" i="1"/>
  <c r="O7" i="1"/>
  <c r="P7" i="1"/>
  <c r="M4" i="1"/>
  <c r="L6" i="1"/>
  <c r="L7" i="1"/>
  <c r="L5" i="1"/>
  <c r="L4" i="1"/>
</calcChain>
</file>

<file path=xl/sharedStrings.xml><?xml version="1.0" encoding="utf-8"?>
<sst xmlns="http://schemas.openxmlformats.org/spreadsheetml/2006/main" count="54" uniqueCount="27">
  <si>
    <t>Pfizer</t>
  </si>
  <si>
    <t>9 mg/kg</t>
  </si>
  <si>
    <t>Vehicle</t>
  </si>
  <si>
    <t>2 mg/kg</t>
  </si>
  <si>
    <t>4.5 mg/kg</t>
  </si>
  <si>
    <t>AUC_Y=0_B2H-60</t>
  </si>
  <si>
    <t>AUC_Y=0_0-60</t>
  </si>
  <si>
    <t>AUC_Y=B2H_B2H-60</t>
  </si>
  <si>
    <t>AUC_Y=B2H_0-60</t>
  </si>
  <si>
    <t>Y=0, B2H-60</t>
  </si>
  <si>
    <t>Y=0, 0-60</t>
  </si>
  <si>
    <t>Average</t>
  </si>
  <si>
    <t>Y=B2H, B2H-60</t>
  </si>
  <si>
    <t>Y=B2H, 0-60</t>
  </si>
  <si>
    <t>Standard Deviation</t>
  </si>
  <si>
    <t>CV</t>
  </si>
  <si>
    <t>Ttests</t>
  </si>
  <si>
    <t>Pvs 9</t>
  </si>
  <si>
    <t>P vs V</t>
  </si>
  <si>
    <t>P vs 2</t>
  </si>
  <si>
    <t>P vs 4.5</t>
  </si>
  <si>
    <t>9 vs V</t>
  </si>
  <si>
    <t>9 vs 2</t>
  </si>
  <si>
    <t>9 vs 4.5</t>
  </si>
  <si>
    <t>V vs 2</t>
  </si>
  <si>
    <t>V vs 4.5</t>
  </si>
  <si>
    <t>2 vs 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</si>
</sst>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Arial"/>
    </font>
    <font>
      <sz val="12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abSelected="1" zoomScale="90" zoomScaleNormal="90" workbookViewId="0">
      <selection activeCell="Q36" sqref="Q36"/>
    </sheetView>
  </sheetViews>
  <sheetFormatPr baseColWidth="10" defaultRowHeight="16" x14ac:dyDescent="0.2"/>
  <cols>
    <col min="1" max="1" width="15.5" bestFit="1" customWidth="1"/>
    <col min="12" max="12" width="13.1640625" bestFit="1" customWidth="1"/>
  </cols>
  <sheetData>
    <row r="2" spans="1:16" ht="17" thickBot="1" x14ac:dyDescent="0.25">
      <c r="K2" s="10" t="s">
        <v>11</v>
      </c>
      <c r="L2" s="10"/>
      <c r="M2" s="10"/>
      <c r="N2" s="10"/>
      <c r="O2" s="10"/>
      <c r="P2" s="10"/>
    </row>
    <row r="3" spans="1:16" x14ac:dyDescent="0.2">
      <c r="B3" s="1" t="s">
        <v>0</v>
      </c>
      <c r="C3" s="2"/>
      <c r="D3" s="2"/>
      <c r="E3" s="2"/>
      <c r="F3" s="2"/>
      <c r="G3" s="2"/>
      <c r="H3" s="2"/>
      <c r="I3" s="3"/>
      <c r="K3" s="11"/>
      <c r="L3" s="12" t="s">
        <v>0</v>
      </c>
      <c r="M3" s="12" t="s">
        <v>1</v>
      </c>
      <c r="N3" s="12" t="s">
        <v>2</v>
      </c>
      <c r="O3" s="12" t="s">
        <v>3</v>
      </c>
      <c r="P3" s="12" t="s">
        <v>4</v>
      </c>
    </row>
    <row r="4" spans="1:16" x14ac:dyDescent="0.2">
      <c r="A4" t="s">
        <v>5</v>
      </c>
      <c r="B4" s="4">
        <v>1465</v>
      </c>
      <c r="C4" s="5">
        <v>1697</v>
      </c>
      <c r="D4" s="5">
        <v>1836</v>
      </c>
      <c r="E4" s="5">
        <v>1665</v>
      </c>
      <c r="F4" s="5">
        <v>1732</v>
      </c>
      <c r="G4" s="5">
        <v>1736</v>
      </c>
      <c r="H4" s="5">
        <v>1490</v>
      </c>
      <c r="I4" s="6">
        <v>1353</v>
      </c>
      <c r="K4" s="13" t="s">
        <v>9</v>
      </c>
      <c r="L4" s="22">
        <f>AVERAGE(B4:I4)</f>
        <v>1621.75</v>
      </c>
      <c r="M4" s="22">
        <f>AVERAGE(B10:I10)</f>
        <v>1013.1999999999999</v>
      </c>
      <c r="N4" s="22">
        <f>AVERAGE(B16:I16)</f>
        <v>1716.125</v>
      </c>
      <c r="O4" s="22">
        <f>AVERAGE(B22:I22)</f>
        <v>1111.625</v>
      </c>
      <c r="P4" s="22">
        <f>AVERAGE(B28:I28)</f>
        <v>1171.8375000000001</v>
      </c>
    </row>
    <row r="5" spans="1:16" x14ac:dyDescent="0.2">
      <c r="A5" t="s">
        <v>6</v>
      </c>
      <c r="B5" s="4">
        <v>646.20000000000005</v>
      </c>
      <c r="C5" s="5">
        <v>780.4</v>
      </c>
      <c r="D5" s="5">
        <v>900</v>
      </c>
      <c r="E5" s="5">
        <v>746.9</v>
      </c>
      <c r="F5" s="5">
        <v>740</v>
      </c>
      <c r="G5" s="5">
        <v>729.1</v>
      </c>
      <c r="H5" s="5">
        <v>596.1</v>
      </c>
      <c r="I5" s="6">
        <v>506.2</v>
      </c>
      <c r="K5" s="13" t="s">
        <v>10</v>
      </c>
      <c r="L5" s="22">
        <f t="shared" ref="L5:L7" si="0">AVERAGE(B5:I5)</f>
        <v>705.61250000000007</v>
      </c>
      <c r="M5" s="22">
        <f t="shared" ref="M5:M7" si="1">AVERAGE(B11:I11)</f>
        <v>327.83749999999998</v>
      </c>
      <c r="N5" s="22">
        <f t="shared" ref="N5:N7" si="2">AVERAGE(B17:I17)</f>
        <v>689.33750000000009</v>
      </c>
      <c r="O5" s="22">
        <f t="shared" ref="O5:O7" si="3">AVERAGE(B23:I23)</f>
        <v>377.22500000000002</v>
      </c>
      <c r="P5" s="22">
        <f>AVERAGE(B29:I29)</f>
        <v>405.5</v>
      </c>
    </row>
    <row r="6" spans="1:16" x14ac:dyDescent="0.2">
      <c r="A6" t="s">
        <v>7</v>
      </c>
      <c r="B6" s="4">
        <v>266.39999999999998</v>
      </c>
      <c r="C6" s="5">
        <v>340.1</v>
      </c>
      <c r="D6" s="5">
        <v>504</v>
      </c>
      <c r="E6" s="5">
        <v>337.3</v>
      </c>
      <c r="F6" s="5">
        <v>299.10000000000002</v>
      </c>
      <c r="G6" s="5">
        <v>306.7</v>
      </c>
      <c r="H6" s="5">
        <v>150.30000000000001</v>
      </c>
      <c r="I6" s="6">
        <v>116.2</v>
      </c>
      <c r="K6" s="13" t="s">
        <v>12</v>
      </c>
      <c r="L6" s="22">
        <f>AVERAGE(B6:I6)</f>
        <v>290.01249999999999</v>
      </c>
      <c r="M6" s="22">
        <f t="shared" si="1"/>
        <v>335.53749999999997</v>
      </c>
      <c r="N6" s="22">
        <f t="shared" si="2"/>
        <v>237.13749999999999</v>
      </c>
      <c r="O6" s="22">
        <f>AVERAGE(B24:I24)</f>
        <v>172.56874999999999</v>
      </c>
      <c r="P6" s="22">
        <f t="shared" ref="P5:P7" si="4">AVERAGE(B30:I30)</f>
        <v>224.23249999999999</v>
      </c>
    </row>
    <row r="7" spans="1:16" ht="17" thickBot="1" x14ac:dyDescent="0.25">
      <c r="A7" t="s">
        <v>8</v>
      </c>
      <c r="B7" s="7">
        <v>246.6</v>
      </c>
      <c r="C7" s="8">
        <v>305.3</v>
      </c>
      <c r="D7" s="8">
        <v>373.2</v>
      </c>
      <c r="E7" s="8">
        <v>245.5</v>
      </c>
      <c r="F7" s="8">
        <v>198.3</v>
      </c>
      <c r="G7" s="8">
        <v>252.7</v>
      </c>
      <c r="H7" s="8">
        <v>149.69999999999999</v>
      </c>
      <c r="I7" s="9">
        <v>60.45</v>
      </c>
      <c r="K7" s="13" t="s">
        <v>13</v>
      </c>
      <c r="L7" s="22">
        <f>AVERAGE(B7:I7)</f>
        <v>228.96875</v>
      </c>
      <c r="M7" s="22">
        <f t="shared" si="1"/>
        <v>141.74125000000001</v>
      </c>
      <c r="N7" s="22">
        <f t="shared" si="2"/>
        <v>186.81000000000003</v>
      </c>
      <c r="O7" s="22">
        <f t="shared" si="3"/>
        <v>85.34875000000001</v>
      </c>
      <c r="P7" s="22">
        <f t="shared" si="4"/>
        <v>67.082499999999996</v>
      </c>
    </row>
    <row r="8" spans="1:16" ht="17" thickBot="1" x14ac:dyDescent="0.25"/>
    <row r="9" spans="1:16" x14ac:dyDescent="0.2">
      <c r="B9" s="1" t="s">
        <v>1</v>
      </c>
      <c r="C9" s="2"/>
      <c r="D9" s="2"/>
      <c r="E9" s="2"/>
      <c r="F9" s="2"/>
      <c r="G9" s="2"/>
      <c r="H9" s="2"/>
      <c r="I9" s="3"/>
      <c r="K9" s="14" t="s">
        <v>14</v>
      </c>
      <c r="L9" s="14"/>
      <c r="M9" s="14"/>
      <c r="N9" s="14"/>
      <c r="O9" s="14"/>
      <c r="P9" s="14"/>
    </row>
    <row r="10" spans="1:16" x14ac:dyDescent="0.2">
      <c r="B10" s="4">
        <v>953.2</v>
      </c>
      <c r="C10" s="5">
        <v>1072</v>
      </c>
      <c r="D10" s="5">
        <v>1029</v>
      </c>
      <c r="E10" s="5">
        <v>1102</v>
      </c>
      <c r="F10" s="5">
        <v>1186</v>
      </c>
      <c r="G10" s="5">
        <v>1056</v>
      </c>
      <c r="H10" s="5">
        <v>919.4</v>
      </c>
      <c r="I10" s="6">
        <v>788</v>
      </c>
      <c r="K10" s="15"/>
      <c r="L10" s="16" t="s">
        <v>0</v>
      </c>
      <c r="M10" s="16" t="s">
        <v>1</v>
      </c>
      <c r="N10" s="16" t="s">
        <v>2</v>
      </c>
      <c r="O10" s="16" t="s">
        <v>3</v>
      </c>
      <c r="P10" s="16" t="s">
        <v>4</v>
      </c>
    </row>
    <row r="11" spans="1:16" x14ac:dyDescent="0.2">
      <c r="B11" s="4">
        <v>377.2</v>
      </c>
      <c r="C11" s="5">
        <v>344.6</v>
      </c>
      <c r="D11" s="5">
        <v>293.3</v>
      </c>
      <c r="E11" s="5">
        <v>353.6</v>
      </c>
      <c r="F11" s="5">
        <v>337.3</v>
      </c>
      <c r="G11" s="5">
        <v>351.1</v>
      </c>
      <c r="H11" s="5">
        <v>377</v>
      </c>
      <c r="I11" s="6">
        <v>188.6</v>
      </c>
      <c r="K11" s="17" t="s">
        <v>9</v>
      </c>
      <c r="L11" s="23">
        <f>_xlfn.STDEV.P(B4:I4)</f>
        <v>155.24154566352397</v>
      </c>
      <c r="M11" s="23">
        <f>_xlfn.STDEV.P(B10:I10)</f>
        <v>115.32436863039916</v>
      </c>
      <c r="N11" s="23">
        <f>_xlfn.STDEV.P(B16:I16)</f>
        <v>135.46903474595217</v>
      </c>
      <c r="O11" s="23">
        <f>_xlfn.STDEV.P(B22:I22)</f>
        <v>102.43892997781654</v>
      </c>
      <c r="P11" s="23">
        <f>_xlfn.STDEV.P(B28:I28)</f>
        <v>132.98706645290639</v>
      </c>
    </row>
    <row r="12" spans="1:16" x14ac:dyDescent="0.2">
      <c r="B12" s="4">
        <v>153.30000000000001</v>
      </c>
      <c r="C12" s="5">
        <v>275.89999999999998</v>
      </c>
      <c r="D12" s="5">
        <v>468.7</v>
      </c>
      <c r="E12" s="5">
        <v>368.9</v>
      </c>
      <c r="F12" s="5">
        <v>668.3</v>
      </c>
      <c r="G12" s="5">
        <v>191.4</v>
      </c>
      <c r="H12" s="5">
        <v>262.2</v>
      </c>
      <c r="I12" s="6">
        <v>295.60000000000002</v>
      </c>
      <c r="K12" s="17" t="s">
        <v>10</v>
      </c>
      <c r="L12" s="23">
        <f t="shared" ref="L12:L14" si="5">_xlfn.STDEV.P(B5:I5)</f>
        <v>112.97492462378501</v>
      </c>
      <c r="M12" s="23">
        <f t="shared" ref="M12:M14" si="6">_xlfn.STDEV.P(B11:I11)</f>
        <v>58.104322935131265</v>
      </c>
      <c r="N12" s="23">
        <f t="shared" ref="N12:N14" si="7">_xlfn.STDEV.P(B17:I17)</f>
        <v>58.830114259195504</v>
      </c>
      <c r="O12" s="23">
        <f t="shared" ref="O12:O14" si="8">_xlfn.STDEV.P(B23:I23)</f>
        <v>44.262448813864708</v>
      </c>
      <c r="P12" s="23">
        <f t="shared" ref="P12:P14" si="9">_xlfn.STDEV.P(B29:I29)</f>
        <v>84.876174513228364</v>
      </c>
    </row>
    <row r="13" spans="1:16" ht="17" thickBot="1" x14ac:dyDescent="0.25">
      <c r="B13" s="7">
        <v>60.85</v>
      </c>
      <c r="C13" s="8">
        <v>104.9</v>
      </c>
      <c r="D13" s="8">
        <v>205.9</v>
      </c>
      <c r="E13" s="8">
        <v>136.69999999999999</v>
      </c>
      <c r="F13" s="8">
        <v>280.7</v>
      </c>
      <c r="G13" s="8">
        <v>86.43</v>
      </c>
      <c r="H13" s="8">
        <v>85.85</v>
      </c>
      <c r="I13" s="9">
        <v>172.6</v>
      </c>
      <c r="K13" s="17" t="s">
        <v>12</v>
      </c>
      <c r="L13" s="23">
        <f t="shared" si="5"/>
        <v>112.46359897206742</v>
      </c>
      <c r="M13" s="23">
        <f t="shared" si="6"/>
        <v>155.76117084739064</v>
      </c>
      <c r="N13" s="23">
        <f t="shared" si="7"/>
        <v>91.231997367974003</v>
      </c>
      <c r="O13" s="23">
        <f t="shared" si="8"/>
        <v>86.90558431963683</v>
      </c>
      <c r="P13" s="23">
        <f t="shared" si="9"/>
        <v>90.425076133504049</v>
      </c>
    </row>
    <row r="14" spans="1:16" ht="17" thickBot="1" x14ac:dyDescent="0.25">
      <c r="K14" s="17" t="s">
        <v>13</v>
      </c>
      <c r="L14" s="23">
        <f t="shared" si="5"/>
        <v>89.021840499607208</v>
      </c>
      <c r="M14" s="23">
        <f t="shared" si="6"/>
        <v>69.360826739143619</v>
      </c>
      <c r="N14" s="23">
        <f t="shared" si="7"/>
        <v>79.332942085869888</v>
      </c>
      <c r="O14" s="23">
        <f t="shared" si="8"/>
        <v>28.035530330947889</v>
      </c>
      <c r="P14" s="23">
        <f t="shared" si="9"/>
        <v>38.415667620776802</v>
      </c>
    </row>
    <row r="15" spans="1:16" x14ac:dyDescent="0.2">
      <c r="B15" s="1" t="s">
        <v>2</v>
      </c>
      <c r="C15" s="2"/>
      <c r="D15" s="2"/>
      <c r="E15" s="2"/>
      <c r="F15" s="2"/>
      <c r="G15" s="2"/>
      <c r="H15" s="2"/>
      <c r="I15" s="3"/>
    </row>
    <row r="16" spans="1:16" x14ac:dyDescent="0.2">
      <c r="B16" s="4">
        <v>1580</v>
      </c>
      <c r="C16" s="5">
        <v>1690</v>
      </c>
      <c r="D16" s="5">
        <v>1856</v>
      </c>
      <c r="E16" s="5">
        <v>1797</v>
      </c>
      <c r="F16" s="5">
        <v>1845</v>
      </c>
      <c r="G16" s="5">
        <v>1712</v>
      </c>
      <c r="H16" s="5">
        <v>1809</v>
      </c>
      <c r="I16" s="6">
        <v>1440</v>
      </c>
      <c r="K16" s="18" t="s">
        <v>15</v>
      </c>
      <c r="L16" s="18"/>
      <c r="M16" s="18"/>
      <c r="N16" s="18"/>
      <c r="O16" s="18"/>
      <c r="P16" s="18"/>
    </row>
    <row r="17" spans="2:21" x14ac:dyDescent="0.2">
      <c r="B17" s="4">
        <v>693.4</v>
      </c>
      <c r="C17" s="5">
        <v>728.9</v>
      </c>
      <c r="D17" s="5">
        <v>701.5</v>
      </c>
      <c r="E17" s="5">
        <v>635.5</v>
      </c>
      <c r="F17" s="5">
        <v>780.8</v>
      </c>
      <c r="G17" s="5">
        <v>687.5</v>
      </c>
      <c r="H17" s="5">
        <v>716</v>
      </c>
      <c r="I17" s="6">
        <v>571.1</v>
      </c>
      <c r="K17" s="19"/>
      <c r="L17" s="20" t="s">
        <v>0</v>
      </c>
      <c r="M17" s="20" t="s">
        <v>1</v>
      </c>
      <c r="N17" s="20" t="s">
        <v>2</v>
      </c>
      <c r="O17" s="20" t="s">
        <v>3</v>
      </c>
      <c r="P17" s="20" t="s">
        <v>4</v>
      </c>
    </row>
    <row r="18" spans="2:21" x14ac:dyDescent="0.2">
      <c r="B18" s="4">
        <v>385</v>
      </c>
      <c r="C18" s="5">
        <v>335.9</v>
      </c>
      <c r="D18" s="5">
        <v>146.69999999999999</v>
      </c>
      <c r="E18" s="5">
        <v>103.3</v>
      </c>
      <c r="F18" s="5">
        <v>254.7</v>
      </c>
      <c r="G18" s="5">
        <v>203.9</v>
      </c>
      <c r="H18" s="5">
        <v>294.8</v>
      </c>
      <c r="I18" s="6">
        <v>172.8</v>
      </c>
      <c r="K18" s="21" t="s">
        <v>9</v>
      </c>
      <c r="L18" s="24">
        <f>L11/L4</f>
        <v>9.5724708286433771E-2</v>
      </c>
      <c r="M18" s="24">
        <f t="shared" ref="M18:P18" si="10">M11/M4</f>
        <v>0.11382191929569599</v>
      </c>
      <c r="N18" s="24">
        <f t="shared" si="10"/>
        <v>7.8938908730979487E-2</v>
      </c>
      <c r="O18" s="24">
        <f t="shared" si="10"/>
        <v>9.2152416487409461E-2</v>
      </c>
      <c r="P18" s="24">
        <f t="shared" si="10"/>
        <v>0.11348592825618431</v>
      </c>
    </row>
    <row r="19" spans="2:21" ht="17" thickBot="1" x14ac:dyDescent="0.25">
      <c r="B19" s="7">
        <v>295</v>
      </c>
      <c r="C19" s="8">
        <v>277.7</v>
      </c>
      <c r="D19" s="8">
        <v>104.7</v>
      </c>
      <c r="E19" s="8">
        <v>70.88</v>
      </c>
      <c r="F19" s="8">
        <v>243.3</v>
      </c>
      <c r="G19" s="8">
        <v>184.7</v>
      </c>
      <c r="H19" s="8">
        <v>211.4</v>
      </c>
      <c r="I19" s="9">
        <v>106.8</v>
      </c>
      <c r="K19" s="21" t="s">
        <v>10</v>
      </c>
      <c r="L19" s="24">
        <f t="shared" ref="L19:P21" si="11">L12/L5</f>
        <v>0.16010901822712184</v>
      </c>
      <c r="M19" s="24">
        <f t="shared" si="11"/>
        <v>0.1772351330617494</v>
      </c>
      <c r="N19" s="24">
        <f t="shared" si="11"/>
        <v>8.5342976784514843E-2</v>
      </c>
      <c r="O19" s="24">
        <f t="shared" si="11"/>
        <v>0.11733699731954325</v>
      </c>
      <c r="P19" s="24">
        <f t="shared" si="11"/>
        <v>0.20931239090808473</v>
      </c>
    </row>
    <row r="20" spans="2:21" ht="17" thickBot="1" x14ac:dyDescent="0.25">
      <c r="K20" s="21" t="s">
        <v>12</v>
      </c>
      <c r="L20" s="24">
        <f t="shared" si="11"/>
        <v>0.3877887986623591</v>
      </c>
      <c r="M20" s="24">
        <f t="shared" si="11"/>
        <v>0.46421389814071651</v>
      </c>
      <c r="N20" s="24">
        <f t="shared" si="11"/>
        <v>0.3847219329206642</v>
      </c>
      <c r="O20" s="24">
        <f t="shared" si="11"/>
        <v>0.50359977875273965</v>
      </c>
      <c r="P20" s="24">
        <f t="shared" si="11"/>
        <v>0.4032648083284272</v>
      </c>
    </row>
    <row r="21" spans="2:21" x14ac:dyDescent="0.2">
      <c r="B21" s="1" t="s">
        <v>3</v>
      </c>
      <c r="C21" s="2"/>
      <c r="D21" s="2"/>
      <c r="E21" s="2"/>
      <c r="F21" s="2"/>
      <c r="G21" s="2"/>
      <c r="H21" s="2"/>
      <c r="I21" s="3"/>
      <c r="K21" s="21" t="s">
        <v>13</v>
      </c>
      <c r="L21" s="24">
        <f t="shared" si="11"/>
        <v>0.38879471761804701</v>
      </c>
      <c r="M21" s="24">
        <f t="shared" si="11"/>
        <v>0.48934820836660897</v>
      </c>
      <c r="N21" s="24">
        <f t="shared" si="11"/>
        <v>0.42467181674358906</v>
      </c>
      <c r="O21" s="24">
        <f t="shared" si="11"/>
        <v>0.3284820261684897</v>
      </c>
      <c r="P21" s="24">
        <f t="shared" si="11"/>
        <v>0.57266302867032093</v>
      </c>
    </row>
    <row r="22" spans="2:21" x14ac:dyDescent="0.2">
      <c r="B22" s="4">
        <v>1053</v>
      </c>
      <c r="C22" s="5">
        <v>1027</v>
      </c>
      <c r="D22" s="5">
        <v>1121</v>
      </c>
      <c r="E22" s="5">
        <v>1255</v>
      </c>
      <c r="F22" s="5">
        <v>1304</v>
      </c>
      <c r="G22" s="5">
        <v>1019</v>
      </c>
      <c r="H22" s="5">
        <v>1033</v>
      </c>
      <c r="I22" s="6">
        <v>1081</v>
      </c>
    </row>
    <row r="23" spans="2:21" x14ac:dyDescent="0.2">
      <c r="B23" s="4">
        <v>386.9</v>
      </c>
      <c r="C23" s="5">
        <v>363</v>
      </c>
      <c r="D23" s="5">
        <v>362.9</v>
      </c>
      <c r="E23" s="5">
        <v>394</v>
      </c>
      <c r="F23" s="5">
        <v>480.1</v>
      </c>
      <c r="G23" s="5">
        <v>332.3</v>
      </c>
      <c r="H23" s="5">
        <v>330.2</v>
      </c>
      <c r="I23" s="6">
        <v>368.4</v>
      </c>
      <c r="K23" s="18" t="s">
        <v>16</v>
      </c>
      <c r="L23" s="18"/>
      <c r="M23" s="18"/>
      <c r="N23" s="18"/>
      <c r="O23" s="18"/>
      <c r="P23" s="18"/>
    </row>
    <row r="24" spans="2:21" x14ac:dyDescent="0.2">
      <c r="B24" s="4">
        <v>247.8</v>
      </c>
      <c r="C24" s="5">
        <v>116</v>
      </c>
      <c r="D24" s="5">
        <v>136</v>
      </c>
      <c r="E24" s="5">
        <v>143.1</v>
      </c>
      <c r="F24" s="5">
        <v>105.6</v>
      </c>
      <c r="G24" s="5">
        <v>79.650000000000006</v>
      </c>
      <c r="H24" s="5">
        <v>362.1</v>
      </c>
      <c r="I24" s="6">
        <v>190.3</v>
      </c>
      <c r="K24" s="19"/>
      <c r="L24" s="20" t="s">
        <v>17</v>
      </c>
      <c r="M24" s="20" t="s">
        <v>18</v>
      </c>
      <c r="N24" s="20" t="s">
        <v>19</v>
      </c>
      <c r="O24" s="20" t="s">
        <v>20</v>
      </c>
      <c r="P24" s="20" t="s">
        <v>21</v>
      </c>
      <c r="Q24" s="20" t="s">
        <v>22</v>
      </c>
      <c r="R24" s="20" t="s">
        <v>23</v>
      </c>
      <c r="S24" s="20" t="s">
        <v>24</v>
      </c>
      <c r="T24" s="20" t="s">
        <v>25</v>
      </c>
      <c r="U24" s="20" t="s">
        <v>26</v>
      </c>
    </row>
    <row r="25" spans="2:21" ht="17" thickBot="1" x14ac:dyDescent="0.25">
      <c r="B25" s="7">
        <v>91.82</v>
      </c>
      <c r="C25" s="8">
        <v>49.43</v>
      </c>
      <c r="D25" s="8">
        <v>61.02</v>
      </c>
      <c r="E25" s="8">
        <v>102.9</v>
      </c>
      <c r="F25" s="8">
        <v>94.18</v>
      </c>
      <c r="G25" s="8">
        <v>57.45</v>
      </c>
      <c r="H25" s="8">
        <v>141.9</v>
      </c>
      <c r="I25" s="9">
        <v>84.09</v>
      </c>
      <c r="K25" s="21" t="s">
        <v>9</v>
      </c>
      <c r="L25" s="25">
        <f>TTEST(B4:I4,B10:I10,2,2)</f>
        <v>8.5821183880350779E-7</v>
      </c>
      <c r="M25" s="25">
        <f>TTEST(B4:I4,B16:I16,2,2)</f>
        <v>0.24561736990183619</v>
      </c>
      <c r="N25" s="25">
        <f>TTEST(B4:I4,B22:I22,2,2)</f>
        <v>4.1815225418784799E-6</v>
      </c>
      <c r="O25" s="25">
        <f>TTEST(B4:I4,B28:I28,2,2)</f>
        <v>4.4202886375381805E-5</v>
      </c>
      <c r="P25" s="25">
        <f>TTEST(B10:I10,B16:I16,2,2)</f>
        <v>5.3784470658277106E-8</v>
      </c>
      <c r="Q25" s="25">
        <f>TTEST(B10:I10,B22:I22,2,2)</f>
        <v>0.11351204400707798</v>
      </c>
      <c r="R25" s="25">
        <f>TTEST(B10:I10,B28:I28,2,2)</f>
        <v>3.1805079205512177E-2</v>
      </c>
      <c r="S25" s="25">
        <f>TTEST(B16:I16,B22:I22,2,2)</f>
        <v>1.9558899438326141E-7</v>
      </c>
      <c r="T25" s="25">
        <f>TTEST(B16:I16,B28:I28,2,2)</f>
        <v>2.5286791389713422E-6</v>
      </c>
      <c r="U25" s="25">
        <f>TTEST(B22:I22,B28:I28,2,2)</f>
        <v>0.35871111214763518</v>
      </c>
    </row>
    <row r="26" spans="2:21" ht="17" thickBot="1" x14ac:dyDescent="0.25">
      <c r="K26" s="21" t="s">
        <v>10</v>
      </c>
      <c r="L26" s="25">
        <f t="shared" ref="L26:L28" si="12">TTEST(B5:I5,B11:I11,2,2)</f>
        <v>1.6623857718409384E-6</v>
      </c>
      <c r="M26" s="25">
        <f t="shared" ref="M26:M28" si="13">TTEST(B5:I5,B17:I17,2,2)</f>
        <v>0.7403378894281768</v>
      </c>
      <c r="N26" s="25">
        <f t="shared" ref="N26:N28" si="14">TTEST(B5:I5,B23:I23,2,2)</f>
        <v>4.8545746325754517E-6</v>
      </c>
      <c r="O26" s="25">
        <f t="shared" ref="O26:O28" si="15">TTEST(B5:I5,B29:I29,2,2)</f>
        <v>6.3274795413491763E-5</v>
      </c>
      <c r="P26" s="25">
        <f t="shared" ref="P26:P28" si="16">TTEST(B11:I11,B17:I17,2,2)</f>
        <v>1.4969048048634831E-8</v>
      </c>
      <c r="Q26" s="25">
        <f t="shared" ref="Q26:Q28" si="17">TTEST(B11:I11,B23:I23,2,2)</f>
        <v>9.5280967287502932E-2</v>
      </c>
      <c r="R26" s="25">
        <f t="shared" ref="R26:R28" si="18">TTEST(B11:I11,B29:I29,2,2)</f>
        <v>6.5570077881853636E-2</v>
      </c>
      <c r="S26" s="25">
        <f t="shared" ref="S26:S28" si="19">TTEST(B17:I17,B23:I23,2,2)</f>
        <v>2.214258745561692E-8</v>
      </c>
      <c r="T26" s="25">
        <f t="shared" ref="T26:T28" si="20">TTEST(B17:I17,B29:I29,2,2)</f>
        <v>4.0839380621374245E-6</v>
      </c>
      <c r="U26" s="25">
        <f t="shared" ref="U26:U28" si="21">TTEST(B23:I23,B29:I29,2,2)</f>
        <v>0.44752298579466254</v>
      </c>
    </row>
    <row r="27" spans="2:21" x14ac:dyDescent="0.2">
      <c r="B27" s="1" t="s">
        <v>4</v>
      </c>
      <c r="C27" s="2"/>
      <c r="D27" s="2"/>
      <c r="E27" s="2"/>
      <c r="F27" s="2"/>
      <c r="G27" s="2"/>
      <c r="H27" s="2"/>
      <c r="I27" s="3"/>
      <c r="K27" s="21" t="s">
        <v>12</v>
      </c>
      <c r="L27" s="25">
        <f t="shared" si="12"/>
        <v>0.54078529703938405</v>
      </c>
      <c r="M27" s="25">
        <f t="shared" si="13"/>
        <v>0.3504259303785604</v>
      </c>
      <c r="N27" s="25">
        <f t="shared" si="14"/>
        <v>4.6278285427754758E-2</v>
      </c>
      <c r="O27" s="25">
        <f t="shared" si="15"/>
        <v>0.24779824407461881</v>
      </c>
      <c r="P27" s="25">
        <f t="shared" si="16"/>
        <v>0.17123248819767242</v>
      </c>
      <c r="Q27" s="25">
        <f t="shared" si="17"/>
        <v>2.985799433089046E-2</v>
      </c>
      <c r="R27" s="25">
        <f t="shared" si="18"/>
        <v>0.1243118708760959</v>
      </c>
      <c r="S27" s="25">
        <f t="shared" si="19"/>
        <v>0.19662358959270571</v>
      </c>
      <c r="T27" s="25">
        <f t="shared" si="20"/>
        <v>0.79426262082475296</v>
      </c>
      <c r="U27" s="25">
        <f t="shared" si="21"/>
        <v>0.29416841810130751</v>
      </c>
    </row>
    <row r="28" spans="2:21" x14ac:dyDescent="0.2">
      <c r="B28" s="4">
        <v>1178</v>
      </c>
      <c r="C28" s="5">
        <v>1061</v>
      </c>
      <c r="D28" s="5">
        <v>1167</v>
      </c>
      <c r="E28" s="5">
        <v>1343</v>
      </c>
      <c r="F28" s="5">
        <v>1224</v>
      </c>
      <c r="G28" s="5">
        <v>1381</v>
      </c>
      <c r="H28" s="5">
        <v>1035</v>
      </c>
      <c r="I28" s="6">
        <v>985.7</v>
      </c>
      <c r="K28" s="21" t="s">
        <v>13</v>
      </c>
      <c r="L28" s="25">
        <f t="shared" si="12"/>
        <v>6.0131077253221733E-2</v>
      </c>
      <c r="M28" s="25">
        <f t="shared" si="13"/>
        <v>0.36542579278263398</v>
      </c>
      <c r="N28" s="25">
        <f t="shared" si="14"/>
        <v>1.1445591972063331E-3</v>
      </c>
      <c r="O28" s="25">
        <f t="shared" si="15"/>
        <v>5.8475307729276282E-4</v>
      </c>
      <c r="P28" s="25">
        <f t="shared" si="16"/>
        <v>0.27683600274877695</v>
      </c>
      <c r="Q28" s="25">
        <f t="shared" si="17"/>
        <v>6.5966536756924835E-2</v>
      </c>
      <c r="R28" s="25">
        <f t="shared" si="18"/>
        <v>2.5900245347970339E-2</v>
      </c>
      <c r="S28" s="25">
        <f t="shared" si="19"/>
        <v>6.5446344075766449E-3</v>
      </c>
      <c r="T28" s="25">
        <f t="shared" si="20"/>
        <v>2.9346949740982863E-3</v>
      </c>
      <c r="U28" s="25">
        <f t="shared" si="21"/>
        <v>0.32677894590970702</v>
      </c>
    </row>
    <row r="29" spans="2:21" x14ac:dyDescent="0.2">
      <c r="B29" s="4">
        <v>435.4</v>
      </c>
      <c r="C29" s="5">
        <v>341.1</v>
      </c>
      <c r="D29" s="5">
        <v>473.9</v>
      </c>
      <c r="E29" s="5">
        <v>504.3</v>
      </c>
      <c r="F29" s="5">
        <v>439.4</v>
      </c>
      <c r="G29" s="5">
        <v>474.2</v>
      </c>
      <c r="H29" s="5">
        <v>335.8</v>
      </c>
      <c r="I29" s="6">
        <v>239.9</v>
      </c>
    </row>
    <row r="30" spans="2:21" x14ac:dyDescent="0.2">
      <c r="B30" s="4">
        <v>286.5</v>
      </c>
      <c r="C30" s="5">
        <v>287.7</v>
      </c>
      <c r="D30" s="5">
        <v>219.3</v>
      </c>
      <c r="E30" s="5">
        <v>227.8</v>
      </c>
      <c r="F30" s="5">
        <v>199.9</v>
      </c>
      <c r="G30" s="5">
        <v>378.9</v>
      </c>
      <c r="H30" s="5">
        <v>80.760000000000005</v>
      </c>
      <c r="I30" s="6">
        <v>113</v>
      </c>
    </row>
    <row r="31" spans="2:21" ht="17" thickBot="1" x14ac:dyDescent="0.25">
      <c r="B31" s="7">
        <v>0.69</v>
      </c>
      <c r="C31" s="8">
        <v>108.3</v>
      </c>
      <c r="D31" s="8">
        <v>98.12</v>
      </c>
      <c r="E31" s="8">
        <v>68.180000000000007</v>
      </c>
      <c r="F31" s="8">
        <v>50.5</v>
      </c>
      <c r="G31" s="8">
        <v>124.5</v>
      </c>
      <c r="H31" s="8">
        <v>39.96</v>
      </c>
      <c r="I31" s="9">
        <v>46.41</v>
      </c>
    </row>
  </sheetData>
  <mergeCells count="9">
    <mergeCell ref="B3:I3"/>
    <mergeCell ref="B27:I27"/>
    <mergeCell ref="B21:I21"/>
    <mergeCell ref="B15:I15"/>
    <mergeCell ref="B9:I9"/>
    <mergeCell ref="K2:P2"/>
    <mergeCell ref="K9:P9"/>
    <mergeCell ref="K16:P16"/>
    <mergeCell ref="K23:P23"/>
  </mergeCells>
  <conditionalFormatting sqref="L25:U28">
    <cfRule type="cellIs" dxfId="1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E Ford</dc:creator>
  <cp:lastModifiedBy>Brian E Ford</cp:lastModifiedBy>
  <dcterms:created xsi:type="dcterms:W3CDTF">2017-05-26T09:05:38Z</dcterms:created>
  <dcterms:modified xsi:type="dcterms:W3CDTF">2017-05-26T09:22:20Z</dcterms:modified>
</cp:coreProperties>
</file>