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Q63" i="1" l="1"/>
  <c r="P63" i="1"/>
  <c r="O63" i="1"/>
  <c r="R63" i="1" s="1"/>
  <c r="Q62" i="1"/>
  <c r="P62" i="1"/>
  <c r="O62" i="1"/>
  <c r="R62" i="1" s="1"/>
  <c r="Q61" i="1"/>
  <c r="P61" i="1"/>
  <c r="O61" i="1"/>
  <c r="R61" i="1" s="1"/>
  <c r="Q60" i="1"/>
  <c r="P60" i="1"/>
  <c r="O60" i="1"/>
  <c r="R60" i="1" s="1"/>
  <c r="Q59" i="1"/>
  <c r="P59" i="1"/>
  <c r="O59" i="1"/>
  <c r="R59" i="1" s="1"/>
  <c r="Q58" i="1"/>
  <c r="P58" i="1"/>
  <c r="O58" i="1"/>
  <c r="R58" i="1" s="1"/>
  <c r="Q57" i="1"/>
  <c r="P57" i="1"/>
  <c r="O57" i="1"/>
  <c r="R57" i="1" s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</calcChain>
</file>

<file path=xl/sharedStrings.xml><?xml version="1.0" encoding="utf-8"?>
<sst xmlns="http://schemas.openxmlformats.org/spreadsheetml/2006/main" count="84" uniqueCount="44">
  <si>
    <t xml:space="preserve">Standalone </t>
  </si>
  <si>
    <t>With Turbine</t>
  </si>
  <si>
    <t>With PX</t>
  </si>
  <si>
    <t>salinity</t>
  </si>
  <si>
    <t>effect of recovery on specefic energy consumption, kwh/m3</t>
  </si>
  <si>
    <t>Recovery ratio (%)</t>
  </si>
  <si>
    <t>effect of temperature on specefic energy consumption, kwh/m3</t>
  </si>
  <si>
    <t>Temperature (°C)</t>
  </si>
  <si>
    <t>salt rejection</t>
  </si>
  <si>
    <t>%</t>
  </si>
  <si>
    <t>pressure</t>
  </si>
  <si>
    <t>bar</t>
  </si>
  <si>
    <t>effect of presure on performance of the RO plant</t>
  </si>
  <si>
    <t>permeate concentration</t>
  </si>
  <si>
    <t>(g)</t>
  </si>
  <si>
    <t>power consumption</t>
  </si>
  <si>
    <t>W</t>
  </si>
  <si>
    <t>Area of membrane</t>
  </si>
  <si>
    <t>Flux</t>
  </si>
  <si>
    <t>m2</t>
  </si>
  <si>
    <t>l/h/m2</t>
  </si>
  <si>
    <t>temperatures ©</t>
  </si>
  <si>
    <t>©</t>
  </si>
  <si>
    <t>permeate flow rate</t>
  </si>
  <si>
    <t>rejected flow rate</t>
  </si>
  <si>
    <t>rejected concentration</t>
  </si>
  <si>
    <t>(t/h)</t>
  </si>
  <si>
    <t>power consumption with turbine</t>
  </si>
  <si>
    <t>ERT power saving</t>
  </si>
  <si>
    <t>Salt rejection</t>
  </si>
  <si>
    <t xml:space="preserve">calculation of the cost (m3) </t>
  </si>
  <si>
    <t>effect of recovery  on the RO parameters                                         conditions:all other parameters are constant</t>
  </si>
  <si>
    <t xml:space="preserve">recovery </t>
  </si>
  <si>
    <t>feed flow rate</t>
  </si>
  <si>
    <t xml:space="preserve">feed concentration </t>
  </si>
  <si>
    <t>ERT power cosumption</t>
  </si>
  <si>
    <t xml:space="preserve">ERT power saving </t>
  </si>
  <si>
    <t>specific energy /m3</t>
  </si>
  <si>
    <t>w</t>
  </si>
  <si>
    <t>without turbine</t>
  </si>
  <si>
    <t>with trubine</t>
  </si>
  <si>
    <t xml:space="preserve">effect of temperature on performance of the RO plant  </t>
  </si>
  <si>
    <t xml:space="preserve">effect of recovery on performance of the RO plant </t>
  </si>
  <si>
    <t xml:space="preserve">investment cost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</si>
</sst>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4" borderId="2" xfId="0" applyFill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3" borderId="4" xfId="2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6" xfId="0" applyFill="1" applyBorder="1" applyAlignment="1">
      <alignment horizontal="center"/>
    </xf>
    <xf numFmtId="0" fontId="2" fillId="3" borderId="7" xfId="2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6" borderId="0" xfId="0" applyFill="1"/>
    <xf numFmtId="0" fontId="1" fillId="6" borderId="0" xfId="1" applyFill="1"/>
  </cellXfs>
  <cellStyles count="3">
    <cellStyle name="60% - Accent1" xfId="2" builtinId="32"/>
    <cellStyle name="Bad" xfId="1" builtinId="27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19</xdr:row>
      <xdr:rowOff>0</xdr:rowOff>
    </xdr:from>
    <xdr:to>
      <xdr:col>2</xdr:col>
      <xdr:colOff>790576</xdr:colOff>
      <xdr:row>29</xdr:row>
      <xdr:rowOff>9525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3629025"/>
          <a:ext cx="781051" cy="2009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hart%20in%20Microsoft%20Word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 "/>
      <sheetName val="RO + with trubine"/>
      <sheetName val="TEMPERATURE &amp; PRESSURE"/>
    </sheetNames>
    <sheetDataSet>
      <sheetData sheetId="0"/>
      <sheetData sheetId="1"/>
      <sheetData sheetId="2">
        <row r="8">
          <cell r="C8">
            <v>22</v>
          </cell>
          <cell r="F8">
            <v>990.82544477967497</v>
          </cell>
          <cell r="U8">
            <v>381.51676434571198</v>
          </cell>
        </row>
        <row r="9">
          <cell r="C9">
            <v>25</v>
          </cell>
          <cell r="F9">
            <v>1000.8505749764701</v>
          </cell>
          <cell r="U9">
            <v>384.79800494283199</v>
          </cell>
        </row>
        <row r="10">
          <cell r="C10">
            <v>27</v>
          </cell>
          <cell r="F10">
            <v>1007.59028410487</v>
          </cell>
          <cell r="U10">
            <v>387.01703544978596</v>
          </cell>
        </row>
        <row r="11">
          <cell r="C11">
            <v>30</v>
          </cell>
          <cell r="F11">
            <v>1017.78504024117</v>
          </cell>
          <cell r="U11">
            <v>390.39398708130199</v>
          </cell>
        </row>
        <row r="12">
          <cell r="C12">
            <v>33</v>
          </cell>
          <cell r="F12">
            <v>1028.08294649148</v>
          </cell>
          <cell r="U12">
            <v>393.83038923846601</v>
          </cell>
        </row>
        <row r="13">
          <cell r="C13">
            <v>37</v>
          </cell>
          <cell r="F13">
            <v>1041.9757492818901</v>
          </cell>
          <cell r="U13">
            <v>398.50748304523398</v>
          </cell>
        </row>
        <row r="14">
          <cell r="C14">
            <v>40</v>
          </cell>
          <cell r="F14">
            <v>1052.51841610932</v>
          </cell>
          <cell r="U14">
            <v>402.08886104414199</v>
          </cell>
        </row>
        <row r="15">
          <cell r="C15">
            <v>43</v>
          </cell>
          <cell r="F15">
            <v>1063.1677531965099</v>
          </cell>
          <cell r="U15">
            <v>405.73519432560602</v>
          </cell>
        </row>
        <row r="16">
          <cell r="C16">
            <v>47</v>
          </cell>
          <cell r="F16">
            <v>1077.5346678298899</v>
          </cell>
          <cell r="U16">
            <v>410.701105277122</v>
          </cell>
        </row>
        <row r="17">
          <cell r="C17">
            <v>50</v>
          </cell>
          <cell r="F17">
            <v>1088.43711830032</v>
          </cell>
          <cell r="U17">
            <v>414.506050281932</v>
          </cell>
        </row>
        <row r="18">
          <cell r="C18">
            <v>53</v>
          </cell>
          <cell r="F18">
            <v>1099.4498793062801</v>
          </cell>
          <cell r="U18">
            <v>418.38215647184302</v>
          </cell>
        </row>
        <row r="19">
          <cell r="C19">
            <v>57</v>
          </cell>
          <cell r="F19">
            <v>1114.30708553003</v>
          </cell>
          <cell r="U19">
            <v>423.66448722108396</v>
          </cell>
        </row>
        <row r="20">
          <cell r="C20">
            <v>60</v>
          </cell>
          <cell r="F20">
            <v>1125.58159777687</v>
          </cell>
          <cell r="U20">
            <v>427.71460619953098</v>
          </cell>
        </row>
        <row r="21">
          <cell r="C21">
            <v>63</v>
          </cell>
          <cell r="F21">
            <v>1136.97018506465</v>
          </cell>
          <cell r="U21">
            <v>431.84290869589699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63"/>
  <sheetViews>
    <sheetView topLeftCell="A10" workbookViewId="0">
      <selection activeCell="B8" sqref="B8"/>
    </sheetView>
  </sheetViews>
  <sheetFormatPr defaultRowHeight="15" x14ac:dyDescent="0.25"/>
  <cols>
    <col min="1" max="1" width="22.5703125" bestFit="1" customWidth="1"/>
    <col min="2" max="2" width="12.7109375" customWidth="1"/>
    <col min="3" max="3" width="12" bestFit="1" customWidth="1"/>
    <col min="4" max="4" width="22.85546875" bestFit="1" customWidth="1"/>
    <col min="5" max="5" width="19" bestFit="1" customWidth="1"/>
    <col min="6" max="6" width="21.5703125" bestFit="1" customWidth="1"/>
    <col min="7" max="7" width="17.85546875" bestFit="1" customWidth="1"/>
    <col min="8" max="8" width="12" bestFit="1" customWidth="1"/>
    <col min="9" max="9" width="19" bestFit="1" customWidth="1"/>
    <col min="10" max="10" width="30.85546875" bestFit="1" customWidth="1"/>
    <col min="11" max="11" width="16.42578125" bestFit="1" customWidth="1"/>
    <col min="12" max="12" width="12.7109375" bestFit="1" customWidth="1"/>
  </cols>
  <sheetData>
    <row r="3" spans="1:9" x14ac:dyDescent="0.25">
      <c r="A3" s="20" t="s">
        <v>43</v>
      </c>
      <c r="B3" s="20"/>
    </row>
    <row r="4" spans="1:9" x14ac:dyDescent="0.25">
      <c r="A4" t="s">
        <v>0</v>
      </c>
      <c r="B4" s="1">
        <v>15220125.261490099</v>
      </c>
      <c r="C4" s="1">
        <v>15316986.268790999</v>
      </c>
      <c r="D4" s="1">
        <v>15413962.107458601</v>
      </c>
      <c r="E4" s="1">
        <v>15511052.1840373</v>
      </c>
      <c r="F4" s="1">
        <v>15608255.864185199</v>
      </c>
      <c r="G4" s="1">
        <v>15705572.483850099</v>
      </c>
      <c r="H4" s="1">
        <v>15803001.358078901</v>
      </c>
      <c r="I4" s="1">
        <v>15900541.787985301</v>
      </c>
    </row>
    <row r="5" spans="1:9" x14ac:dyDescent="0.25">
      <c r="A5" s="1" t="s">
        <v>1</v>
      </c>
      <c r="B5" s="1">
        <v>14884959.8663876</v>
      </c>
      <c r="C5" s="1">
        <v>14965750.5792154</v>
      </c>
      <c r="D5" s="1">
        <v>15046534.388890101</v>
      </c>
      <c r="E5" s="1">
        <v>15127311.379851799</v>
      </c>
      <c r="F5" s="1">
        <v>15208081.6396681</v>
      </c>
      <c r="G5" s="1">
        <v>15288845.257900599</v>
      </c>
      <c r="H5" s="1">
        <v>15369602.3252356</v>
      </c>
      <c r="I5" s="1">
        <v>15450352.9328139</v>
      </c>
    </row>
    <row r="6" spans="1:9" x14ac:dyDescent="0.25">
      <c r="A6" s="1" t="s">
        <v>2</v>
      </c>
      <c r="B6" s="1">
        <v>13918342.1240352</v>
      </c>
      <c r="C6" s="1">
        <v>13954858.106534399</v>
      </c>
      <c r="D6" s="1">
        <v>13991369.076057401</v>
      </c>
      <c r="E6" s="1">
        <v>14027875.283080701</v>
      </c>
      <c r="F6" s="1">
        <v>14064376.955156401</v>
      </c>
      <c r="G6" s="1">
        <v>14100874.299813099</v>
      </c>
      <c r="H6" s="1">
        <v>14137367.507003</v>
      </c>
      <c r="I6" s="1">
        <v>14173856.7511776</v>
      </c>
    </row>
    <row r="12" spans="1:9" x14ac:dyDescent="0.25">
      <c r="A12" s="20" t="s">
        <v>30</v>
      </c>
      <c r="B12" s="20"/>
    </row>
    <row r="13" spans="1:9" x14ac:dyDescent="0.25">
      <c r="A13" s="1" t="s">
        <v>3</v>
      </c>
      <c r="B13" s="1">
        <v>8000</v>
      </c>
      <c r="C13" s="1">
        <v>9000</v>
      </c>
      <c r="D13" s="1">
        <v>10000</v>
      </c>
      <c r="E13" s="1">
        <v>11000</v>
      </c>
      <c r="F13" s="1">
        <v>12000</v>
      </c>
      <c r="G13" s="1">
        <v>13000</v>
      </c>
      <c r="H13" s="1">
        <v>14000</v>
      </c>
      <c r="I13" s="1">
        <v>15000</v>
      </c>
    </row>
    <row r="14" spans="1:9" x14ac:dyDescent="0.25">
      <c r="A14" s="1" t="s">
        <v>0</v>
      </c>
      <c r="B14" s="1">
        <v>0.10850427293360899</v>
      </c>
      <c r="C14" s="1">
        <v>0.109194795054303</v>
      </c>
      <c r="D14" s="1">
        <v>0.10988613580781099</v>
      </c>
      <c r="E14" s="1">
        <v>0.11057829096338601</v>
      </c>
      <c r="F14" s="1">
        <v>0.111271255998806</v>
      </c>
      <c r="G14" s="1">
        <v>0.111965026180042</v>
      </c>
      <c r="H14" s="1">
        <v>0.112659596624063</v>
      </c>
      <c r="I14" s="1">
        <v>0.11335496234851</v>
      </c>
    </row>
    <row r="15" spans="1:9" x14ac:dyDescent="0.25">
      <c r="A15" s="1" t="s">
        <v>1</v>
      </c>
      <c r="B15" s="1">
        <v>0.10611487883314601</v>
      </c>
      <c r="C15" s="1">
        <v>0.106690835824601</v>
      </c>
      <c r="D15" s="1">
        <v>0.107266743603477</v>
      </c>
      <c r="E15" s="1">
        <v>0.10784260277174799</v>
      </c>
      <c r="F15" s="1">
        <v>0.108418413953683</v>
      </c>
      <c r="G15" s="1">
        <v>0.108994177787768</v>
      </c>
      <c r="H15" s="1">
        <v>0.10956989492050501</v>
      </c>
      <c r="I15" s="1">
        <v>0.110145566001636</v>
      </c>
    </row>
    <row r="16" spans="1:9" x14ac:dyDescent="0.25">
      <c r="A16" s="1" t="s">
        <v>2</v>
      </c>
      <c r="B16" s="1">
        <v>9.9223860951444406E-2</v>
      </c>
      <c r="C16" s="1">
        <v>9.9484183390548001E-2</v>
      </c>
      <c r="D16" s="1">
        <v>9.9744470092143794E-2</v>
      </c>
      <c r="E16" s="1">
        <v>0.10000472284188</v>
      </c>
      <c r="F16" s="1">
        <v>0.10026494326197399</v>
      </c>
      <c r="G16" s="1">
        <v>0.100525132831898</v>
      </c>
      <c r="H16" s="1">
        <v>0.100785292905822</v>
      </c>
      <c r="I16" s="1">
        <v>0.10104542472741</v>
      </c>
    </row>
    <row r="19" spans="2:7" ht="15.75" thickBot="1" x14ac:dyDescent="0.3">
      <c r="B19" s="20" t="s">
        <v>12</v>
      </c>
      <c r="C19" s="19"/>
      <c r="D19" s="19"/>
    </row>
    <row r="20" spans="2:7" ht="15.75" thickBot="1" x14ac:dyDescent="0.3">
      <c r="B20" s="2" t="s">
        <v>10</v>
      </c>
      <c r="D20" s="2" t="s">
        <v>13</v>
      </c>
      <c r="E20" s="5" t="s">
        <v>15</v>
      </c>
      <c r="F20" s="2" t="s">
        <v>17</v>
      </c>
      <c r="G20" s="2" t="s">
        <v>18</v>
      </c>
    </row>
    <row r="21" spans="2:7" ht="15.75" thickBot="1" x14ac:dyDescent="0.3">
      <c r="B21" s="2" t="s">
        <v>11</v>
      </c>
      <c r="D21" s="2" t="s">
        <v>14</v>
      </c>
      <c r="E21" s="5" t="s">
        <v>16</v>
      </c>
      <c r="F21" s="2" t="s">
        <v>19</v>
      </c>
      <c r="G21" s="2" t="s">
        <v>20</v>
      </c>
    </row>
    <row r="22" spans="2:7" ht="15.75" thickBot="1" x14ac:dyDescent="0.3">
      <c r="B22" s="4">
        <v>25</v>
      </c>
      <c r="D22" s="4">
        <v>4.6155856973629399E-4</v>
      </c>
      <c r="E22" s="6">
        <v>1743.2590131334</v>
      </c>
      <c r="F22" s="4">
        <v>73611.585763715397</v>
      </c>
      <c r="G22" s="4">
        <v>3.7767702695193499</v>
      </c>
    </row>
    <row r="23" spans="2:7" ht="15.75" thickBot="1" x14ac:dyDescent="0.3">
      <c r="B23" s="4">
        <v>30</v>
      </c>
      <c r="D23" s="4">
        <v>3.84798004942832E-4</v>
      </c>
      <c r="E23" s="6">
        <v>2106.63480275557</v>
      </c>
      <c r="F23" s="4">
        <v>61050.806424929302</v>
      </c>
      <c r="G23" s="4">
        <v>4.5538145175270097</v>
      </c>
    </row>
    <row r="24" spans="2:7" ht="15.75" thickBot="1" x14ac:dyDescent="0.3">
      <c r="B24" s="4">
        <v>35</v>
      </c>
      <c r="D24" s="4">
        <v>3.2992848555149501E-4</v>
      </c>
      <c r="E24" s="6">
        <v>2470.0105923777401</v>
      </c>
      <c r="F24" s="4">
        <v>52151.831596440803</v>
      </c>
      <c r="G24" s="4">
        <v>5.3308587655346704</v>
      </c>
    </row>
    <row r="25" spans="2:7" ht="15.75" thickBot="1" x14ac:dyDescent="0.3">
      <c r="B25" s="4">
        <v>40</v>
      </c>
      <c r="D25" s="4">
        <v>2.8875415168834001E-4</v>
      </c>
      <c r="E25" s="6">
        <v>2833.3863819999101</v>
      </c>
      <c r="F25" s="4">
        <v>45517.102676346898</v>
      </c>
      <c r="G25" s="4">
        <v>6.1079030135423302</v>
      </c>
    </row>
    <row r="26" spans="2:7" ht="15.75" thickBot="1" x14ac:dyDescent="0.3">
      <c r="B26" s="4">
        <v>45</v>
      </c>
      <c r="D26" s="4">
        <v>2.5671650814593298E-4</v>
      </c>
      <c r="E26" s="6">
        <v>3196.7621716220801</v>
      </c>
      <c r="F26" s="4">
        <v>40379.982306790502</v>
      </c>
      <c r="G26" s="4">
        <v>6.88494726154999</v>
      </c>
    </row>
    <row r="27" spans="2:7" ht="15.75" thickBot="1" x14ac:dyDescent="0.3">
      <c r="B27" s="4">
        <v>50</v>
      </c>
      <c r="D27" s="4">
        <v>2.3107809687199701E-4</v>
      </c>
      <c r="E27" s="6">
        <v>3560.1379612442502</v>
      </c>
      <c r="F27" s="4">
        <v>36284.828592902602</v>
      </c>
      <c r="G27" s="4">
        <v>7.6619915095576401</v>
      </c>
    </row>
    <row r="28" spans="2:7" ht="15.75" thickBot="1" x14ac:dyDescent="0.3">
      <c r="B28" s="4">
        <v>55</v>
      </c>
      <c r="D28" s="4">
        <v>2.1009572724948501E-4</v>
      </c>
      <c r="E28" s="6">
        <v>3923.5137508664202</v>
      </c>
      <c r="F28" s="4">
        <v>32943.816875683297</v>
      </c>
      <c r="G28" s="4">
        <v>8.4390357575652999</v>
      </c>
    </row>
    <row r="29" spans="2:7" ht="15.75" thickBot="1" x14ac:dyDescent="0.3">
      <c r="B29" s="4">
        <v>60</v>
      </c>
      <c r="D29" s="4">
        <v>1.92606645099604E-4</v>
      </c>
      <c r="E29" s="6">
        <v>4286.8895404885898</v>
      </c>
      <c r="F29" s="4">
        <v>30166.193049155299</v>
      </c>
      <c r="G29" s="4">
        <v>9.2160800055729606</v>
      </c>
    </row>
    <row r="33" spans="2:12" ht="15.75" thickBot="1" x14ac:dyDescent="0.3">
      <c r="B33" s="19" t="s">
        <v>41</v>
      </c>
      <c r="C33" s="19"/>
      <c r="D33" s="19"/>
    </row>
    <row r="34" spans="2:12" ht="15.75" thickBot="1" x14ac:dyDescent="0.3">
      <c r="B34" s="2" t="s">
        <v>21</v>
      </c>
      <c r="C34" s="2" t="s">
        <v>23</v>
      </c>
      <c r="D34" s="2" t="s">
        <v>13</v>
      </c>
      <c r="E34" s="2" t="s">
        <v>24</v>
      </c>
      <c r="F34" s="2" t="s">
        <v>25</v>
      </c>
      <c r="G34" s="2" t="s">
        <v>17</v>
      </c>
      <c r="H34" s="2" t="s">
        <v>18</v>
      </c>
      <c r="I34" s="5" t="s">
        <v>15</v>
      </c>
      <c r="J34" s="5" t="s">
        <v>27</v>
      </c>
      <c r="K34" s="5" t="s">
        <v>28</v>
      </c>
      <c r="L34" s="2" t="s">
        <v>29</v>
      </c>
    </row>
    <row r="35" spans="2:12" ht="15.75" thickBot="1" x14ac:dyDescent="0.3">
      <c r="B35" s="2" t="s">
        <v>22</v>
      </c>
      <c r="C35" s="2" t="s">
        <v>26</v>
      </c>
      <c r="D35" s="2" t="s">
        <v>14</v>
      </c>
      <c r="E35" s="2" t="s">
        <v>26</v>
      </c>
      <c r="F35" s="2" t="s">
        <v>14</v>
      </c>
      <c r="G35" s="2" t="s">
        <v>19</v>
      </c>
      <c r="H35" s="2" t="s">
        <v>20</v>
      </c>
      <c r="I35" s="5" t="s">
        <v>16</v>
      </c>
      <c r="J35" s="5" t="s">
        <v>16</v>
      </c>
      <c r="K35" s="5"/>
      <c r="L35" s="2"/>
    </row>
    <row r="36" spans="2:12" ht="15.75" thickBot="1" x14ac:dyDescent="0.3">
      <c r="B36" s="4">
        <v>22</v>
      </c>
      <c r="C36" s="4">
        <v>990.82544477967497</v>
      </c>
      <c r="D36" s="4">
        <v>3.8151676434571198E-4</v>
      </c>
      <c r="E36" s="4">
        <v>1233.28694405692</v>
      </c>
      <c r="F36" s="4">
        <v>2.70492812433792E-2</v>
      </c>
      <c r="G36" s="4">
        <v>59910.611118482899</v>
      </c>
      <c r="H36" s="4">
        <v>4.5939990442138203</v>
      </c>
      <c r="I36" s="6">
        <v>2101.78930348633</v>
      </c>
      <c r="J36" s="7">
        <v>1365.5846381696099</v>
      </c>
      <c r="K36" s="7">
        <f>I36-J36</f>
        <v>736.20466531672014</v>
      </c>
      <c r="L36">
        <v>0.97484890380842304</v>
      </c>
    </row>
    <row r="37" spans="2:12" ht="15.75" thickBot="1" x14ac:dyDescent="0.3">
      <c r="B37" s="4">
        <v>25</v>
      </c>
      <c r="C37" s="4">
        <v>1000.8505749764701</v>
      </c>
      <c r="D37" s="4">
        <v>3.84798004942832E-4</v>
      </c>
      <c r="E37" s="4">
        <v>1223.2618138601299</v>
      </c>
      <c r="F37" s="4">
        <v>2.7265149814137701E-2</v>
      </c>
      <c r="G37" s="4">
        <v>61050.806424929302</v>
      </c>
      <c r="H37" s="4">
        <v>4.5538145175270097</v>
      </c>
      <c r="I37" s="6">
        <v>2106.63480275557</v>
      </c>
      <c r="J37" s="7">
        <v>1373.65737269499</v>
      </c>
      <c r="K37" s="7">
        <f t="shared" ref="K37:K49" si="0">I37-J37</f>
        <v>732.97743006057999</v>
      </c>
      <c r="L37" s="3">
        <v>0.97463259143214398</v>
      </c>
    </row>
    <row r="38" spans="2:12" ht="15.75" thickBot="1" x14ac:dyDescent="0.3">
      <c r="B38" s="4">
        <v>27</v>
      </c>
      <c r="C38" s="4">
        <v>1007.59028410487</v>
      </c>
      <c r="D38" s="4">
        <v>3.8701703544978598E-4</v>
      </c>
      <c r="E38" s="4">
        <v>1216.52210473173</v>
      </c>
      <c r="F38" s="4">
        <v>2.7412232944142498E-2</v>
      </c>
      <c r="G38" s="4">
        <v>61825.636118584698</v>
      </c>
      <c r="H38" s="4">
        <v>4.5270248330691398</v>
      </c>
      <c r="I38" s="6">
        <v>2109.9035508654101</v>
      </c>
      <c r="J38" s="7">
        <v>1378.9130722571399</v>
      </c>
      <c r="K38" s="7">
        <f t="shared" si="0"/>
        <v>730.99047860827022</v>
      </c>
      <c r="L38" s="3">
        <v>0.97448630415213899</v>
      </c>
    </row>
    <row r="39" spans="2:12" ht="15.75" thickBot="1" x14ac:dyDescent="0.3">
      <c r="B39" s="4">
        <v>30</v>
      </c>
      <c r="C39" s="4">
        <v>1017.78504024117</v>
      </c>
      <c r="D39" s="4">
        <v>3.90393987081302E-4</v>
      </c>
      <c r="E39" s="4">
        <v>1206.3273485954201</v>
      </c>
      <c r="F39" s="4">
        <v>2.7637775766482402E-2</v>
      </c>
      <c r="G39" s="4">
        <v>63010.503478696301</v>
      </c>
      <c r="H39" s="4">
        <v>4.4868403063823301</v>
      </c>
      <c r="I39" s="6">
        <v>2114.8652933946901</v>
      </c>
      <c r="J39" s="7">
        <v>1386.59648262614</v>
      </c>
      <c r="K39" s="7">
        <f t="shared" si="0"/>
        <v>728.26881076855011</v>
      </c>
      <c r="L39" s="3">
        <v>0.97426368212538705</v>
      </c>
    </row>
    <row r="40" spans="2:12" ht="15.75" thickBot="1" x14ac:dyDescent="0.3">
      <c r="B40" s="4">
        <v>33</v>
      </c>
      <c r="C40" s="4">
        <v>1028.08294649148</v>
      </c>
      <c r="D40" s="4">
        <v>3.9383038923846602E-4</v>
      </c>
      <c r="E40" s="4">
        <v>1196.0294423451101</v>
      </c>
      <c r="F40" s="4">
        <v>2.7869423974182399E-2</v>
      </c>
      <c r="G40" s="4">
        <v>64223.2298599891</v>
      </c>
      <c r="H40" s="4">
        <v>4.4466557796955204</v>
      </c>
      <c r="I40" s="6">
        <v>2119.8986092700502</v>
      </c>
      <c r="J40" s="7">
        <v>1394.0263226586901</v>
      </c>
      <c r="K40" s="7">
        <f t="shared" si="0"/>
        <v>725.8722866113601</v>
      </c>
      <c r="L40" s="3">
        <v>0.97403714088451698</v>
      </c>
    </row>
    <row r="41" spans="2:12" ht="15.75" thickBot="1" x14ac:dyDescent="0.3">
      <c r="B41" s="4">
        <v>37</v>
      </c>
      <c r="C41" s="4">
        <v>1041.9757492818901</v>
      </c>
      <c r="D41" s="4">
        <v>3.98507483045234E-4</v>
      </c>
      <c r="E41" s="4">
        <v>1182.1366395547</v>
      </c>
      <c r="F41" s="4">
        <v>2.81882023389603E-2</v>
      </c>
      <c r="G41" s="4">
        <v>65884.970137016906</v>
      </c>
      <c r="H41" s="4">
        <v>4.3930764107797797</v>
      </c>
      <c r="I41" s="6">
        <v>2126.7234931993398</v>
      </c>
      <c r="J41" s="7">
        <v>1403.5117415128</v>
      </c>
      <c r="K41" s="7">
        <f t="shared" si="0"/>
        <v>723.21175168653986</v>
      </c>
      <c r="L41" s="3">
        <v>0.97372880833605602</v>
      </c>
    </row>
    <row r="42" spans="2:12" ht="15.75" thickBot="1" x14ac:dyDescent="0.3">
      <c r="B42" s="4">
        <v>40</v>
      </c>
      <c r="C42" s="4">
        <v>1052.51841610932</v>
      </c>
      <c r="D42" s="4">
        <v>4.0208886104414201E-4</v>
      </c>
      <c r="E42" s="4">
        <v>1171.5939727272701</v>
      </c>
      <c r="F42" s="4">
        <v>2.8435052386447099E-2</v>
      </c>
      <c r="G42" s="4">
        <v>67165.974823644297</v>
      </c>
      <c r="H42" s="4">
        <v>4.35289188409297</v>
      </c>
      <c r="I42" s="6">
        <v>2131.9294072964699</v>
      </c>
      <c r="J42" s="7">
        <v>1410.28967484752</v>
      </c>
      <c r="K42" s="7">
        <f t="shared" si="0"/>
        <v>721.63973244894987</v>
      </c>
      <c r="L42" s="3">
        <v>0.973492709713487</v>
      </c>
    </row>
    <row r="43" spans="2:12" ht="15.75" thickBot="1" x14ac:dyDescent="0.3">
      <c r="B43" s="4">
        <v>43</v>
      </c>
      <c r="C43" s="4">
        <v>1063.1677531965099</v>
      </c>
      <c r="D43" s="4">
        <v>4.0573519432560601E-4</v>
      </c>
      <c r="E43" s="4">
        <v>1160.9446356400799</v>
      </c>
      <c r="F43" s="4">
        <v>2.8688859333933499E-2</v>
      </c>
      <c r="G43" s="4">
        <v>68477.722092773503</v>
      </c>
      <c r="H43" s="4">
        <v>4.3127073574061603</v>
      </c>
      <c r="I43" s="6">
        <v>2137.2117930188301</v>
      </c>
      <c r="J43" s="7">
        <v>1416.76171627655</v>
      </c>
      <c r="K43" s="7">
        <f t="shared" si="0"/>
        <v>720.45007674228009</v>
      </c>
      <c r="L43" s="3">
        <v>0.973252328981422</v>
      </c>
    </row>
    <row r="44" spans="2:12" ht="15.75" thickBot="1" x14ac:dyDescent="0.3">
      <c r="B44" s="4">
        <v>47</v>
      </c>
      <c r="C44" s="4">
        <v>1077.5346678298899</v>
      </c>
      <c r="D44" s="4">
        <v>4.10701105277122E-4</v>
      </c>
      <c r="E44" s="4">
        <v>1146.5777210066999</v>
      </c>
      <c r="F44" s="4">
        <v>2.9038587295261299E-2</v>
      </c>
      <c r="G44" s="4">
        <v>70276.165993873001</v>
      </c>
      <c r="H44" s="4">
        <v>4.2591279884904196</v>
      </c>
      <c r="I44" s="6">
        <v>2144.3766432275202</v>
      </c>
      <c r="J44" s="7">
        <v>1424.8870975037401</v>
      </c>
      <c r="K44" s="7">
        <f t="shared" si="0"/>
        <v>719.48954572378011</v>
      </c>
      <c r="L44" s="3">
        <v>0.97292495646285204</v>
      </c>
    </row>
    <row r="45" spans="2:12" ht="15.75" thickBot="1" x14ac:dyDescent="0.3">
      <c r="B45" s="4">
        <v>50</v>
      </c>
      <c r="C45" s="4">
        <v>1088.43711830032</v>
      </c>
      <c r="D45" s="4">
        <v>4.1450605028193203E-4</v>
      </c>
      <c r="E45" s="4">
        <v>1135.6752705362701</v>
      </c>
      <c r="F45" s="4">
        <v>2.93097675136504E-2</v>
      </c>
      <c r="G45" s="4">
        <v>71663.3552237884</v>
      </c>
      <c r="H45" s="4">
        <v>4.2189434618036099</v>
      </c>
      <c r="I45" s="6">
        <v>2149.8436351314299</v>
      </c>
      <c r="J45" s="7">
        <v>1430.5816657809601</v>
      </c>
      <c r="K45" s="7">
        <f t="shared" si="0"/>
        <v>719.26196935046983</v>
      </c>
      <c r="L45" s="3">
        <v>0.97267411941776505</v>
      </c>
    </row>
    <row r="46" spans="2:12" ht="15.75" thickBot="1" x14ac:dyDescent="0.3">
      <c r="B46" s="4">
        <v>53</v>
      </c>
      <c r="C46" s="4">
        <v>1099.4498793062801</v>
      </c>
      <c r="D46" s="4">
        <v>4.1838215647184299E-4</v>
      </c>
      <c r="E46" s="4">
        <v>1124.66250953031</v>
      </c>
      <c r="F46" s="4">
        <v>2.95889223903869E-2</v>
      </c>
      <c r="G46" s="4">
        <v>73084.556681470494</v>
      </c>
      <c r="H46" s="4">
        <v>4.1787589351168002</v>
      </c>
      <c r="I46" s="6">
        <v>2155.3925069566699</v>
      </c>
      <c r="J46" s="7">
        <v>1435.9151803914001</v>
      </c>
      <c r="K46" s="7">
        <f t="shared" si="0"/>
        <v>719.47732656526978</v>
      </c>
      <c r="L46" s="3">
        <v>0.97241859114550599</v>
      </c>
    </row>
    <row r="47" spans="2:12" ht="15.75" thickBot="1" x14ac:dyDescent="0.3">
      <c r="B47" s="4">
        <v>57</v>
      </c>
      <c r="C47" s="4">
        <v>1114.30708553003</v>
      </c>
      <c r="D47" s="4">
        <v>4.2366448722108398E-4</v>
      </c>
      <c r="E47" s="4">
        <v>1109.8053033065601</v>
      </c>
      <c r="F47" s="4">
        <v>2.9974131031990699E-2</v>
      </c>
      <c r="G47" s="4">
        <v>75034.247846237195</v>
      </c>
      <c r="H47" s="4">
        <v>4.1251795662010604</v>
      </c>
      <c r="I47" s="6">
        <v>2162.9213731539098</v>
      </c>
      <c r="J47" s="7">
        <v>1442.4354994545399</v>
      </c>
      <c r="K47" s="7">
        <f t="shared" si="0"/>
        <v>720.4858736993699</v>
      </c>
      <c r="L47" s="3">
        <v>0.972070358980616</v>
      </c>
    </row>
    <row r="48" spans="2:12" ht="15.75" thickBot="1" x14ac:dyDescent="0.3">
      <c r="B48" s="4">
        <v>60</v>
      </c>
      <c r="C48" s="4">
        <v>1125.58159777687</v>
      </c>
      <c r="D48" s="4">
        <v>4.2771460619953099E-4</v>
      </c>
      <c r="E48" s="4">
        <v>1098.5307910597201</v>
      </c>
      <c r="F48" s="4">
        <v>3.0273265439730801E-2</v>
      </c>
      <c r="G48" s="4">
        <v>76539.029279995797</v>
      </c>
      <c r="H48" s="4">
        <v>4.0849950395142498</v>
      </c>
      <c r="I48" s="6">
        <v>2168.6681284780402</v>
      </c>
      <c r="J48" s="7">
        <v>1446.8601909485001</v>
      </c>
      <c r="K48" s="7">
        <f t="shared" si="0"/>
        <v>721.80793752954014</v>
      </c>
      <c r="L48" s="3">
        <v>0.97180335909611903</v>
      </c>
    </row>
    <row r="49" spans="2:18" ht="15.75" thickBot="1" x14ac:dyDescent="0.3">
      <c r="B49" s="4">
        <v>63</v>
      </c>
      <c r="C49" s="4">
        <v>1136.97018506465</v>
      </c>
      <c r="D49" s="4">
        <v>4.31842908695897E-4</v>
      </c>
      <c r="E49" s="4">
        <v>1087.1422037719401</v>
      </c>
      <c r="F49" s="4">
        <v>3.0581601279148399E-2</v>
      </c>
      <c r="G49" s="4">
        <v>78081.544340645894</v>
      </c>
      <c r="H49" s="4">
        <v>4.0448105128274499</v>
      </c>
      <c r="I49" s="6">
        <v>2174.50275252745</v>
      </c>
      <c r="J49" s="7">
        <v>1450.8665885913699</v>
      </c>
      <c r="K49" s="7">
        <f t="shared" si="0"/>
        <v>723.63616393608004</v>
      </c>
      <c r="L49" s="3">
        <v>0.971531205044456</v>
      </c>
    </row>
    <row r="52" spans="2:18" ht="15.75" thickBot="1" x14ac:dyDescent="0.3">
      <c r="B52" s="19" t="s">
        <v>42</v>
      </c>
      <c r="C52" s="19"/>
      <c r="D52" s="19"/>
    </row>
    <row r="53" spans="2:18" x14ac:dyDescent="0.25">
      <c r="B53" s="8"/>
      <c r="C53" s="9" t="s">
        <v>31</v>
      </c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8"/>
    </row>
    <row r="54" spans="2:18" ht="15.75" thickBot="1" x14ac:dyDescent="0.3">
      <c r="B54" s="12"/>
      <c r="C54" s="13"/>
      <c r="D54" s="14"/>
      <c r="E54" s="14"/>
      <c r="F54" s="14"/>
      <c r="G54" s="14"/>
      <c r="H54" s="14"/>
      <c r="I54" s="14"/>
      <c r="J54" s="14"/>
      <c r="K54" s="14"/>
      <c r="L54" s="14"/>
      <c r="M54" s="15"/>
      <c r="N54" s="12"/>
    </row>
    <row r="55" spans="2:18" ht="15.75" thickBot="1" x14ac:dyDescent="0.3">
      <c r="B55" s="16" t="s">
        <v>32</v>
      </c>
      <c r="C55" s="16" t="s">
        <v>21</v>
      </c>
      <c r="D55" s="2" t="s">
        <v>33</v>
      </c>
      <c r="E55" s="2" t="s">
        <v>34</v>
      </c>
      <c r="F55" s="2" t="s">
        <v>23</v>
      </c>
      <c r="G55" s="2" t="s">
        <v>13</v>
      </c>
      <c r="H55" s="2" t="s">
        <v>24</v>
      </c>
      <c r="I55" s="2" t="s">
        <v>25</v>
      </c>
      <c r="J55" s="2" t="s">
        <v>17</v>
      </c>
      <c r="K55" s="2" t="s">
        <v>18</v>
      </c>
      <c r="L55" s="5" t="s">
        <v>8</v>
      </c>
      <c r="M55" s="5" t="s">
        <v>15</v>
      </c>
      <c r="N55" s="2" t="s">
        <v>35</v>
      </c>
      <c r="O55" s="2" t="s">
        <v>36</v>
      </c>
      <c r="P55" s="2" t="s">
        <v>8</v>
      </c>
      <c r="Q55" s="2" t="s">
        <v>37</v>
      </c>
      <c r="R55" s="17" t="s">
        <v>37</v>
      </c>
    </row>
    <row r="56" spans="2:18" ht="15.75" thickBot="1" x14ac:dyDescent="0.3">
      <c r="B56" s="16" t="s">
        <v>9</v>
      </c>
      <c r="C56" s="16" t="s">
        <v>22</v>
      </c>
      <c r="D56" s="2" t="s">
        <v>26</v>
      </c>
      <c r="E56" s="2" t="s">
        <v>14</v>
      </c>
      <c r="F56" s="2" t="s">
        <v>26</v>
      </c>
      <c r="G56" s="2" t="s">
        <v>14</v>
      </c>
      <c r="H56" s="2" t="s">
        <v>26</v>
      </c>
      <c r="I56" s="2" t="s">
        <v>14</v>
      </c>
      <c r="J56" s="2" t="s">
        <v>19</v>
      </c>
      <c r="K56" s="2" t="s">
        <v>20</v>
      </c>
      <c r="L56" s="5"/>
      <c r="M56" s="5" t="s">
        <v>38</v>
      </c>
      <c r="N56" s="2"/>
      <c r="O56" s="2"/>
      <c r="P56" s="2" t="s">
        <v>9</v>
      </c>
      <c r="Q56" s="2" t="s">
        <v>39</v>
      </c>
      <c r="R56" s="17" t="s">
        <v>40</v>
      </c>
    </row>
    <row r="57" spans="2:18" ht="15.75" thickBot="1" x14ac:dyDescent="0.3">
      <c r="B57" s="7">
        <v>45</v>
      </c>
      <c r="C57" s="18">
        <v>25</v>
      </c>
      <c r="D57" s="4">
        <v>2224.11</v>
      </c>
      <c r="E57" s="4">
        <v>1.5167999999999999E-2</v>
      </c>
      <c r="F57" s="7">
        <v>1000.8505749764701</v>
      </c>
      <c r="G57" s="7">
        <v>3.84798004942832E-4</v>
      </c>
      <c r="H57" s="7">
        <v>1223.2618138601299</v>
      </c>
      <c r="I57" s="7">
        <v>2.7265149814137701E-2</v>
      </c>
      <c r="J57" s="7">
        <v>61050.806424929302</v>
      </c>
      <c r="K57" s="7">
        <v>4.5538145175270097</v>
      </c>
      <c r="L57" s="7">
        <v>0.97463259143214398</v>
      </c>
      <c r="M57" s="7">
        <v>2106.63480275557</v>
      </c>
      <c r="N57" s="7">
        <v>1373.65737269499</v>
      </c>
      <c r="O57" s="7">
        <f>M57-N57</f>
        <v>732.97743006057999</v>
      </c>
      <c r="P57" s="7">
        <f>L57*100</f>
        <v>97.463259143214401</v>
      </c>
      <c r="Q57" s="7">
        <f>M57/F57</f>
        <v>2.1048444747160153</v>
      </c>
      <c r="R57" s="7">
        <f>O57/F57</f>
        <v>0.73235450764247423</v>
      </c>
    </row>
    <row r="58" spans="2:18" ht="15.75" thickBot="1" x14ac:dyDescent="0.3">
      <c r="B58" s="7">
        <v>50</v>
      </c>
      <c r="C58" s="18">
        <v>25</v>
      </c>
      <c r="D58" s="4">
        <v>2224.11</v>
      </c>
      <c r="E58" s="4">
        <v>1.5167999999999999E-2</v>
      </c>
      <c r="F58" s="4">
        <v>1112.0561944183</v>
      </c>
      <c r="G58" s="4">
        <v>3.84798004942832E-4</v>
      </c>
      <c r="H58" s="4">
        <v>1112.0561944183</v>
      </c>
      <c r="I58" s="4">
        <v>2.9953184995057201E-2</v>
      </c>
      <c r="J58" s="4">
        <v>67834.229361032601</v>
      </c>
      <c r="K58" s="4">
        <v>4.5538145175270097</v>
      </c>
      <c r="L58" s="4">
        <v>0.97463259143214398</v>
      </c>
      <c r="M58" s="4">
        <v>2230.146565</v>
      </c>
      <c r="N58" s="7">
        <v>1248.7794297227499</v>
      </c>
      <c r="O58" s="7">
        <f t="shared" ref="O58:O63" si="1">M58-N58</f>
        <v>981.3671352772501</v>
      </c>
      <c r="P58" s="7">
        <f t="shared" ref="P58:P63" si="2">L58*100</f>
        <v>97.463259143214401</v>
      </c>
      <c r="Q58" s="7">
        <f t="shared" ref="Q58:Q63" si="3">M58/F58</f>
        <v>2.0054261432054306</v>
      </c>
      <c r="R58" s="7">
        <f t="shared" ref="R58:R63" si="4">O58/F58</f>
        <v>0.88247980650886848</v>
      </c>
    </row>
    <row r="59" spans="2:18" ht="15.75" thickBot="1" x14ac:dyDescent="0.3">
      <c r="B59" s="7">
        <v>55</v>
      </c>
      <c r="C59" s="18">
        <v>25</v>
      </c>
      <c r="D59" s="4">
        <v>2224.11</v>
      </c>
      <c r="E59" s="4">
        <v>1.5167999999999999E-2</v>
      </c>
      <c r="F59" s="4">
        <v>1223.2618138601299</v>
      </c>
      <c r="G59" s="4">
        <v>3.84798004942832E-4</v>
      </c>
      <c r="H59" s="4">
        <v>1000.8505749764701</v>
      </c>
      <c r="I59" s="4">
        <v>3.3238561327292103E-2</v>
      </c>
      <c r="J59" s="4">
        <v>74617.652297135806</v>
      </c>
      <c r="K59" s="4">
        <v>4.5538145175270097</v>
      </c>
      <c r="L59" s="6">
        <v>0.97463259143214398</v>
      </c>
      <c r="M59" s="7">
        <v>2353.65832724443</v>
      </c>
      <c r="N59" s="7">
        <v>1123.90148675047</v>
      </c>
      <c r="O59" s="7">
        <f t="shared" si="1"/>
        <v>1229.75684049396</v>
      </c>
      <c r="P59" s="7">
        <f t="shared" si="2"/>
        <v>97.463259143214401</v>
      </c>
      <c r="Q59" s="7">
        <f t="shared" si="3"/>
        <v>1.9240838719694979</v>
      </c>
      <c r="R59" s="7">
        <f t="shared" si="4"/>
        <v>1.0053095964904966</v>
      </c>
    </row>
    <row r="60" spans="2:18" ht="15.75" thickBot="1" x14ac:dyDescent="0.3">
      <c r="B60" s="7">
        <v>60</v>
      </c>
      <c r="C60" s="18">
        <v>25</v>
      </c>
      <c r="D60" s="4">
        <v>2224.11</v>
      </c>
      <c r="E60" s="4">
        <v>1.5167999999999999E-2</v>
      </c>
      <c r="F60" s="4">
        <v>1334.46743330196</v>
      </c>
      <c r="G60" s="4">
        <v>3.84798004942832E-4</v>
      </c>
      <c r="H60" s="4">
        <v>889.64495553463803</v>
      </c>
      <c r="I60" s="4">
        <v>3.7345281742585799E-2</v>
      </c>
      <c r="J60" s="4">
        <v>81401.075233239098</v>
      </c>
      <c r="K60" s="4">
        <v>4.5538145175270097</v>
      </c>
      <c r="L60" s="6">
        <v>0.97463259143214398</v>
      </c>
      <c r="M60" s="4">
        <v>2477.17008948886</v>
      </c>
      <c r="N60" s="7">
        <v>999.02354377819404</v>
      </c>
      <c r="O60" s="7">
        <f t="shared" si="1"/>
        <v>1478.146545710666</v>
      </c>
      <c r="P60" s="7">
        <f t="shared" si="2"/>
        <v>97.463259143214401</v>
      </c>
      <c r="Q60" s="7">
        <f t="shared" si="3"/>
        <v>1.8562986459395536</v>
      </c>
      <c r="R60" s="7">
        <f t="shared" si="4"/>
        <v>1.1076677548085168</v>
      </c>
    </row>
    <row r="61" spans="2:18" ht="15.75" thickBot="1" x14ac:dyDescent="0.3">
      <c r="B61" s="7">
        <v>65</v>
      </c>
      <c r="C61" s="18">
        <v>25</v>
      </c>
      <c r="D61" s="4">
        <v>2224.11</v>
      </c>
      <c r="E61" s="4">
        <v>1.5167999999999999E-2</v>
      </c>
      <c r="F61" s="4">
        <v>1445.6730527437901</v>
      </c>
      <c r="G61" s="4">
        <v>3.84798004942832E-4</v>
      </c>
      <c r="H61" s="4">
        <v>778.43933609280805</v>
      </c>
      <c r="I61" s="4">
        <v>4.2625350847963303E-2</v>
      </c>
      <c r="J61" s="4">
        <v>88184.498169342405</v>
      </c>
      <c r="K61" s="4">
        <v>4.5538145175270097</v>
      </c>
      <c r="L61" s="6">
        <v>0.97463259143214398</v>
      </c>
      <c r="M61" s="7">
        <v>2600.6818517332899</v>
      </c>
      <c r="N61" s="7">
        <v>874.145600805914</v>
      </c>
      <c r="O61" s="7">
        <f t="shared" si="1"/>
        <v>1726.5362509273759</v>
      </c>
      <c r="P61" s="7">
        <f t="shared" si="2"/>
        <v>97.463259143214401</v>
      </c>
      <c r="Q61" s="7">
        <f t="shared" si="3"/>
        <v>1.7989419162219085</v>
      </c>
      <c r="R61" s="7">
        <f t="shared" si="4"/>
        <v>1.1942785041545365</v>
      </c>
    </row>
    <row r="62" spans="2:18" ht="15.75" thickBot="1" x14ac:dyDescent="0.3">
      <c r="B62" s="7">
        <v>70</v>
      </c>
      <c r="C62" s="18">
        <v>25</v>
      </c>
      <c r="D62" s="4">
        <v>2224.11</v>
      </c>
      <c r="E62" s="4">
        <v>1.5167999999999999E-2</v>
      </c>
      <c r="F62" s="4">
        <v>1556.87867218562</v>
      </c>
      <c r="G62" s="4">
        <v>3.84798004942832E-4</v>
      </c>
      <c r="H62" s="4">
        <v>667.23371665097898</v>
      </c>
      <c r="I62" s="4">
        <v>4.9665442988466701E-2</v>
      </c>
      <c r="J62" s="4">
        <v>94967.921105445595</v>
      </c>
      <c r="K62" s="4">
        <v>4.5538145175270097</v>
      </c>
      <c r="L62" s="6">
        <v>0.97463259143214398</v>
      </c>
      <c r="M62" s="4">
        <v>2724.1936139777199</v>
      </c>
      <c r="N62" s="7">
        <v>749.26765783365704</v>
      </c>
      <c r="O62" s="7">
        <f t="shared" si="1"/>
        <v>1974.9259561440629</v>
      </c>
      <c r="P62" s="7">
        <f t="shared" si="2"/>
        <v>97.463259143214401</v>
      </c>
      <c r="Q62" s="7">
        <f t="shared" si="3"/>
        <v>1.7497790050353557</v>
      </c>
      <c r="R62" s="7">
        <f t="shared" si="4"/>
        <v>1.2685162893082531</v>
      </c>
    </row>
    <row r="63" spans="2:18" ht="15.75" thickBot="1" x14ac:dyDescent="0.3">
      <c r="B63" s="7">
        <v>75</v>
      </c>
      <c r="C63" s="18">
        <v>25</v>
      </c>
      <c r="D63" s="4">
        <v>2224.11</v>
      </c>
      <c r="E63" s="4">
        <v>1.5167999999999999E-2</v>
      </c>
      <c r="F63" s="4">
        <v>1668.0842916274501</v>
      </c>
      <c r="G63" s="4">
        <v>3.84798004942832E-4</v>
      </c>
      <c r="H63" s="4">
        <v>556.028097209149</v>
      </c>
      <c r="I63" s="4">
        <v>5.9521571985171502E-2</v>
      </c>
      <c r="J63" s="4">
        <v>101751.344041549</v>
      </c>
      <c r="K63" s="4">
        <v>4.5538145175270097</v>
      </c>
      <c r="L63" s="6">
        <v>0.97463259143214398</v>
      </c>
      <c r="M63" s="7">
        <v>2847.7053762221499</v>
      </c>
      <c r="N63" s="7">
        <v>624.389714861377</v>
      </c>
      <c r="O63" s="7">
        <f t="shared" si="1"/>
        <v>2223.315661360773</v>
      </c>
      <c r="P63" s="7">
        <f t="shared" si="2"/>
        <v>97.463259143214401</v>
      </c>
      <c r="Q63" s="7">
        <f t="shared" si="3"/>
        <v>1.7071711486736765</v>
      </c>
      <c r="R63" s="7">
        <f t="shared" si="4"/>
        <v>1.3328557031081547</v>
      </c>
    </row>
  </sheetData>
  <mergeCells count="3">
    <mergeCell ref="B53:B54"/>
    <mergeCell ref="C53:M54"/>
    <mergeCell ref="N53:N5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"/>
  <sheetViews>
    <sheetView tabSelected="1" workbookViewId="0">
      <selection activeCell="F31" sqref="F31"/>
    </sheetView>
  </sheetViews>
  <sheetFormatPr defaultRowHeight="15" x14ac:dyDescent="0.25"/>
  <sheetData>
    <row r="2" spans="1:10" x14ac:dyDescent="0.25">
      <c r="A2" s="19" t="s">
        <v>4</v>
      </c>
      <c r="B2" s="19"/>
      <c r="C2" s="19"/>
      <c r="D2" s="19"/>
      <c r="E2" s="19"/>
      <c r="F2" s="19"/>
    </row>
    <row r="4" spans="1:10" x14ac:dyDescent="0.25">
      <c r="A4" t="s">
        <v>5</v>
      </c>
      <c r="B4">
        <v>0.3</v>
      </c>
      <c r="C4">
        <v>0.35</v>
      </c>
      <c r="D4">
        <v>0.4</v>
      </c>
      <c r="E4">
        <v>0.45</v>
      </c>
      <c r="F4">
        <v>0.5</v>
      </c>
      <c r="G4">
        <v>0.55000000000000004</v>
      </c>
      <c r="H4">
        <v>0.6</v>
      </c>
      <c r="I4">
        <v>0.65</v>
      </c>
      <c r="J4">
        <v>0.7</v>
      </c>
    </row>
    <row r="5" spans="1:10" x14ac:dyDescent="0.25">
      <c r="A5" t="s">
        <v>0</v>
      </c>
      <c r="B5">
        <v>2.1308645740060599</v>
      </c>
      <c r="C5">
        <v>1.82645534914805</v>
      </c>
      <c r="D5">
        <v>1.5981484305045399</v>
      </c>
      <c r="E5">
        <v>1.4205763826707101</v>
      </c>
      <c r="F5">
        <v>1.2785187444036299</v>
      </c>
      <c r="G5">
        <v>1.16228976763967</v>
      </c>
      <c r="H5">
        <v>1.0654322870030299</v>
      </c>
      <c r="I5">
        <v>0.98347595723356496</v>
      </c>
      <c r="J5">
        <v>0.91322767457402498</v>
      </c>
    </row>
    <row r="6" spans="1:10" x14ac:dyDescent="0.25">
      <c r="A6" t="s">
        <v>1</v>
      </c>
      <c r="B6">
        <v>1.3054679534814799</v>
      </c>
      <c r="C6">
        <v>1.1723383189841301</v>
      </c>
      <c r="D6">
        <v>1.07249109311111</v>
      </c>
      <c r="E6">
        <v>0.99483213965432105</v>
      </c>
      <c r="F6">
        <v>0.93270497688888898</v>
      </c>
      <c r="G6">
        <v>0.88187366189898997</v>
      </c>
      <c r="H6">
        <v>0.839514232740741</v>
      </c>
      <c r="I6">
        <v>0.80367163883760695</v>
      </c>
      <c r="J6">
        <v>0.77294941549206297</v>
      </c>
    </row>
    <row r="7" spans="1:10" x14ac:dyDescent="0.25">
      <c r="A7" t="s">
        <v>2</v>
      </c>
      <c r="B7">
        <v>0.68361227251851797</v>
      </c>
      <c r="C7">
        <v>0.67739196066666696</v>
      </c>
      <c r="D7">
        <v>0.67272672677777801</v>
      </c>
      <c r="E7">
        <v>0.66909821153086402</v>
      </c>
      <c r="F7">
        <v>0.66619539933333305</v>
      </c>
      <c r="G7">
        <v>0.66382037117171699</v>
      </c>
      <c r="H7">
        <v>0.66184118103703704</v>
      </c>
      <c r="I7">
        <v>0.66016648169230796</v>
      </c>
      <c r="J7">
        <v>0.65873102511111103</v>
      </c>
    </row>
    <row r="24" spans="1:8" x14ac:dyDescent="0.25">
      <c r="A24" s="19" t="s">
        <v>6</v>
      </c>
      <c r="B24" s="19"/>
      <c r="C24" s="19"/>
      <c r="D24" s="19"/>
      <c r="E24" s="19"/>
      <c r="F24" s="19"/>
      <c r="G24" s="19"/>
    </row>
    <row r="26" spans="1:8" x14ac:dyDescent="0.25">
      <c r="A26" s="1" t="s">
        <v>7</v>
      </c>
      <c r="B26" s="1">
        <v>20</v>
      </c>
      <c r="C26" s="1">
        <v>25</v>
      </c>
      <c r="D26" s="1">
        <v>30</v>
      </c>
      <c r="E26" s="1">
        <v>35</v>
      </c>
      <c r="F26" s="1">
        <v>40</v>
      </c>
      <c r="G26" s="1">
        <v>45</v>
      </c>
      <c r="H26" s="1">
        <v>50</v>
      </c>
    </row>
    <row r="27" spans="1:8" x14ac:dyDescent="0.25">
      <c r="A27" s="1" t="s">
        <v>0</v>
      </c>
      <c r="B27" s="1">
        <v>1.46699016200064</v>
      </c>
      <c r="C27" s="1">
        <v>1.45140609876543</v>
      </c>
      <c r="D27" s="1">
        <v>1.4359346508666</v>
      </c>
      <c r="E27" s="1">
        <v>1.4205763826707101</v>
      </c>
      <c r="F27" s="1">
        <v>1.40533180862772</v>
      </c>
      <c r="G27" s="1">
        <v>1.3902013947752001</v>
      </c>
      <c r="H27" s="1">
        <v>1.37518556020623</v>
      </c>
    </row>
    <row r="28" spans="1:8" x14ac:dyDescent="0.25">
      <c r="A28" s="1" t="s">
        <v>1</v>
      </c>
      <c r="B28" s="1">
        <v>1.0058492614357799</v>
      </c>
      <c r="C28" s="1">
        <v>0.99483213965432105</v>
      </c>
      <c r="D28" s="1">
        <v>0.98390326996747601</v>
      </c>
      <c r="E28" s="1">
        <v>0.97306276401855896</v>
      </c>
      <c r="F28" s="1">
        <v>0.96231070533012297</v>
      </c>
      <c r="G28" s="1">
        <v>0.95164715020838997</v>
      </c>
      <c r="H28" s="1">
        <v>0.94107212862538203</v>
      </c>
    </row>
    <row r="29" spans="1:8" x14ac:dyDescent="0.25">
      <c r="A29" s="1" t="s">
        <v>2</v>
      </c>
      <c r="B29" s="1">
        <v>0.67628246468229403</v>
      </c>
      <c r="C29" s="1">
        <v>0.66909821153086402</v>
      </c>
      <c r="D29" s="1">
        <v>0.66196587404950302</v>
      </c>
      <c r="E29" s="1">
        <v>0.65488571241119498</v>
      </c>
      <c r="F29" s="1">
        <v>0.64785796377737903</v>
      </c>
      <c r="G29" s="1">
        <v>0.640882842991369</v>
      </c>
      <c r="H29" s="1">
        <v>0.63396054325507301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2017-07-27T17:36:39Z</dcterms:modified>
</cp:coreProperties>
</file>