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1220" yWindow="0" windowWidth="24380" windowHeight="15460" tabRatio="500" activeTab="1"/>
  </bookViews>
  <sheets>
    <sheet name="PHI=0.8" sheetId="3" r:id="rId1"/>
    <sheet name="PHI=1.0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39" i="3" l="1"/>
  <c r="U39" i="3"/>
  <c r="S39" i="3"/>
  <c r="Q39" i="3"/>
  <c r="O39" i="3"/>
  <c r="M39" i="3"/>
  <c r="K39" i="3"/>
  <c r="I39" i="3"/>
  <c r="G39" i="3"/>
  <c r="E39" i="3"/>
  <c r="C39" i="3"/>
  <c r="A39" i="3"/>
  <c r="W38" i="3"/>
  <c r="U38" i="3"/>
  <c r="S38" i="3"/>
  <c r="Q38" i="3"/>
  <c r="O38" i="3"/>
  <c r="M38" i="3"/>
  <c r="K38" i="3"/>
  <c r="I38" i="3"/>
  <c r="G38" i="3"/>
  <c r="E38" i="3"/>
  <c r="C38" i="3"/>
  <c r="A38" i="3"/>
  <c r="W37" i="3"/>
  <c r="U37" i="3"/>
  <c r="S37" i="3"/>
  <c r="Q37" i="3"/>
  <c r="O37" i="3"/>
  <c r="M37" i="3"/>
  <c r="K37" i="3"/>
  <c r="I37" i="3"/>
  <c r="G37" i="3"/>
  <c r="E37" i="3"/>
  <c r="C37" i="3"/>
  <c r="A37" i="3"/>
  <c r="W36" i="3"/>
  <c r="U36" i="3"/>
  <c r="S36" i="3"/>
  <c r="Q36" i="3"/>
  <c r="O36" i="3"/>
  <c r="M36" i="3"/>
  <c r="K36" i="3"/>
  <c r="I36" i="3"/>
  <c r="G36" i="3"/>
  <c r="E36" i="3"/>
  <c r="C36" i="3"/>
  <c r="A36" i="3"/>
  <c r="W35" i="3"/>
  <c r="U35" i="3"/>
  <c r="S35" i="3"/>
  <c r="Q35" i="3"/>
  <c r="O35" i="3"/>
  <c r="M35" i="3"/>
  <c r="K35" i="3"/>
  <c r="I35" i="3"/>
  <c r="G35" i="3"/>
  <c r="E35" i="3"/>
  <c r="C35" i="3"/>
  <c r="A35" i="3"/>
  <c r="W34" i="3"/>
  <c r="U34" i="3"/>
  <c r="S34" i="3"/>
  <c r="Q34" i="3"/>
  <c r="O34" i="3"/>
  <c r="M34" i="3"/>
  <c r="K34" i="3"/>
  <c r="I34" i="3"/>
  <c r="G34" i="3"/>
  <c r="E34" i="3"/>
  <c r="C34" i="3"/>
  <c r="A34" i="3"/>
  <c r="W33" i="3"/>
  <c r="U33" i="3"/>
  <c r="S33" i="3"/>
  <c r="Q33" i="3"/>
  <c r="O33" i="3"/>
  <c r="M33" i="3"/>
  <c r="K33" i="3"/>
  <c r="I33" i="3"/>
  <c r="G33" i="3"/>
  <c r="E33" i="3"/>
  <c r="C33" i="3"/>
  <c r="A33" i="3"/>
  <c r="W32" i="3"/>
  <c r="U32" i="3"/>
  <c r="S32" i="3"/>
  <c r="Q32" i="3"/>
  <c r="O32" i="3"/>
  <c r="M32" i="3"/>
  <c r="K32" i="3"/>
  <c r="I32" i="3"/>
  <c r="G32" i="3"/>
  <c r="E32" i="3"/>
  <c r="C32" i="3"/>
  <c r="A32" i="3"/>
  <c r="W31" i="3"/>
  <c r="U31" i="3"/>
  <c r="S31" i="3"/>
  <c r="Q31" i="3"/>
  <c r="O31" i="3"/>
  <c r="M31" i="3"/>
  <c r="K31" i="3"/>
  <c r="I31" i="3"/>
  <c r="G31" i="3"/>
  <c r="E31" i="3"/>
  <c r="C31" i="3"/>
  <c r="A31" i="3"/>
  <c r="W30" i="3"/>
  <c r="U30" i="3"/>
  <c r="S30" i="3"/>
  <c r="Q30" i="3"/>
  <c r="O30" i="3"/>
  <c r="M30" i="3"/>
  <c r="K30" i="3"/>
  <c r="I30" i="3"/>
  <c r="G30" i="3"/>
  <c r="E30" i="3"/>
  <c r="C30" i="3"/>
  <c r="A30" i="3"/>
  <c r="W29" i="3"/>
  <c r="U29" i="3"/>
  <c r="S29" i="3"/>
  <c r="Q29" i="3"/>
  <c r="O29" i="3"/>
  <c r="M29" i="3"/>
  <c r="K29" i="3"/>
  <c r="I29" i="3"/>
  <c r="G29" i="3"/>
  <c r="E29" i="3"/>
  <c r="C29" i="3"/>
  <c r="A29" i="3"/>
  <c r="W28" i="3"/>
  <c r="U28" i="3"/>
  <c r="S28" i="3"/>
  <c r="Q28" i="3"/>
  <c r="O28" i="3"/>
  <c r="M28" i="3"/>
  <c r="K28" i="3"/>
  <c r="I28" i="3"/>
  <c r="G28" i="3"/>
  <c r="E28" i="3"/>
  <c r="C28" i="3"/>
  <c r="A28" i="3"/>
  <c r="W27" i="3"/>
  <c r="U27" i="3"/>
  <c r="S27" i="3"/>
  <c r="Q27" i="3"/>
  <c r="O27" i="3"/>
  <c r="M27" i="3"/>
  <c r="K27" i="3"/>
  <c r="I27" i="3"/>
  <c r="G27" i="3"/>
  <c r="E27" i="3"/>
  <c r="C27" i="3"/>
  <c r="A27" i="3"/>
  <c r="W26" i="3"/>
  <c r="U26" i="3"/>
  <c r="S26" i="3"/>
  <c r="Q26" i="3"/>
  <c r="O26" i="3"/>
  <c r="M26" i="3"/>
  <c r="K26" i="3"/>
  <c r="I26" i="3"/>
  <c r="G26" i="3"/>
  <c r="E26" i="3"/>
  <c r="C26" i="3"/>
  <c r="A26" i="3"/>
  <c r="W25" i="3"/>
  <c r="U25" i="3"/>
  <c r="S25" i="3"/>
  <c r="Q25" i="3"/>
  <c r="O25" i="3"/>
  <c r="M25" i="3"/>
  <c r="K25" i="3"/>
  <c r="I25" i="3"/>
  <c r="G25" i="3"/>
  <c r="E25" i="3"/>
  <c r="C25" i="3"/>
  <c r="A25" i="3"/>
  <c r="W24" i="3"/>
  <c r="U24" i="3"/>
  <c r="S24" i="3"/>
  <c r="Q24" i="3"/>
  <c r="O24" i="3"/>
  <c r="M24" i="3"/>
  <c r="K24" i="3"/>
  <c r="I24" i="3"/>
  <c r="G24" i="3"/>
  <c r="E24" i="3"/>
  <c r="C24" i="3"/>
  <c r="A24" i="3"/>
  <c r="W19" i="3"/>
  <c r="U19" i="3"/>
  <c r="S19" i="3"/>
  <c r="Q19" i="3"/>
  <c r="O19" i="3"/>
  <c r="M19" i="3"/>
  <c r="K19" i="3"/>
  <c r="I19" i="3"/>
  <c r="G19" i="3"/>
  <c r="E19" i="3"/>
  <c r="C19" i="3"/>
  <c r="A19" i="3"/>
  <c r="W18" i="3"/>
  <c r="U18" i="3"/>
  <c r="S18" i="3"/>
  <c r="Q18" i="3"/>
  <c r="O18" i="3"/>
  <c r="M18" i="3"/>
  <c r="K18" i="3"/>
  <c r="I18" i="3"/>
  <c r="G18" i="3"/>
  <c r="E18" i="3"/>
  <c r="C18" i="3"/>
  <c r="A18" i="3"/>
  <c r="W17" i="3"/>
  <c r="U17" i="3"/>
  <c r="S17" i="3"/>
  <c r="Q17" i="3"/>
  <c r="O17" i="3"/>
  <c r="M17" i="3"/>
  <c r="K17" i="3"/>
  <c r="I17" i="3"/>
  <c r="G17" i="3"/>
  <c r="E17" i="3"/>
  <c r="C17" i="3"/>
  <c r="A17" i="3"/>
  <c r="W16" i="3"/>
  <c r="U16" i="3"/>
  <c r="S16" i="3"/>
  <c r="Q16" i="3"/>
  <c r="O16" i="3"/>
  <c r="M16" i="3"/>
  <c r="K16" i="3"/>
  <c r="I16" i="3"/>
  <c r="G16" i="3"/>
  <c r="E16" i="3"/>
  <c r="C16" i="3"/>
  <c r="A16" i="3"/>
  <c r="W15" i="3"/>
  <c r="U15" i="3"/>
  <c r="S15" i="3"/>
  <c r="Q15" i="3"/>
  <c r="O15" i="3"/>
  <c r="M15" i="3"/>
  <c r="K15" i="3"/>
  <c r="I15" i="3"/>
  <c r="G15" i="3"/>
  <c r="E15" i="3"/>
  <c r="C15" i="3"/>
  <c r="A15" i="3"/>
  <c r="W14" i="3"/>
  <c r="U14" i="3"/>
  <c r="S14" i="3"/>
  <c r="Q14" i="3"/>
  <c r="O14" i="3"/>
  <c r="M14" i="3"/>
  <c r="K14" i="3"/>
  <c r="I14" i="3"/>
  <c r="G14" i="3"/>
  <c r="E14" i="3"/>
  <c r="C14" i="3"/>
  <c r="A14" i="3"/>
  <c r="W13" i="3"/>
  <c r="U13" i="3"/>
  <c r="S13" i="3"/>
  <c r="Q13" i="3"/>
  <c r="O13" i="3"/>
  <c r="M13" i="3"/>
  <c r="K13" i="3"/>
  <c r="I13" i="3"/>
  <c r="G13" i="3"/>
  <c r="E13" i="3"/>
  <c r="C13" i="3"/>
  <c r="A13" i="3"/>
  <c r="W12" i="3"/>
  <c r="U12" i="3"/>
  <c r="S12" i="3"/>
  <c r="Q12" i="3"/>
  <c r="O12" i="3"/>
  <c r="M12" i="3"/>
  <c r="K12" i="3"/>
  <c r="I12" i="3"/>
  <c r="G12" i="3"/>
  <c r="E12" i="3"/>
  <c r="C12" i="3"/>
  <c r="A12" i="3"/>
  <c r="W11" i="3"/>
  <c r="U11" i="3"/>
  <c r="S11" i="3"/>
  <c r="Q11" i="3"/>
  <c r="O11" i="3"/>
  <c r="M11" i="3"/>
  <c r="K11" i="3"/>
  <c r="I11" i="3"/>
  <c r="G11" i="3"/>
  <c r="E11" i="3"/>
  <c r="C11" i="3"/>
  <c r="A11" i="3"/>
  <c r="W10" i="3"/>
  <c r="U10" i="3"/>
  <c r="S10" i="3"/>
  <c r="Q10" i="3"/>
  <c r="O10" i="3"/>
  <c r="M10" i="3"/>
  <c r="K10" i="3"/>
  <c r="I10" i="3"/>
  <c r="G10" i="3"/>
  <c r="E10" i="3"/>
  <c r="C10" i="3"/>
  <c r="A10" i="3"/>
  <c r="W9" i="3"/>
  <c r="U9" i="3"/>
  <c r="S9" i="3"/>
  <c r="Q9" i="3"/>
  <c r="O9" i="3"/>
  <c r="M9" i="3"/>
  <c r="K9" i="3"/>
  <c r="I9" i="3"/>
  <c r="G9" i="3"/>
  <c r="E9" i="3"/>
  <c r="C9" i="3"/>
  <c r="A9" i="3"/>
  <c r="W8" i="3"/>
  <c r="U8" i="3"/>
  <c r="S8" i="3"/>
  <c r="Q8" i="3"/>
  <c r="O8" i="3"/>
  <c r="M8" i="3"/>
  <c r="K8" i="3"/>
  <c r="I8" i="3"/>
  <c r="G8" i="3"/>
  <c r="E8" i="3"/>
  <c r="C8" i="3"/>
  <c r="A8" i="3"/>
  <c r="W7" i="3"/>
  <c r="U7" i="3"/>
  <c r="S7" i="3"/>
  <c r="Q7" i="3"/>
  <c r="O7" i="3"/>
  <c r="M7" i="3"/>
  <c r="K7" i="3"/>
  <c r="I7" i="3"/>
  <c r="G7" i="3"/>
  <c r="E7" i="3"/>
  <c r="C7" i="3"/>
  <c r="A7" i="3"/>
  <c r="W6" i="3"/>
  <c r="U6" i="3"/>
  <c r="S6" i="3"/>
  <c r="Q6" i="3"/>
  <c r="O6" i="3"/>
  <c r="M6" i="3"/>
  <c r="K6" i="3"/>
  <c r="I6" i="3"/>
  <c r="G6" i="3"/>
  <c r="E6" i="3"/>
  <c r="C6" i="3"/>
  <c r="A6" i="3"/>
  <c r="W5" i="3"/>
  <c r="U5" i="3"/>
  <c r="S5" i="3"/>
  <c r="Q5" i="3"/>
  <c r="O5" i="3"/>
  <c r="M5" i="3"/>
  <c r="K5" i="3"/>
  <c r="I5" i="3"/>
  <c r="G5" i="3"/>
  <c r="E5" i="3"/>
  <c r="C5" i="3"/>
  <c r="A5" i="3"/>
  <c r="W4" i="3"/>
  <c r="U4" i="3"/>
  <c r="S4" i="3"/>
  <c r="Q4" i="3"/>
  <c r="O4" i="3"/>
  <c r="M4" i="3"/>
  <c r="K4" i="3"/>
  <c r="I4" i="3"/>
  <c r="G4" i="3"/>
  <c r="E4" i="3"/>
  <c r="C4" i="3"/>
  <c r="A4" i="3"/>
  <c r="W39" i="2"/>
  <c r="U39" i="2"/>
  <c r="S39" i="2"/>
  <c r="Q39" i="2"/>
  <c r="O39" i="2"/>
  <c r="M39" i="2"/>
  <c r="K39" i="2"/>
  <c r="I39" i="2"/>
  <c r="G39" i="2"/>
  <c r="E39" i="2"/>
  <c r="C39" i="2"/>
  <c r="A39" i="2"/>
  <c r="W38" i="2"/>
  <c r="U38" i="2"/>
  <c r="S38" i="2"/>
  <c r="Q38" i="2"/>
  <c r="O38" i="2"/>
  <c r="M38" i="2"/>
  <c r="K38" i="2"/>
  <c r="I38" i="2"/>
  <c r="G38" i="2"/>
  <c r="E38" i="2"/>
  <c r="C38" i="2"/>
  <c r="A38" i="2"/>
  <c r="W37" i="2"/>
  <c r="U37" i="2"/>
  <c r="S37" i="2"/>
  <c r="Q37" i="2"/>
  <c r="O37" i="2"/>
  <c r="M37" i="2"/>
  <c r="K37" i="2"/>
  <c r="I37" i="2"/>
  <c r="G37" i="2"/>
  <c r="E37" i="2"/>
  <c r="C37" i="2"/>
  <c r="A37" i="2"/>
  <c r="W36" i="2"/>
  <c r="U36" i="2"/>
  <c r="S36" i="2"/>
  <c r="Q36" i="2"/>
  <c r="O36" i="2"/>
  <c r="M36" i="2"/>
  <c r="K36" i="2"/>
  <c r="I36" i="2"/>
  <c r="G36" i="2"/>
  <c r="E36" i="2"/>
  <c r="C36" i="2"/>
  <c r="A36" i="2"/>
  <c r="W35" i="2"/>
  <c r="U35" i="2"/>
  <c r="S35" i="2"/>
  <c r="Q35" i="2"/>
  <c r="O35" i="2"/>
  <c r="M35" i="2"/>
  <c r="K35" i="2"/>
  <c r="I35" i="2"/>
  <c r="G35" i="2"/>
  <c r="E35" i="2"/>
  <c r="C35" i="2"/>
  <c r="A35" i="2"/>
  <c r="W34" i="2"/>
  <c r="U34" i="2"/>
  <c r="S34" i="2"/>
  <c r="Q34" i="2"/>
  <c r="O34" i="2"/>
  <c r="M34" i="2"/>
  <c r="K34" i="2"/>
  <c r="I34" i="2"/>
  <c r="G34" i="2"/>
  <c r="E34" i="2"/>
  <c r="C34" i="2"/>
  <c r="A34" i="2"/>
  <c r="W33" i="2"/>
  <c r="U33" i="2"/>
  <c r="S33" i="2"/>
  <c r="Q33" i="2"/>
  <c r="O33" i="2"/>
  <c r="M33" i="2"/>
  <c r="K33" i="2"/>
  <c r="I33" i="2"/>
  <c r="G33" i="2"/>
  <c r="E33" i="2"/>
  <c r="C33" i="2"/>
  <c r="A33" i="2"/>
  <c r="W32" i="2"/>
  <c r="U32" i="2"/>
  <c r="S32" i="2"/>
  <c r="Q32" i="2"/>
  <c r="O32" i="2"/>
  <c r="M32" i="2"/>
  <c r="K32" i="2"/>
  <c r="I32" i="2"/>
  <c r="G32" i="2"/>
  <c r="E32" i="2"/>
  <c r="C32" i="2"/>
  <c r="A32" i="2"/>
  <c r="W31" i="2"/>
  <c r="U31" i="2"/>
  <c r="S31" i="2"/>
  <c r="Q31" i="2"/>
  <c r="O31" i="2"/>
  <c r="M31" i="2"/>
  <c r="K31" i="2"/>
  <c r="I31" i="2"/>
  <c r="G31" i="2"/>
  <c r="E31" i="2"/>
  <c r="C31" i="2"/>
  <c r="A31" i="2"/>
  <c r="W30" i="2"/>
  <c r="U30" i="2"/>
  <c r="S30" i="2"/>
  <c r="Q30" i="2"/>
  <c r="O30" i="2"/>
  <c r="M30" i="2"/>
  <c r="K30" i="2"/>
  <c r="I30" i="2"/>
  <c r="G30" i="2"/>
  <c r="E30" i="2"/>
  <c r="C30" i="2"/>
  <c r="A30" i="2"/>
  <c r="W29" i="2"/>
  <c r="U29" i="2"/>
  <c r="S29" i="2"/>
  <c r="Q29" i="2"/>
  <c r="O29" i="2"/>
  <c r="M29" i="2"/>
  <c r="K29" i="2"/>
  <c r="I29" i="2"/>
  <c r="G29" i="2"/>
  <c r="E29" i="2"/>
  <c r="C29" i="2"/>
  <c r="A29" i="2"/>
  <c r="W28" i="2"/>
  <c r="U28" i="2"/>
  <c r="S28" i="2"/>
  <c r="Q28" i="2"/>
  <c r="O28" i="2"/>
  <c r="M28" i="2"/>
  <c r="K28" i="2"/>
  <c r="I28" i="2"/>
  <c r="G28" i="2"/>
  <c r="E28" i="2"/>
  <c r="C28" i="2"/>
  <c r="A28" i="2"/>
  <c r="W27" i="2"/>
  <c r="U27" i="2"/>
  <c r="S27" i="2"/>
  <c r="Q27" i="2"/>
  <c r="O27" i="2"/>
  <c r="M27" i="2"/>
  <c r="K27" i="2"/>
  <c r="I27" i="2"/>
  <c r="G27" i="2"/>
  <c r="E27" i="2"/>
  <c r="C27" i="2"/>
  <c r="A27" i="2"/>
  <c r="W26" i="2"/>
  <c r="U26" i="2"/>
  <c r="S26" i="2"/>
  <c r="Q26" i="2"/>
  <c r="O26" i="2"/>
  <c r="M26" i="2"/>
  <c r="K26" i="2"/>
  <c r="I26" i="2"/>
  <c r="G26" i="2"/>
  <c r="E26" i="2"/>
  <c r="C26" i="2"/>
  <c r="A26" i="2"/>
  <c r="W25" i="2"/>
  <c r="U25" i="2"/>
  <c r="S25" i="2"/>
  <c r="Q25" i="2"/>
  <c r="O25" i="2"/>
  <c r="M25" i="2"/>
  <c r="K25" i="2"/>
  <c r="I25" i="2"/>
  <c r="G25" i="2"/>
  <c r="E25" i="2"/>
  <c r="C25" i="2"/>
  <c r="A25" i="2"/>
  <c r="W24" i="2"/>
  <c r="U24" i="2"/>
  <c r="S24" i="2"/>
  <c r="Q24" i="2"/>
  <c r="O24" i="2"/>
  <c r="M24" i="2"/>
  <c r="K24" i="2"/>
  <c r="I24" i="2"/>
  <c r="G24" i="2"/>
  <c r="E24" i="2"/>
  <c r="C24" i="2"/>
  <c r="A24" i="2"/>
  <c r="W19" i="2"/>
  <c r="U19" i="2"/>
  <c r="S19" i="2"/>
  <c r="Q19" i="2"/>
  <c r="O19" i="2"/>
  <c r="M19" i="2"/>
  <c r="K19" i="2"/>
  <c r="I19" i="2"/>
  <c r="G19" i="2"/>
  <c r="E19" i="2"/>
  <c r="C19" i="2"/>
  <c r="A19" i="2"/>
  <c r="W18" i="2"/>
  <c r="U18" i="2"/>
  <c r="S18" i="2"/>
  <c r="Q18" i="2"/>
  <c r="O18" i="2"/>
  <c r="M18" i="2"/>
  <c r="K18" i="2"/>
  <c r="I18" i="2"/>
  <c r="G18" i="2"/>
  <c r="E18" i="2"/>
  <c r="C18" i="2"/>
  <c r="A18" i="2"/>
  <c r="W17" i="2"/>
  <c r="U17" i="2"/>
  <c r="S17" i="2"/>
  <c r="Q17" i="2"/>
  <c r="O17" i="2"/>
  <c r="M17" i="2"/>
  <c r="K17" i="2"/>
  <c r="I17" i="2"/>
  <c r="G17" i="2"/>
  <c r="E17" i="2"/>
  <c r="C17" i="2"/>
  <c r="A17" i="2"/>
  <c r="W16" i="2"/>
  <c r="U16" i="2"/>
  <c r="S16" i="2"/>
  <c r="Q16" i="2"/>
  <c r="O16" i="2"/>
  <c r="M16" i="2"/>
  <c r="K16" i="2"/>
  <c r="I16" i="2"/>
  <c r="G16" i="2"/>
  <c r="E16" i="2"/>
  <c r="C16" i="2"/>
  <c r="A16" i="2"/>
  <c r="W15" i="2"/>
  <c r="U15" i="2"/>
  <c r="S15" i="2"/>
  <c r="Q15" i="2"/>
  <c r="O15" i="2"/>
  <c r="M15" i="2"/>
  <c r="K15" i="2"/>
  <c r="I15" i="2"/>
  <c r="G15" i="2"/>
  <c r="E15" i="2"/>
  <c r="C15" i="2"/>
  <c r="A15" i="2"/>
  <c r="W14" i="2"/>
  <c r="U14" i="2"/>
  <c r="S14" i="2"/>
  <c r="Q14" i="2"/>
  <c r="O14" i="2"/>
  <c r="M14" i="2"/>
  <c r="K14" i="2"/>
  <c r="I14" i="2"/>
  <c r="G14" i="2"/>
  <c r="E14" i="2"/>
  <c r="C14" i="2"/>
  <c r="A14" i="2"/>
  <c r="W13" i="2"/>
  <c r="U13" i="2"/>
  <c r="S13" i="2"/>
  <c r="Q13" i="2"/>
  <c r="O13" i="2"/>
  <c r="M13" i="2"/>
  <c r="K13" i="2"/>
  <c r="I13" i="2"/>
  <c r="G13" i="2"/>
  <c r="E13" i="2"/>
  <c r="C13" i="2"/>
  <c r="A13" i="2"/>
  <c r="W12" i="2"/>
  <c r="U12" i="2"/>
  <c r="S12" i="2"/>
  <c r="Q12" i="2"/>
  <c r="O12" i="2"/>
  <c r="M12" i="2"/>
  <c r="K12" i="2"/>
  <c r="I12" i="2"/>
  <c r="G12" i="2"/>
  <c r="E12" i="2"/>
  <c r="C12" i="2"/>
  <c r="A12" i="2"/>
  <c r="W11" i="2"/>
  <c r="U11" i="2"/>
  <c r="S11" i="2"/>
  <c r="Q11" i="2"/>
  <c r="O11" i="2"/>
  <c r="M11" i="2"/>
  <c r="K11" i="2"/>
  <c r="I11" i="2"/>
  <c r="G11" i="2"/>
  <c r="E11" i="2"/>
  <c r="C11" i="2"/>
  <c r="A11" i="2"/>
  <c r="W10" i="2"/>
  <c r="U10" i="2"/>
  <c r="S10" i="2"/>
  <c r="Q10" i="2"/>
  <c r="O10" i="2"/>
  <c r="M10" i="2"/>
  <c r="K10" i="2"/>
  <c r="I10" i="2"/>
  <c r="G10" i="2"/>
  <c r="E10" i="2"/>
  <c r="C10" i="2"/>
  <c r="A10" i="2"/>
  <c r="W9" i="2"/>
  <c r="U9" i="2"/>
  <c r="S9" i="2"/>
  <c r="Q9" i="2"/>
  <c r="O9" i="2"/>
  <c r="M9" i="2"/>
  <c r="K9" i="2"/>
  <c r="I9" i="2"/>
  <c r="G9" i="2"/>
  <c r="E9" i="2"/>
  <c r="C9" i="2"/>
  <c r="A9" i="2"/>
  <c r="W8" i="2"/>
  <c r="U8" i="2"/>
  <c r="S8" i="2"/>
  <c r="Q8" i="2"/>
  <c r="O8" i="2"/>
  <c r="M8" i="2"/>
  <c r="K8" i="2"/>
  <c r="I8" i="2"/>
  <c r="G8" i="2"/>
  <c r="E8" i="2"/>
  <c r="C8" i="2"/>
  <c r="A8" i="2"/>
  <c r="W7" i="2"/>
  <c r="U7" i="2"/>
  <c r="S7" i="2"/>
  <c r="Q7" i="2"/>
  <c r="O7" i="2"/>
  <c r="M7" i="2"/>
  <c r="K7" i="2"/>
  <c r="I7" i="2"/>
  <c r="G7" i="2"/>
  <c r="E7" i="2"/>
  <c r="C7" i="2"/>
  <c r="A7" i="2"/>
  <c r="W6" i="2"/>
  <c r="U6" i="2"/>
  <c r="S6" i="2"/>
  <c r="Q6" i="2"/>
  <c r="O6" i="2"/>
  <c r="M6" i="2"/>
  <c r="K6" i="2"/>
  <c r="I6" i="2"/>
  <c r="G6" i="2"/>
  <c r="E6" i="2"/>
  <c r="C6" i="2"/>
  <c r="A6" i="2"/>
  <c r="W5" i="2"/>
  <c r="U5" i="2"/>
  <c r="S5" i="2"/>
  <c r="Q5" i="2"/>
  <c r="O5" i="2"/>
  <c r="M5" i="2"/>
  <c r="K5" i="2"/>
  <c r="I5" i="2"/>
  <c r="G5" i="2"/>
  <c r="E5" i="2"/>
  <c r="C5" i="2"/>
  <c r="A5" i="2"/>
  <c r="W4" i="2"/>
  <c r="U4" i="2"/>
  <c r="S4" i="2"/>
  <c r="Q4" i="2"/>
  <c r="O4" i="2"/>
  <c r="M4" i="2"/>
  <c r="K4" i="2"/>
  <c r="I4" i="2"/>
  <c r="G4" i="2"/>
  <c r="E4" i="2"/>
  <c r="C4" i="2"/>
  <c r="A4" i="2"/>
</calcChain>
</file>

<file path=xl/sharedStrings.xml><?xml version="1.0" encoding="utf-8"?>
<sst xmlns="http://schemas.openxmlformats.org/spreadsheetml/2006/main" count="104" uniqueCount="10">
  <si>
    <t>tsp</t>
  </si>
  <si>
    <t>mass</t>
  </si>
  <si>
    <t>normalised mass</t>
  </si>
  <si>
    <r>
      <rPr>
        <i/>
        <sz val="20"/>
        <color theme="1"/>
        <rFont val="Times New Roman"/>
      </rPr>
      <t>Le</t>
    </r>
    <r>
      <rPr>
        <sz val="20"/>
        <color theme="1"/>
        <rFont val="Times New Roman"/>
      </rPr>
      <t xml:space="preserve"> = 0.8  with  </t>
    </r>
    <r>
      <rPr>
        <i/>
        <sz val="20"/>
        <color theme="1"/>
        <rFont val="Times New Roman"/>
      </rPr>
      <t>R=</t>
    </r>
    <r>
      <rPr>
        <sz val="20"/>
        <color theme="1"/>
        <rFont val="Times New Roman"/>
      </rPr>
      <t>1.10</t>
    </r>
    <r>
      <rPr>
        <i/>
        <sz val="20"/>
        <color theme="1"/>
        <rFont val="Times New Roman"/>
      </rPr>
      <t xml:space="preserve"> lf</t>
    </r>
    <r>
      <rPr>
        <sz val="20"/>
        <color theme="1"/>
        <rFont val="Times New Roman"/>
      </rPr>
      <t xml:space="preserve"> ; </t>
    </r>
    <r>
      <rPr>
        <i/>
        <sz val="20"/>
        <color theme="1"/>
        <rFont val="Times New Roman"/>
      </rPr>
      <t>bsp</t>
    </r>
    <r>
      <rPr>
        <sz val="20"/>
        <color theme="1"/>
        <rFont val="Times New Roman"/>
      </rPr>
      <t xml:space="preserve"> = 0.2 ; </t>
    </r>
    <r>
      <rPr>
        <i/>
        <sz val="20"/>
        <color theme="1"/>
        <rFont val="Times New Roman"/>
      </rPr>
      <t>asp</t>
    </r>
    <r>
      <rPr>
        <sz val="20"/>
        <color theme="1"/>
        <rFont val="Times New Roman"/>
      </rPr>
      <t xml:space="preserve"> = 5.5</t>
    </r>
  </si>
  <si>
    <r>
      <rPr>
        <i/>
        <sz val="20"/>
        <color theme="1"/>
        <rFont val="Times New Roman"/>
      </rPr>
      <t>Le</t>
    </r>
    <r>
      <rPr>
        <sz val="20"/>
        <color theme="1"/>
        <rFont val="Times New Roman"/>
      </rPr>
      <t xml:space="preserve"> = 1.2  with  </t>
    </r>
    <r>
      <rPr>
        <i/>
        <sz val="20"/>
        <color theme="1"/>
        <rFont val="Times New Roman"/>
      </rPr>
      <t>R=</t>
    </r>
    <r>
      <rPr>
        <sz val="20"/>
        <color theme="1"/>
        <rFont val="Times New Roman"/>
      </rPr>
      <t>1.10</t>
    </r>
    <r>
      <rPr>
        <i/>
        <sz val="20"/>
        <color theme="1"/>
        <rFont val="Times New Roman"/>
      </rPr>
      <t xml:space="preserve"> lf</t>
    </r>
    <r>
      <rPr>
        <sz val="20"/>
        <color theme="1"/>
        <rFont val="Times New Roman"/>
      </rPr>
      <t xml:space="preserve"> ; </t>
    </r>
    <r>
      <rPr>
        <i/>
        <sz val="20"/>
        <color theme="1"/>
        <rFont val="Times New Roman"/>
      </rPr>
      <t>bsp</t>
    </r>
    <r>
      <rPr>
        <sz val="20"/>
        <color theme="1"/>
        <rFont val="Times New Roman"/>
      </rPr>
      <t xml:space="preserve"> = 0.2 ; </t>
    </r>
    <r>
      <rPr>
        <i/>
        <sz val="20"/>
        <color theme="1"/>
        <rFont val="Times New Roman"/>
      </rPr>
      <t>asp</t>
    </r>
    <r>
      <rPr>
        <sz val="20"/>
        <color theme="1"/>
        <rFont val="Times New Roman"/>
      </rPr>
      <t xml:space="preserve"> = 5.5</t>
    </r>
  </si>
  <si>
    <r>
      <rPr>
        <i/>
        <sz val="20"/>
        <color theme="1"/>
        <rFont val="Times New Roman"/>
      </rPr>
      <t>Le</t>
    </r>
    <r>
      <rPr>
        <sz val="20"/>
        <color theme="1"/>
        <rFont val="Times New Roman"/>
      </rPr>
      <t xml:space="preserve"> = 0.8  with  </t>
    </r>
    <r>
      <rPr>
        <i/>
        <sz val="20"/>
        <color theme="1"/>
        <rFont val="Times New Roman"/>
      </rPr>
      <t>R=</t>
    </r>
    <r>
      <rPr>
        <sz val="20"/>
        <color theme="1"/>
        <rFont val="Times New Roman"/>
      </rPr>
      <t>1.55</t>
    </r>
    <r>
      <rPr>
        <i/>
        <sz val="20"/>
        <color theme="1"/>
        <rFont val="Times New Roman"/>
      </rPr>
      <t xml:space="preserve"> lf</t>
    </r>
    <r>
      <rPr>
        <sz val="20"/>
        <color theme="1"/>
        <rFont val="Times New Roman"/>
      </rPr>
      <t xml:space="preserve"> ; </t>
    </r>
    <r>
      <rPr>
        <i/>
        <sz val="20"/>
        <color theme="1"/>
        <rFont val="Times New Roman"/>
      </rPr>
      <t>bsp</t>
    </r>
    <r>
      <rPr>
        <sz val="20"/>
        <color theme="1"/>
        <rFont val="Times New Roman"/>
      </rPr>
      <t xml:space="preserve"> = 0.2 ; </t>
    </r>
    <r>
      <rPr>
        <i/>
        <sz val="20"/>
        <color theme="1"/>
        <rFont val="Times New Roman"/>
      </rPr>
      <t>asp</t>
    </r>
    <r>
      <rPr>
        <sz val="20"/>
        <color theme="1"/>
        <rFont val="Times New Roman"/>
      </rPr>
      <t xml:space="preserve"> = 13.0</t>
    </r>
  </si>
  <si>
    <r>
      <rPr>
        <i/>
        <sz val="20"/>
        <color theme="1"/>
        <rFont val="Times New Roman"/>
      </rPr>
      <t>Le</t>
    </r>
    <r>
      <rPr>
        <sz val="20"/>
        <color theme="1"/>
        <rFont val="Times New Roman"/>
      </rPr>
      <t xml:space="preserve"> =1.2  with  </t>
    </r>
    <r>
      <rPr>
        <i/>
        <sz val="20"/>
        <color theme="1"/>
        <rFont val="Times New Roman"/>
      </rPr>
      <t>R=</t>
    </r>
    <r>
      <rPr>
        <sz val="20"/>
        <color theme="1"/>
        <rFont val="Times New Roman"/>
      </rPr>
      <t>1.55</t>
    </r>
    <r>
      <rPr>
        <i/>
        <sz val="20"/>
        <color theme="1"/>
        <rFont val="Times New Roman"/>
      </rPr>
      <t xml:space="preserve"> lf</t>
    </r>
    <r>
      <rPr>
        <sz val="20"/>
        <color theme="1"/>
        <rFont val="Times New Roman"/>
      </rPr>
      <t xml:space="preserve"> ; </t>
    </r>
    <r>
      <rPr>
        <i/>
        <sz val="20"/>
        <color theme="1"/>
        <rFont val="Times New Roman"/>
      </rPr>
      <t>bsp</t>
    </r>
    <r>
      <rPr>
        <sz val="20"/>
        <color theme="1"/>
        <rFont val="Times New Roman"/>
      </rPr>
      <t xml:space="preserve"> = 0.2 ; </t>
    </r>
    <r>
      <rPr>
        <i/>
        <sz val="20"/>
        <color theme="1"/>
        <rFont val="Times New Roman"/>
      </rPr>
      <t>asp</t>
    </r>
    <r>
      <rPr>
        <sz val="20"/>
        <color theme="1"/>
        <rFont val="Times New Roman"/>
      </rPr>
      <t xml:space="preserve"> = 13.0</t>
    </r>
  </si>
  <si>
    <r>
      <rPr>
        <i/>
        <sz val="12"/>
        <color theme="1"/>
        <rFont val="Times New Roman"/>
      </rPr>
      <t>Laminar</t>
    </r>
  </si>
  <si>
    <r>
      <rPr>
        <i/>
        <sz val="12"/>
        <color theme="1"/>
        <rFont val="Times New Roman"/>
      </rPr>
      <t>Turbulent (u'=4.0)</t>
    </r>
  </si>
  <si>
    <r>
      <rPr>
        <i/>
        <sz val="12"/>
        <color theme="1"/>
        <rFont val="Times New Roman"/>
      </rPr>
      <t>Turbulent (u'=6.0)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</si>
</sst>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E+0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0"/>
      <color theme="1"/>
      <name val="Times New Roman"/>
    </font>
    <font>
      <i/>
      <sz val="20"/>
      <color theme="1"/>
      <name val="Times New Roman"/>
    </font>
    <font>
      <sz val="12"/>
      <color theme="1"/>
      <name val="Times New Roman"/>
    </font>
    <font>
      <i/>
      <sz val="12"/>
      <color theme="1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0" fillId="6" borderId="0" xfId="0" applyFill="1"/>
    <xf numFmtId="0" fontId="0" fillId="6" borderId="0" xfId="0" applyFill="1" applyAlignment="1">
      <alignment horizontal="center" vertical="center"/>
    </xf>
    <xf numFmtId="0" fontId="0" fillId="7" borderId="0" xfId="0" applyFill="1"/>
    <xf numFmtId="0" fontId="5" fillId="0" borderId="0" xfId="0" applyFont="1"/>
    <xf numFmtId="0" fontId="5" fillId="6" borderId="0" xfId="0" applyFont="1" applyFill="1"/>
    <xf numFmtId="0" fontId="3" fillId="5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topLeftCell="A5" zoomScale="75" zoomScaleNormal="75" zoomScalePageLayoutView="75" workbookViewId="0">
      <selection activeCell="R39" sqref="R39"/>
    </sheetView>
  </sheetViews>
  <sheetFormatPr baseColWidth="10" defaultRowHeight="15" x14ac:dyDescent="0"/>
  <cols>
    <col min="1" max="1" width="5.6640625" customWidth="1"/>
    <col min="2" max="3" width="16.5" customWidth="1"/>
    <col min="4" max="4" width="2.33203125" customWidth="1"/>
    <col min="5" max="5" width="5.6640625" customWidth="1"/>
    <col min="6" max="7" width="16.5" customWidth="1"/>
    <col min="8" max="8" width="2.33203125" customWidth="1"/>
    <col min="9" max="9" width="5.6640625" customWidth="1"/>
    <col min="10" max="11" width="16.5" customWidth="1"/>
    <col min="12" max="12" width="11.83203125" style="6" customWidth="1"/>
    <col min="13" max="13" width="5.6640625" customWidth="1"/>
    <col min="14" max="15" width="16.5" customWidth="1"/>
    <col min="16" max="16" width="2.33203125" customWidth="1"/>
    <col min="17" max="17" width="5.6640625" customWidth="1"/>
    <col min="18" max="19" width="16.5" customWidth="1"/>
    <col min="20" max="20" width="2.33203125" customWidth="1"/>
    <col min="21" max="21" width="5.6640625" customWidth="1"/>
    <col min="22" max="23" width="16.5" customWidth="1"/>
  </cols>
  <sheetData>
    <row r="1" spans="1:23" ht="43" customHeight="1">
      <c r="A1" s="11" t="s">
        <v>3</v>
      </c>
      <c r="B1" s="11"/>
      <c r="C1" s="11"/>
      <c r="D1" s="11"/>
      <c r="E1" s="11"/>
      <c r="F1" s="11"/>
      <c r="G1" s="11"/>
      <c r="H1" s="11"/>
      <c r="I1" s="11"/>
      <c r="J1" s="11"/>
      <c r="K1" s="11"/>
      <c r="M1" s="11" t="s">
        <v>4</v>
      </c>
      <c r="N1" s="11"/>
      <c r="O1" s="11"/>
      <c r="P1" s="11"/>
      <c r="Q1" s="11"/>
      <c r="R1" s="11"/>
      <c r="S1" s="11"/>
      <c r="T1" s="11"/>
      <c r="U1" s="11"/>
      <c r="V1" s="11"/>
      <c r="W1" s="11"/>
    </row>
    <row r="2" spans="1:23" s="9" customFormat="1" ht="28" customHeight="1">
      <c r="A2" s="12" t="s">
        <v>7</v>
      </c>
      <c r="B2" s="12"/>
      <c r="C2" s="12"/>
      <c r="E2" s="13" t="s">
        <v>8</v>
      </c>
      <c r="F2" s="13"/>
      <c r="G2" s="13"/>
      <c r="I2" s="14" t="s">
        <v>9</v>
      </c>
      <c r="J2" s="14"/>
      <c r="K2" s="14"/>
      <c r="L2" s="10"/>
      <c r="M2" s="12" t="s">
        <v>7</v>
      </c>
      <c r="N2" s="12"/>
      <c r="O2" s="12"/>
      <c r="Q2" s="13" t="s">
        <v>8</v>
      </c>
      <c r="R2" s="13"/>
      <c r="S2" s="13"/>
      <c r="U2" s="14" t="s">
        <v>9</v>
      </c>
      <c r="V2" s="14"/>
      <c r="W2" s="14"/>
    </row>
    <row r="3" spans="1:23" s="1" customFormat="1" ht="28" customHeight="1">
      <c r="A3" s="2" t="s">
        <v>0</v>
      </c>
      <c r="B3" s="2" t="s">
        <v>1</v>
      </c>
      <c r="C3" s="2" t="s">
        <v>2</v>
      </c>
      <c r="E3" s="2" t="s">
        <v>0</v>
      </c>
      <c r="F3" s="2" t="s">
        <v>1</v>
      </c>
      <c r="G3" s="2" t="s">
        <v>2</v>
      </c>
      <c r="I3" s="2" t="s">
        <v>0</v>
      </c>
      <c r="J3" s="2" t="s">
        <v>1</v>
      </c>
      <c r="K3" s="2" t="s">
        <v>2</v>
      </c>
      <c r="L3" s="7"/>
      <c r="M3" s="2" t="s">
        <v>0</v>
      </c>
      <c r="N3" s="2" t="s">
        <v>1</v>
      </c>
      <c r="O3" s="2" t="s">
        <v>2</v>
      </c>
      <c r="Q3" s="2" t="s">
        <v>0</v>
      </c>
      <c r="R3" s="2" t="s">
        <v>1</v>
      </c>
      <c r="S3" s="2" t="s">
        <v>2</v>
      </c>
      <c r="U3" s="2" t="s">
        <v>0</v>
      </c>
      <c r="V3" s="2" t="s">
        <v>1</v>
      </c>
      <c r="W3" s="2" t="s">
        <v>2</v>
      </c>
    </row>
    <row r="4" spans="1:23">
      <c r="A4" s="2">
        <f>0*0.00001/(0.2*(1/(30*0.7)))</f>
        <v>0</v>
      </c>
      <c r="B4" s="3">
        <v>0</v>
      </c>
      <c r="C4" s="3">
        <f>B4/((4/3)*PI()*(1/(30*0.7))^3)</f>
        <v>0</v>
      </c>
      <c r="E4" s="4">
        <f>0*0.00001/(0.2*(1/(30*0.7)))</f>
        <v>0</v>
      </c>
      <c r="F4" s="5">
        <v>0</v>
      </c>
      <c r="G4" s="5">
        <f>F4/((4/3)*PI()*(1/(30*0.7))^3)</f>
        <v>0</v>
      </c>
      <c r="I4" s="4">
        <f>0*0.00001/(0.2*(1/(30*0.7)))</f>
        <v>0</v>
      </c>
      <c r="J4" s="5">
        <v>0</v>
      </c>
      <c r="K4" s="5">
        <f>J4/((4/3)*PI()*(1/(30*0.7))^3)</f>
        <v>0</v>
      </c>
      <c r="M4" s="2">
        <f>0*0.00001/(0.2*(1/(30*0.7)))</f>
        <v>0</v>
      </c>
      <c r="N4" s="3">
        <v>0</v>
      </c>
      <c r="O4" s="3">
        <f>N4/((4/3)*PI()*(1/(30*0.7))^3)</f>
        <v>0</v>
      </c>
      <c r="Q4" s="4">
        <f>0*0.00001/(0.2*(1/(30*0.7)))</f>
        <v>0</v>
      </c>
      <c r="R4" s="5">
        <v>0</v>
      </c>
      <c r="S4" s="5">
        <f>R4/((4/3)*PI()*(1/(30*0.7))^3)</f>
        <v>0</v>
      </c>
      <c r="U4" s="4">
        <f>0*0.00001/(0.2*(1/(30*0.7)))</f>
        <v>0</v>
      </c>
      <c r="V4" s="5">
        <v>0</v>
      </c>
      <c r="W4" s="5">
        <f>V4/((4/3)*PI()*(1/(30*0.7))^3)</f>
        <v>0</v>
      </c>
    </row>
    <row r="5" spans="1:23">
      <c r="A5" s="2">
        <f>500*0.00001/(0.2*(1/(30*0.7)))</f>
        <v>0.52499999999999991</v>
      </c>
      <c r="B5" s="3">
        <v>1.8088346316044899E-3</v>
      </c>
      <c r="C5" s="3">
        <f t="shared" ref="C5:C19" si="0">B5/((4/3)*PI()*(1/(30*0.7))^3)</f>
        <v>3.9991541004244304</v>
      </c>
      <c r="E5" s="4">
        <f>500*0.00001/(0.2*(1/(30*0.7)))</f>
        <v>0.52499999999999991</v>
      </c>
      <c r="F5" s="5">
        <v>1.7853107304363601E-3</v>
      </c>
      <c r="G5" s="5">
        <f t="shared" ref="G5:G19" si="1">F5/((4/3)*PI()*(1/(30*0.7))^3)</f>
        <v>3.9471450863494084</v>
      </c>
      <c r="I5" s="4">
        <f>500*0.00001/(0.2*(1/(30*0.7)))</f>
        <v>0.52499999999999991</v>
      </c>
      <c r="J5" s="5">
        <v>1.75383145002443E-3</v>
      </c>
      <c r="K5" s="5">
        <f t="shared" ref="K5:K19" si="2">J5/((4/3)*PI()*(1/(30*0.7))^3)</f>
        <v>3.87754751720838</v>
      </c>
      <c r="M5" s="2">
        <f>500*0.00001/(0.2*(1/(30*0.7)))</f>
        <v>0.52499999999999991</v>
      </c>
      <c r="N5" s="3">
        <v>1.5072046302766701E-3</v>
      </c>
      <c r="O5" s="3">
        <f t="shared" ref="O5:O19" si="3">N5/((4/3)*PI()*(1/(30*0.7))^3)</f>
        <v>3.3322800614465367</v>
      </c>
      <c r="Q5" s="4">
        <f>500*0.00001/(0.2*(1/(30*0.7)))</f>
        <v>0.52499999999999991</v>
      </c>
      <c r="R5" s="5">
        <v>1.47630929127291E-3</v>
      </c>
      <c r="S5" s="5">
        <f t="shared" ref="S5:S19" si="4">R5/((4/3)*PI()*(1/(30*0.7))^3)</f>
        <v>3.2639735288856837</v>
      </c>
      <c r="U5" s="4">
        <f>500*0.00001/(0.2*(1/(30*0.7)))</f>
        <v>0.52499999999999991</v>
      </c>
      <c r="V5" s="5">
        <v>1.4244597053257599E-3</v>
      </c>
      <c r="W5" s="5">
        <f t="shared" ref="W5:W19" si="5">V5/((4/3)*PI()*(1/(30*0.7))^3)</f>
        <v>3.1493392330673178</v>
      </c>
    </row>
    <row r="6" spans="1:23">
      <c r="A6" s="2">
        <f>1000*0.00001/(0.2*(1/(30*0.7)))</f>
        <v>1.0499999999999998</v>
      </c>
      <c r="B6" s="3">
        <v>2.70572917523541E-3</v>
      </c>
      <c r="C6" s="3">
        <f t="shared" si="0"/>
        <v>5.982099046933044</v>
      </c>
      <c r="E6" s="4">
        <f>1000*0.00001/(0.2*(1/(30*0.7)))</f>
        <v>1.0499999999999998</v>
      </c>
      <c r="F6" s="5">
        <v>2.6892283912415701E-3</v>
      </c>
      <c r="G6" s="5">
        <f t="shared" si="1"/>
        <v>5.9456174488830067</v>
      </c>
      <c r="I6" s="4">
        <f>1000*0.00001/(0.2*(1/(30*0.7)))</f>
        <v>1.0499999999999998</v>
      </c>
      <c r="J6" s="5">
        <v>2.59784781592219E-3</v>
      </c>
      <c r="K6" s="5">
        <f t="shared" si="2"/>
        <v>5.7435840534014737</v>
      </c>
      <c r="M6" s="2">
        <f>1000*0.00001/(0.2*(1/(30*0.7)))</f>
        <v>1.0499999999999998</v>
      </c>
      <c r="N6" s="3">
        <v>1.9661736144022299E-3</v>
      </c>
      <c r="O6" s="3">
        <f t="shared" si="3"/>
        <v>4.3470149978322006</v>
      </c>
      <c r="Q6" s="4">
        <f>1000*0.00001/(0.2*(1/(30*0.7)))</f>
        <v>1.0499999999999998</v>
      </c>
      <c r="R6" s="5">
        <v>1.87996399427412E-3</v>
      </c>
      <c r="S6" s="5">
        <f t="shared" si="4"/>
        <v>4.1564140717953375</v>
      </c>
      <c r="U6" s="4">
        <f>1000*0.00001/(0.2*(1/(30*0.7)))</f>
        <v>1.0499999999999998</v>
      </c>
      <c r="V6" s="5">
        <v>1.7518591418761E-3</v>
      </c>
      <c r="W6" s="5">
        <f t="shared" si="5"/>
        <v>3.873186939364015</v>
      </c>
    </row>
    <row r="7" spans="1:23">
      <c r="A7" s="2">
        <f>1500*0.00001/(0.2*(1/(30*0.7)))</f>
        <v>1.575</v>
      </c>
      <c r="B7" s="3">
        <v>3.4370453630609998E-3</v>
      </c>
      <c r="C7" s="3">
        <f t="shared" si="0"/>
        <v>7.5989666589022056</v>
      </c>
      <c r="E7" s="4">
        <f>1500*0.00001/(0.2*(1/(30*0.7)))</f>
        <v>1.575</v>
      </c>
      <c r="F7" s="5">
        <v>3.2612182261404199E-3</v>
      </c>
      <c r="G7" s="5">
        <f t="shared" si="1"/>
        <v>7.2102302850535356</v>
      </c>
      <c r="I7" s="4">
        <f>1500*0.00001/(0.2*(1/(30*0.7)))</f>
        <v>1.575</v>
      </c>
      <c r="J7" s="5">
        <v>3.01228843625967E-3</v>
      </c>
      <c r="K7" s="5">
        <f t="shared" si="2"/>
        <v>6.659871190570505</v>
      </c>
      <c r="M7" s="2">
        <f>1500*0.00001/(0.2*(1/(30*0.7)))</f>
        <v>1.575</v>
      </c>
      <c r="N7" s="3">
        <v>2.0532787542277301E-3</v>
      </c>
      <c r="O7" s="3">
        <f t="shared" si="3"/>
        <v>4.5395958291667924</v>
      </c>
      <c r="Q7" s="4">
        <f>1500*0.00001/(0.2*(1/(30*0.7)))</f>
        <v>1.575</v>
      </c>
      <c r="R7" s="5">
        <v>1.8054428842769401E-3</v>
      </c>
      <c r="S7" s="5">
        <f t="shared" si="4"/>
        <v>3.9916552832326442</v>
      </c>
      <c r="U7" s="4">
        <f>1500*0.00001/(0.2*(1/(30*0.7)))</f>
        <v>1.575</v>
      </c>
      <c r="V7" s="5">
        <v>1.51366227127041E-3</v>
      </c>
      <c r="W7" s="5">
        <f t="shared" si="5"/>
        <v>3.3465572656795608</v>
      </c>
    </row>
    <row r="8" spans="1:23">
      <c r="A8" s="2">
        <f>2000*0.00001/(0.2*(1/(30*0.7)))</f>
        <v>2.0999999999999996</v>
      </c>
      <c r="B8" s="3">
        <v>4.0967558118748196E-3</v>
      </c>
      <c r="C8" s="3">
        <f t="shared" si="0"/>
        <v>9.0575210786207148</v>
      </c>
      <c r="E8" s="4">
        <f>2000*0.00001/(0.2*(1/(30*0.7)))</f>
        <v>2.0999999999999996</v>
      </c>
      <c r="F8" s="5">
        <v>3.73078295309032E-3</v>
      </c>
      <c r="G8" s="5">
        <f t="shared" si="1"/>
        <v>8.2483913587005233</v>
      </c>
      <c r="I8" s="4">
        <f>2000*0.00001/(0.2*(1/(30*0.7)))</f>
        <v>2.0999999999999996</v>
      </c>
      <c r="J8" s="5">
        <v>3.2340371739215498E-3</v>
      </c>
      <c r="K8" s="5">
        <f t="shared" si="2"/>
        <v>7.1501356724583953</v>
      </c>
      <c r="M8" s="2">
        <f>2000*0.00001/(0.2*(1/(30*0.7)))</f>
        <v>2.0999999999999996</v>
      </c>
      <c r="N8" s="3">
        <v>2.0724215150834699E-3</v>
      </c>
      <c r="O8" s="3">
        <f t="shared" si="3"/>
        <v>4.5819185762173449</v>
      </c>
      <c r="Q8" s="4">
        <f>2000*0.00001/(0.2*(1/(30*0.7)))</f>
        <v>2.0999999999999996</v>
      </c>
      <c r="R8" s="5">
        <v>1.64979620410485E-3</v>
      </c>
      <c r="S8" s="5">
        <f t="shared" si="4"/>
        <v>3.6475358992093918</v>
      </c>
      <c r="U8" s="4">
        <f>2000*0.00001/(0.2*(1/(30*0.7)))</f>
        <v>2.0999999999999996</v>
      </c>
      <c r="V8" s="5">
        <v>1.11088078280128E-3</v>
      </c>
      <c r="W8" s="5">
        <f t="shared" si="5"/>
        <v>2.4560473135577556</v>
      </c>
    </row>
    <row r="9" spans="1:23">
      <c r="A9" s="2">
        <f>2500*0.00001/(0.2*(1/(30*0.7)))</f>
        <v>2.625</v>
      </c>
      <c r="B9" s="3">
        <v>4.6140321341217004E-3</v>
      </c>
      <c r="C9" s="3">
        <f t="shared" si="0"/>
        <v>10.201167760866682</v>
      </c>
      <c r="E9" s="4">
        <f>2500*0.00001/(0.2*(1/(30*0.7)))</f>
        <v>2.625</v>
      </c>
      <c r="F9" s="5">
        <v>4.1707657914027601E-3</v>
      </c>
      <c r="G9" s="5">
        <f t="shared" si="1"/>
        <v>9.2211498083730579</v>
      </c>
      <c r="I9" s="4">
        <f>2500*0.00001/(0.2*(1/(30*0.7)))</f>
        <v>2.625</v>
      </c>
      <c r="J9" s="5">
        <v>3.3000446919898298E-3</v>
      </c>
      <c r="K9" s="5">
        <f t="shared" si="2"/>
        <v>7.2960717530316916</v>
      </c>
      <c r="M9" s="2">
        <f>2500*0.00001/(0.2*(1/(30*0.7)))</f>
        <v>2.625</v>
      </c>
      <c r="N9" s="3">
        <v>2.1497619522507002E-3</v>
      </c>
      <c r="O9" s="3">
        <f t="shared" si="3"/>
        <v>4.7529106177350329</v>
      </c>
      <c r="Q9" s="4">
        <f>2500*0.00001/(0.2*(1/(30*0.7)))</f>
        <v>2.625</v>
      </c>
      <c r="R9" s="5">
        <v>1.5342586580250801E-3</v>
      </c>
      <c r="S9" s="5">
        <f t="shared" si="4"/>
        <v>3.3920938355266359</v>
      </c>
      <c r="U9" s="4">
        <f>2500*0.00001/(0.2*(1/(30*0.7)))</f>
        <v>2.625</v>
      </c>
      <c r="V9" s="5">
        <v>6.2519110265429E-4</v>
      </c>
      <c r="W9" s="5">
        <f t="shared" si="5"/>
        <v>1.3822355665044914</v>
      </c>
    </row>
    <row r="10" spans="1:23">
      <c r="A10" s="2">
        <f>3000*0.00001/(0.2*(1/(30*0.7)))</f>
        <v>3.15</v>
      </c>
      <c r="B10" s="3">
        <v>5.1924610368457701E-3</v>
      </c>
      <c r="C10" s="3">
        <f t="shared" si="0"/>
        <v>11.480016737835388</v>
      </c>
      <c r="E10" s="4">
        <f>3000*0.00001/(0.2*(1/(30*0.7)))</f>
        <v>3.15</v>
      </c>
      <c r="F10" s="5">
        <v>4.4022626601870098E-3</v>
      </c>
      <c r="G10" s="5">
        <f t="shared" si="1"/>
        <v>9.7329664420543498</v>
      </c>
      <c r="I10" s="4">
        <f>3000*0.00001/(0.2*(1/(30*0.7)))</f>
        <v>3.15</v>
      </c>
      <c r="J10" s="5">
        <v>2.6950956036493399E-3</v>
      </c>
      <c r="K10" s="5">
        <f t="shared" si="2"/>
        <v>5.9585892740286699</v>
      </c>
      <c r="M10" s="2">
        <f>3000*0.00001/(0.2*(1/(30*0.7)))</f>
        <v>3.15</v>
      </c>
      <c r="N10" s="3">
        <v>2.1791629756246402E-3</v>
      </c>
      <c r="O10" s="3">
        <f t="shared" si="3"/>
        <v>4.8179133665370451</v>
      </c>
      <c r="Q10" s="4">
        <f>3000*0.00001/(0.2*(1/(30*0.7)))</f>
        <v>3.15</v>
      </c>
      <c r="R10" s="5">
        <v>1.23310511803625E-3</v>
      </c>
      <c r="S10" s="5">
        <f t="shared" si="4"/>
        <v>2.7262732053480989</v>
      </c>
      <c r="U10" s="4">
        <f>3000*0.00001/(0.2*(1/(30*0.7)))</f>
        <v>3.15</v>
      </c>
      <c r="V10" s="5">
        <v>1.41519503727422E-4</v>
      </c>
      <c r="W10" s="5">
        <f t="shared" si="5"/>
        <v>0.31288559702084451</v>
      </c>
    </row>
    <row r="11" spans="1:23">
      <c r="A11" s="2">
        <f>4000*0.00001/(0.2*(1/(30*0.7)))</f>
        <v>4.1999999999999993</v>
      </c>
      <c r="B11" s="3">
        <v>5.7229466287060504E-3</v>
      </c>
      <c r="C11" s="3">
        <f t="shared" si="0"/>
        <v>12.652867806051775</v>
      </c>
      <c r="E11" s="4">
        <f>4000*0.00001/(0.2*(1/(30*0.7)))</f>
        <v>4.1999999999999993</v>
      </c>
      <c r="F11" s="5">
        <v>4.3098459417962396E-3</v>
      </c>
      <c r="G11" s="5">
        <f t="shared" si="1"/>
        <v>9.5286422369320807</v>
      </c>
      <c r="I11" s="4">
        <f>4000*0.00001/(0.2*(1/(30*0.7)))</f>
        <v>4.1999999999999993</v>
      </c>
      <c r="J11" s="5">
        <v>1.69634501051526E-3</v>
      </c>
      <c r="K11" s="5">
        <f t="shared" si="2"/>
        <v>3.7504506968218903</v>
      </c>
      <c r="M11" s="2">
        <f>4000*0.00001/(0.2*(1/(30*0.7)))</f>
        <v>4.1999999999999993</v>
      </c>
      <c r="N11" s="3">
        <v>2.1684173403862198E-3</v>
      </c>
      <c r="O11" s="3">
        <f t="shared" si="3"/>
        <v>4.7941558320037334</v>
      </c>
      <c r="Q11" s="4">
        <f>4000*0.00001/(0.2*(1/(30*0.7)))</f>
        <v>4.1999999999999993</v>
      </c>
      <c r="R11" s="5">
        <v>7.1633212877467102E-4</v>
      </c>
      <c r="S11" s="5">
        <f t="shared" si="4"/>
        <v>1.5837393424482884</v>
      </c>
      <c r="U11" s="4">
        <f>4000*0.00001/(0.2*(1/(30*0.7)))</f>
        <v>4.1999999999999993</v>
      </c>
      <c r="V11" s="5">
        <v>0</v>
      </c>
      <c r="W11" s="5">
        <f t="shared" si="5"/>
        <v>0</v>
      </c>
    </row>
    <row r="12" spans="1:23">
      <c r="A12" s="2">
        <f>4500*0.00001/(0.2*(1/(30*0.7)))</f>
        <v>4.7250000000000005</v>
      </c>
      <c r="B12" s="3">
        <v>6.5594726180144601E-3</v>
      </c>
      <c r="C12" s="3">
        <f t="shared" si="0"/>
        <v>14.50234386196235</v>
      </c>
      <c r="E12" s="4">
        <f>4500*0.00001/(0.2*(1/(30*0.7)))</f>
        <v>4.7250000000000005</v>
      </c>
      <c r="F12" s="5">
        <v>4.63388177303088E-3</v>
      </c>
      <c r="G12" s="5">
        <f t="shared" si="1"/>
        <v>10.245053345236093</v>
      </c>
      <c r="I12" s="4">
        <f>4500*0.00001/(0.2*(1/(30*0.7)))</f>
        <v>4.7250000000000005</v>
      </c>
      <c r="J12" s="5">
        <v>1.29268105578409E-3</v>
      </c>
      <c r="K12" s="5">
        <f t="shared" si="2"/>
        <v>2.8579896992542153</v>
      </c>
      <c r="M12" s="2">
        <f>4500*0.00001/(0.2*(1/(30*0.7)))</f>
        <v>4.7250000000000005</v>
      </c>
      <c r="N12" s="3">
        <v>2.1242500199712602E-3</v>
      </c>
      <c r="O12" s="3">
        <f t="shared" si="3"/>
        <v>4.6965062639027684</v>
      </c>
      <c r="Q12" s="4">
        <f>4500*0.00001/(0.2*(1/(30*0.7)))</f>
        <v>4.7250000000000005</v>
      </c>
      <c r="R12" s="5">
        <v>2.94331683000073E-4</v>
      </c>
      <c r="S12" s="5">
        <f t="shared" si="4"/>
        <v>0.65073818047726273</v>
      </c>
      <c r="U12" s="4">
        <f>4500*0.00001/(0.2*(1/(30*0.7)))</f>
        <v>4.7250000000000005</v>
      </c>
      <c r="V12" s="5">
        <v>0</v>
      </c>
      <c r="W12" s="5">
        <f t="shared" si="5"/>
        <v>0</v>
      </c>
    </row>
    <row r="13" spans="1:23">
      <c r="A13" s="2">
        <f>5000*0.00001/(0.2*(1/(30*0.7)))</f>
        <v>5.25</v>
      </c>
      <c r="B13" s="3">
        <v>7.5813812583029397E-3</v>
      </c>
      <c r="C13" s="3">
        <f t="shared" si="0"/>
        <v>16.761682586278869</v>
      </c>
      <c r="E13" s="4">
        <f>5000*0.00001/(0.2*(1/(30*0.7)))</f>
        <v>5.25</v>
      </c>
      <c r="F13" s="5">
        <v>5.0960116292213401E-3</v>
      </c>
      <c r="G13" s="5">
        <f t="shared" si="1"/>
        <v>11.266776656489419</v>
      </c>
      <c r="I13" s="4">
        <f>5000*0.00001/(0.2*(1/(30*0.7)))</f>
        <v>5.25</v>
      </c>
      <c r="J13" s="5">
        <v>1.08865758289932E-3</v>
      </c>
      <c r="K13" s="5">
        <f t="shared" si="2"/>
        <v>2.4069140210722835</v>
      </c>
      <c r="M13" s="2">
        <f>5000*0.00001/(0.2*(1/(30*0.7)))</f>
        <v>5.25</v>
      </c>
      <c r="N13" s="3">
        <v>2.1341505714805998E-3</v>
      </c>
      <c r="O13" s="3">
        <f t="shared" si="3"/>
        <v>4.7183954020656742</v>
      </c>
      <c r="Q13" s="4">
        <f>5000*0.00001/(0.2*(1/(30*0.7)))</f>
        <v>5.25</v>
      </c>
      <c r="R13" s="5">
        <v>4.52695735649364E-5</v>
      </c>
      <c r="S13" s="5">
        <f t="shared" si="4"/>
        <v>0.10008654057341493</v>
      </c>
      <c r="U13" s="4">
        <f>5000*0.00001/(0.2*(1/(30*0.7)))</f>
        <v>5.25</v>
      </c>
      <c r="V13" s="5">
        <v>0</v>
      </c>
      <c r="W13" s="5">
        <f t="shared" si="5"/>
        <v>0</v>
      </c>
    </row>
    <row r="14" spans="1:23">
      <c r="A14" s="2">
        <f>5500*0.00001/(0.2*(1/(30*0.7)))</f>
        <v>5.7750000000000004</v>
      </c>
      <c r="B14" s="3">
        <v>8.6455287361294104E-3</v>
      </c>
      <c r="C14" s="3">
        <f t="shared" si="0"/>
        <v>19.114407194183531</v>
      </c>
      <c r="E14" s="4">
        <f>5500*0.00001/(0.2*(1/(30*0.7)))</f>
        <v>5.7750000000000004</v>
      </c>
      <c r="F14" s="5">
        <v>5.4934089334010196E-3</v>
      </c>
      <c r="G14" s="5">
        <f t="shared" si="1"/>
        <v>12.145382710763196</v>
      </c>
      <c r="I14" s="4">
        <f>5500*0.00001/(0.2*(1/(30*0.7)))</f>
        <v>5.7750000000000004</v>
      </c>
      <c r="J14" s="5">
        <v>9.8405680531789101E-4</v>
      </c>
      <c r="K14" s="5">
        <f t="shared" si="2"/>
        <v>2.1756520686176812</v>
      </c>
      <c r="M14" s="2">
        <f>5500*0.00001/(0.2*(1/(30*0.7)))</f>
        <v>5.7750000000000004</v>
      </c>
      <c r="N14" s="3">
        <v>2.1225544530777299E-3</v>
      </c>
      <c r="O14" s="3">
        <f t="shared" si="3"/>
        <v>4.6927575335454828</v>
      </c>
      <c r="Q14" s="4">
        <f>5500*0.00001/(0.2*(1/(30*0.7)))</f>
        <v>5.7750000000000004</v>
      </c>
      <c r="R14" s="5">
        <v>0</v>
      </c>
      <c r="S14" s="5">
        <f t="shared" si="4"/>
        <v>0</v>
      </c>
      <c r="U14" s="4">
        <f>5500*0.00001/(0.2*(1/(30*0.7)))</f>
        <v>5.7750000000000004</v>
      </c>
      <c r="V14" s="5">
        <v>0</v>
      </c>
      <c r="W14" s="5">
        <f t="shared" si="5"/>
        <v>0</v>
      </c>
    </row>
    <row r="15" spans="1:23">
      <c r="A15" s="2">
        <f>6000*0.00001/(0.2*(1/(30*0.7)))</f>
        <v>6.3</v>
      </c>
      <c r="B15" s="3">
        <v>9.5922807971793207E-3</v>
      </c>
      <c r="C15" s="3">
        <f t="shared" si="0"/>
        <v>21.207582170424754</v>
      </c>
      <c r="E15" s="4">
        <f>6000*0.00001/(0.2*(1/(30*0.7)))</f>
        <v>6.3</v>
      </c>
      <c r="F15" s="5">
        <v>5.5255045673862002E-3</v>
      </c>
      <c r="G15" s="5">
        <f t="shared" si="1"/>
        <v>12.216342976569086</v>
      </c>
      <c r="I15" s="4">
        <f>6000*0.00001/(0.2*(1/(30*0.7)))</f>
        <v>6.3</v>
      </c>
      <c r="J15" s="5">
        <v>6.9990370036092603E-4</v>
      </c>
      <c r="K15" s="5">
        <f t="shared" si="2"/>
        <v>1.5474177154148212</v>
      </c>
      <c r="M15" s="2">
        <f>6000*0.00001/(0.2*(1/(30*0.7)))</f>
        <v>6.3</v>
      </c>
      <c r="N15" s="3">
        <v>2.03127415662753E-3</v>
      </c>
      <c r="O15" s="3">
        <f t="shared" si="3"/>
        <v>4.4909458447052657</v>
      </c>
      <c r="Q15" s="4">
        <f>6000*0.00001/(0.2*(1/(30*0.7)))</f>
        <v>6.3</v>
      </c>
      <c r="R15" s="5">
        <v>0</v>
      </c>
      <c r="S15" s="5">
        <f t="shared" si="4"/>
        <v>0</v>
      </c>
      <c r="U15" s="4">
        <f>6000*0.00001/(0.2*(1/(30*0.7)))</f>
        <v>6.3</v>
      </c>
      <c r="V15" s="5">
        <v>0</v>
      </c>
      <c r="W15" s="5">
        <f t="shared" si="5"/>
        <v>0</v>
      </c>
    </row>
    <row r="16" spans="1:23">
      <c r="A16" s="2">
        <f>6500*0.00001/(0.2*(1/(30*0.7)))</f>
        <v>6.8249999999999993</v>
      </c>
      <c r="B16" s="3">
        <v>1.0748183118999799E-2</v>
      </c>
      <c r="C16" s="3">
        <f t="shared" si="0"/>
        <v>23.763167644757516</v>
      </c>
      <c r="E16" s="4">
        <f>6500*0.00001/(0.2*(1/(30*0.7)))</f>
        <v>6.8249999999999993</v>
      </c>
      <c r="F16" s="5">
        <v>5.8022807831836897E-3</v>
      </c>
      <c r="G16" s="5">
        <f t="shared" si="1"/>
        <v>12.828267758949364</v>
      </c>
      <c r="I16" s="4">
        <f>6500*0.00001/(0.2*(1/(30*0.7)))</f>
        <v>6.8249999999999993</v>
      </c>
      <c r="J16" s="5">
        <v>5.9195703459154301E-4</v>
      </c>
      <c r="K16" s="5">
        <f t="shared" si="2"/>
        <v>1.3087583357810693</v>
      </c>
      <c r="M16" s="2">
        <f>6500*0.00001/(0.2*(1/(30*0.7)))</f>
        <v>6.8249999999999993</v>
      </c>
      <c r="N16" s="3">
        <v>1.9213438392267799E-3</v>
      </c>
      <c r="O16" s="3">
        <f t="shared" si="3"/>
        <v>4.2479008079103844</v>
      </c>
      <c r="Q16" s="4">
        <f>6500*0.00001/(0.2*(1/(30*0.7)))</f>
        <v>6.8249999999999993</v>
      </c>
      <c r="R16" s="5">
        <v>0</v>
      </c>
      <c r="S16" s="5">
        <f t="shared" si="4"/>
        <v>0</v>
      </c>
      <c r="U16" s="4">
        <f>6500*0.00001/(0.2*(1/(30*0.7)))</f>
        <v>6.8249999999999993</v>
      </c>
      <c r="V16" s="5">
        <v>0</v>
      </c>
      <c r="W16" s="5">
        <f t="shared" si="5"/>
        <v>0</v>
      </c>
    </row>
    <row r="17" spans="1:23">
      <c r="A17" s="2">
        <f>7000*0.00001/(0.2*(1/(30*0.7)))</f>
        <v>7.35</v>
      </c>
      <c r="B17" s="3">
        <v>1.2209931364421601E-2</v>
      </c>
      <c r="C17" s="3">
        <f t="shared" si="0"/>
        <v>26.994948144383098</v>
      </c>
      <c r="E17" s="4">
        <f>7000*0.00001/(0.2*(1/(30*0.7)))</f>
        <v>7.35</v>
      </c>
      <c r="F17" s="5">
        <v>6.5774762881859903E-3</v>
      </c>
      <c r="G17" s="5">
        <f t="shared" si="1"/>
        <v>14.542148192403159</v>
      </c>
      <c r="I17" s="4">
        <f>7000*0.00001/(0.2*(1/(30*0.7)))</f>
        <v>7.35</v>
      </c>
      <c r="J17" s="5">
        <v>5.6100299028296696E-4</v>
      </c>
      <c r="K17" s="5">
        <f t="shared" si="2"/>
        <v>1.2403220116094362</v>
      </c>
      <c r="M17" s="2">
        <f>7000*0.00001/(0.2*(1/(30*0.7)))</f>
        <v>7.35</v>
      </c>
      <c r="N17" s="3">
        <v>1.9049828189802399E-3</v>
      </c>
      <c r="O17" s="3">
        <f t="shared" si="3"/>
        <v>4.2117282136539158</v>
      </c>
      <c r="Q17" s="4">
        <f>7000*0.00001/(0.2*(1/(30*0.7)))</f>
        <v>7.35</v>
      </c>
      <c r="R17" s="5">
        <v>0</v>
      </c>
      <c r="S17" s="5">
        <f t="shared" si="4"/>
        <v>0</v>
      </c>
      <c r="U17" s="4">
        <f>7000*0.00001/(0.2*(1/(30*0.7)))</f>
        <v>7.35</v>
      </c>
      <c r="V17" s="5">
        <v>0</v>
      </c>
      <c r="W17" s="5">
        <f t="shared" si="5"/>
        <v>0</v>
      </c>
    </row>
    <row r="18" spans="1:23">
      <c r="A18" s="2">
        <f>7500*0.00001/(0.2*(1/(30*0.7)))</f>
        <v>7.8750000000000009</v>
      </c>
      <c r="B18" s="3">
        <v>1.3692848922928E-2</v>
      </c>
      <c r="C18" s="3">
        <f t="shared" si="0"/>
        <v>30.273531897189621</v>
      </c>
      <c r="E18" s="4">
        <f>7500*0.00001/(0.2*(1/(30*0.7)))</f>
        <v>7.8750000000000009</v>
      </c>
      <c r="F18" s="5">
        <v>7.4670956154122099E-3</v>
      </c>
      <c r="G18" s="5">
        <f t="shared" si="1"/>
        <v>16.509008356473409</v>
      </c>
      <c r="I18" s="4">
        <f>7500*0.00001/(0.2*(1/(30*0.7)))</f>
        <v>7.8750000000000009</v>
      </c>
      <c r="J18" s="5">
        <v>6.5252487603344796E-4</v>
      </c>
      <c r="K18" s="5">
        <f t="shared" si="2"/>
        <v>1.4426678304491332</v>
      </c>
      <c r="M18" s="2">
        <f>7500*0.00001/(0.2*(1/(30*0.7)))</f>
        <v>7.8750000000000009</v>
      </c>
      <c r="N18" s="3">
        <v>1.8554704871427399E-3</v>
      </c>
      <c r="O18" s="3">
        <f t="shared" si="3"/>
        <v>4.1022613550313149</v>
      </c>
      <c r="Q18" s="4">
        <f>7500*0.00001/(0.2*(1/(30*0.7)))</f>
        <v>7.8750000000000009</v>
      </c>
      <c r="R18" s="5">
        <v>0</v>
      </c>
      <c r="S18" s="5">
        <f t="shared" si="4"/>
        <v>0</v>
      </c>
      <c r="U18" s="4">
        <f>7500*0.00001/(0.2*(1/(30*0.7)))</f>
        <v>7.8750000000000009</v>
      </c>
      <c r="V18" s="5">
        <v>0</v>
      </c>
      <c r="W18" s="5">
        <f t="shared" si="5"/>
        <v>0</v>
      </c>
    </row>
    <row r="19" spans="1:23">
      <c r="A19" s="2">
        <f>8000*0.00001/(0.2*(1/(30*0.7)))</f>
        <v>8.3999999999999986</v>
      </c>
      <c r="B19" s="3">
        <v>1.51025421425757E-2</v>
      </c>
      <c r="C19" s="3">
        <f t="shared" si="0"/>
        <v>33.390223893900185</v>
      </c>
      <c r="E19" s="4">
        <f>8000*0.00001/(0.2*(1/(30*0.7)))</f>
        <v>8.3999999999999986</v>
      </c>
      <c r="F19" s="5">
        <v>8.2037033461799594E-3</v>
      </c>
      <c r="G19" s="5">
        <f t="shared" si="1"/>
        <v>18.137575045453243</v>
      </c>
      <c r="I19" s="4">
        <f>8000*0.00001/(0.2*(1/(30*0.7)))</f>
        <v>8.3999999999999986</v>
      </c>
      <c r="J19" s="5">
        <v>6.0086073448273097E-4</v>
      </c>
      <c r="K19" s="5">
        <f t="shared" si="2"/>
        <v>1.3284435338122504</v>
      </c>
      <c r="M19" s="2">
        <f>8000*0.00001/(0.2*(1/(30*0.7)))</f>
        <v>8.3999999999999986</v>
      </c>
      <c r="N19" s="3">
        <v>1.7440142084430301E-3</v>
      </c>
      <c r="O19" s="3">
        <f t="shared" si="3"/>
        <v>3.8558425690394653</v>
      </c>
      <c r="Q19" s="4">
        <f>8000*0.00001/(0.2*(1/(30*0.7)))</f>
        <v>8.3999999999999986</v>
      </c>
      <c r="R19" s="5">
        <v>0</v>
      </c>
      <c r="S19" s="5">
        <f t="shared" si="4"/>
        <v>0</v>
      </c>
      <c r="U19" s="4">
        <f>8000*0.00001/(0.2*(1/(30*0.7)))</f>
        <v>8.3999999999999986</v>
      </c>
      <c r="V19" s="5">
        <v>0</v>
      </c>
      <c r="W19" s="5">
        <f t="shared" si="5"/>
        <v>0</v>
      </c>
    </row>
    <row r="20" spans="1:23" s="8" customFormat="1" ht="43" customHeight="1"/>
    <row r="21" spans="1:23" ht="43" customHeight="1">
      <c r="A21" s="11" t="s">
        <v>5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M21" s="11" t="s">
        <v>6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</row>
    <row r="22" spans="1:23" s="9" customFormat="1" ht="28" customHeight="1">
      <c r="A22" s="12" t="s">
        <v>7</v>
      </c>
      <c r="B22" s="12"/>
      <c r="C22" s="12"/>
      <c r="E22" s="13" t="s">
        <v>8</v>
      </c>
      <c r="F22" s="13"/>
      <c r="G22" s="13"/>
      <c r="I22" s="14" t="s">
        <v>9</v>
      </c>
      <c r="J22" s="14"/>
      <c r="K22" s="14"/>
      <c r="L22" s="10"/>
      <c r="M22" s="12" t="s">
        <v>7</v>
      </c>
      <c r="N22" s="12"/>
      <c r="O22" s="12"/>
      <c r="Q22" s="13" t="s">
        <v>8</v>
      </c>
      <c r="R22" s="13"/>
      <c r="S22" s="13"/>
      <c r="U22" s="14" t="s">
        <v>9</v>
      </c>
      <c r="V22" s="14"/>
      <c r="W22" s="14"/>
    </row>
    <row r="23" spans="1:23" s="1" customFormat="1" ht="28" customHeight="1">
      <c r="A23" s="2" t="s">
        <v>0</v>
      </c>
      <c r="B23" s="2" t="s">
        <v>1</v>
      </c>
      <c r="C23" s="2" t="s">
        <v>2</v>
      </c>
      <c r="E23" s="2" t="s">
        <v>0</v>
      </c>
      <c r="F23" s="2" t="s">
        <v>1</v>
      </c>
      <c r="G23" s="2" t="s">
        <v>2</v>
      </c>
      <c r="I23" s="2" t="s">
        <v>0</v>
      </c>
      <c r="J23" s="2" t="s">
        <v>1</v>
      </c>
      <c r="K23" s="2" t="s">
        <v>2</v>
      </c>
      <c r="L23" s="7"/>
      <c r="M23" s="2" t="s">
        <v>0</v>
      </c>
      <c r="N23" s="2" t="s">
        <v>1</v>
      </c>
      <c r="O23" s="2" t="s">
        <v>2</v>
      </c>
      <c r="Q23" s="2" t="s">
        <v>0</v>
      </c>
      <c r="R23" s="2" t="s">
        <v>1</v>
      </c>
      <c r="S23" s="2" t="s">
        <v>2</v>
      </c>
      <c r="U23" s="2" t="s">
        <v>0</v>
      </c>
      <c r="V23" s="2" t="s">
        <v>1</v>
      </c>
      <c r="W23" s="2" t="s">
        <v>2</v>
      </c>
    </row>
    <row r="24" spans="1:23">
      <c r="A24" s="2">
        <f>0*0.00001/(0.2*(1/(30*0.7)))</f>
        <v>0</v>
      </c>
      <c r="B24" s="3">
        <v>0</v>
      </c>
      <c r="C24" s="3">
        <f>B24/((4/3)*PI()*(1/(30*0.7))^3)</f>
        <v>0</v>
      </c>
      <c r="E24" s="4">
        <f>0*0.00001/(0.2*(1/(30*0.7)))</f>
        <v>0</v>
      </c>
      <c r="F24" s="5">
        <v>0</v>
      </c>
      <c r="G24" s="5">
        <f>F24/((4/3)*PI()*(1/(30*0.7))^3)</f>
        <v>0</v>
      </c>
      <c r="I24" s="4">
        <f>0*0.00001/(0.2*(1/(30*0.7)))</f>
        <v>0</v>
      </c>
      <c r="J24" s="5">
        <v>0</v>
      </c>
      <c r="K24" s="5">
        <f>J24/((4/3)*PI()*(1/(30*0.7))^3)</f>
        <v>0</v>
      </c>
      <c r="M24" s="2">
        <f>0*0.00001/(0.2*(1/(30*0.7)))</f>
        <v>0</v>
      </c>
      <c r="N24" s="3">
        <v>0</v>
      </c>
      <c r="O24" s="3">
        <f>N24/((4/3)*PI()*(1/(30*0.7))^3)</f>
        <v>0</v>
      </c>
      <c r="Q24" s="4">
        <f>0*0.00001/(0.2*(1/(30*0.7)))</f>
        <v>0</v>
      </c>
      <c r="R24" s="5">
        <v>0</v>
      </c>
      <c r="S24" s="5">
        <f>R24/((4/3)*PI()*(1/(30*0.7))^3)</f>
        <v>0</v>
      </c>
      <c r="U24" s="4">
        <f>0*0.00001/(0.2*(1/(30*0.7)))</f>
        <v>0</v>
      </c>
      <c r="V24" s="5">
        <v>0</v>
      </c>
      <c r="W24" s="5">
        <f>V24/((4/3)*PI()*(1/(30*0.7))^3)</f>
        <v>0</v>
      </c>
    </row>
    <row r="25" spans="1:23">
      <c r="A25" s="2">
        <f>500*0.00001/(0.2*(1/(30*0.7)))</f>
        <v>0.52499999999999991</v>
      </c>
      <c r="B25" s="3">
        <v>3.69481766680708E-3</v>
      </c>
      <c r="C25" s="3">
        <f t="shared" ref="C25:C39" si="6">B25/((4/3)*PI()*(1/(30*0.7))^3)</f>
        <v>8.168875675177274</v>
      </c>
      <c r="E25" s="4">
        <f>500*0.00001/(0.2*(1/(30*0.7)))</f>
        <v>0.52499999999999991</v>
      </c>
      <c r="F25" s="5">
        <v>3.6772932926678798E-3</v>
      </c>
      <c r="G25" s="5">
        <f t="shared" ref="G25:G39" si="7">F25/((4/3)*PI()*(1/(30*0.7))^3)</f>
        <v>8.1301310207618567</v>
      </c>
      <c r="I25" s="4">
        <f>500*0.00001/(0.2*(1/(30*0.7)))</f>
        <v>0.52499999999999991</v>
      </c>
      <c r="J25" s="5">
        <v>3.6255424389965698E-3</v>
      </c>
      <c r="K25" s="5">
        <f t="shared" ref="K25:K39" si="8">J25/((4/3)*PI()*(1/(30*0.7))^3)</f>
        <v>8.0157150122202108</v>
      </c>
      <c r="M25" s="2">
        <f>500*0.00001/(0.2*(1/(30*0.7)))</f>
        <v>0.52499999999999991</v>
      </c>
      <c r="N25" s="3">
        <v>3.23899430748754E-3</v>
      </c>
      <c r="O25" s="3">
        <f t="shared" ref="O25:O39" si="9">N25/((4/3)*PI()*(1/(30*0.7))^3)</f>
        <v>7.1610954034810135</v>
      </c>
      <c r="Q25" s="4">
        <f>500*0.00001/(0.2*(1/(30*0.7)))</f>
        <v>0.52499999999999991</v>
      </c>
      <c r="R25" s="5">
        <v>3.2083851872388102E-3</v>
      </c>
      <c r="S25" s="5">
        <f t="shared" ref="S25:S39" si="10">R25/((4/3)*PI()*(1/(30*0.7))^3)</f>
        <v>7.0934216722209529</v>
      </c>
      <c r="U25" s="4">
        <f>500*0.00001/(0.2*(1/(30*0.7)))</f>
        <v>0.52499999999999991</v>
      </c>
      <c r="V25" s="5">
        <v>3.1474136940473798E-3</v>
      </c>
      <c r="W25" s="5">
        <f t="shared" ref="W25:W39" si="11">V25/((4/3)*PI()*(1/(30*0.7))^3)</f>
        <v>6.9586197435398214</v>
      </c>
    </row>
    <row r="26" spans="1:23">
      <c r="A26" s="2">
        <f>1000*0.00001/(0.2*(1/(30*0.7)))</f>
        <v>1.0499999999999998</v>
      </c>
      <c r="B26" s="3">
        <v>5.7136866081056396E-3</v>
      </c>
      <c r="C26" s="3">
        <f t="shared" si="6"/>
        <v>12.632394818246748</v>
      </c>
      <c r="E26" s="4">
        <f>1000*0.00001/(0.2*(1/(30*0.7)))</f>
        <v>1.0499999999999998</v>
      </c>
      <c r="F26" s="5">
        <v>5.7247383333188699E-3</v>
      </c>
      <c r="G26" s="5">
        <f t="shared" si="7"/>
        <v>12.656829087378389</v>
      </c>
      <c r="I26" s="4">
        <f>1000*0.00001/(0.2*(1/(30*0.7)))</f>
        <v>1.0499999999999998</v>
      </c>
      <c r="J26" s="5">
        <v>5.6589747574666803E-3</v>
      </c>
      <c r="K26" s="5">
        <f t="shared" si="8"/>
        <v>12.511432338868234</v>
      </c>
      <c r="M26" s="2">
        <f>1000*0.00001/(0.2*(1/(30*0.7)))</f>
        <v>1.0499999999999998</v>
      </c>
      <c r="N26" s="3">
        <v>4.5642987780317203E-3</v>
      </c>
      <c r="O26" s="3">
        <f t="shared" si="9"/>
        <v>10.091212239527128</v>
      </c>
      <c r="Q26" s="4">
        <f>1000*0.00001/(0.2*(1/(30*0.7)))</f>
        <v>1.0499999999999998</v>
      </c>
      <c r="R26" s="5">
        <v>4.5014997272816402E-3</v>
      </c>
      <c r="S26" s="5">
        <f t="shared" si="10"/>
        <v>9.952369762209468</v>
      </c>
      <c r="U26" s="4">
        <f>1000*0.00001/(0.2*(1/(30*0.7)))</f>
        <v>1.0499999999999998</v>
      </c>
      <c r="V26" s="5">
        <v>4.3739386600294399E-3</v>
      </c>
      <c r="W26" s="5">
        <f t="shared" si="11"/>
        <v>9.6703448848420734</v>
      </c>
    </row>
    <row r="27" spans="1:23">
      <c r="A27" s="2">
        <f>1500*0.00001/(0.2*(1/(30*0.7)))</f>
        <v>1.575</v>
      </c>
      <c r="B27" s="3">
        <v>7.5775660703098499E-3</v>
      </c>
      <c r="C27" s="3">
        <f t="shared" si="6"/>
        <v>16.753247583741945</v>
      </c>
      <c r="E27" s="4">
        <f>1500*0.00001/(0.2*(1/(30*0.7)))</f>
        <v>1.575</v>
      </c>
      <c r="F27" s="5">
        <v>7.4164374279935301E-3</v>
      </c>
      <c r="G27" s="5">
        <f t="shared" si="7"/>
        <v>16.397008124724319</v>
      </c>
      <c r="I27" s="4">
        <f>1500*0.00001/(0.2*(1/(30*0.7)))</f>
        <v>1.575</v>
      </c>
      <c r="J27" s="5">
        <v>7.1770532215904804E-3</v>
      </c>
      <c r="K27" s="5">
        <f t="shared" si="8"/>
        <v>15.867753369266426</v>
      </c>
      <c r="M27" s="2">
        <f>1500*0.00001/(0.2*(1/(30*0.7)))</f>
        <v>1.575</v>
      </c>
      <c r="N27" s="3">
        <v>5.4936170871880503E-3</v>
      </c>
      <c r="O27" s="3">
        <f t="shared" si="9"/>
        <v>12.145842918156607</v>
      </c>
      <c r="Q27" s="4">
        <f>1500*0.00001/(0.2*(1/(30*0.7)))</f>
        <v>1.575</v>
      </c>
      <c r="R27" s="5">
        <v>5.1915489150312797E-3</v>
      </c>
      <c r="S27" s="5">
        <f t="shared" si="10"/>
        <v>11.478000126902154</v>
      </c>
      <c r="U27" s="4">
        <f>1500*0.00001/(0.2*(1/(30*0.7)))</f>
        <v>1.575</v>
      </c>
      <c r="V27" s="5">
        <v>4.8263621035569901E-3</v>
      </c>
      <c r="W27" s="5">
        <f t="shared" si="11"/>
        <v>10.670608279681231</v>
      </c>
    </row>
    <row r="28" spans="1:23">
      <c r="A28" s="2">
        <f>2000*0.00001/(0.2*(1/(30*0.7)))</f>
        <v>2.0999999999999996</v>
      </c>
      <c r="B28" s="3">
        <v>9.3176635217148106E-3</v>
      </c>
      <c r="C28" s="3">
        <f t="shared" si="6"/>
        <v>20.60043059115235</v>
      </c>
      <c r="E28" s="4">
        <f>2000*0.00001/(0.2*(1/(30*0.7)))</f>
        <v>2.0999999999999996</v>
      </c>
      <c r="F28" s="5">
        <v>8.9696500047835893E-3</v>
      </c>
      <c r="G28" s="5">
        <f t="shared" si="7"/>
        <v>19.831007196154605</v>
      </c>
      <c r="I28" s="4">
        <f>2000*0.00001/(0.2*(1/(30*0.7)))</f>
        <v>2.0999999999999996</v>
      </c>
      <c r="J28" s="5">
        <v>8.5341790149760805E-3</v>
      </c>
      <c r="K28" s="5">
        <f t="shared" si="8"/>
        <v>18.868223996366016</v>
      </c>
      <c r="M28" s="2">
        <f>2000*0.00001/(0.2*(1/(30*0.7)))</f>
        <v>2.0999999999999996</v>
      </c>
      <c r="N28" s="3">
        <v>6.0908705761189997E-3</v>
      </c>
      <c r="O28" s="3">
        <f t="shared" si="9"/>
        <v>13.466311189560901</v>
      </c>
      <c r="Q28" s="4">
        <f>2000*0.00001/(0.2*(1/(30*0.7)))</f>
        <v>2.0999999999999996</v>
      </c>
      <c r="R28" s="5">
        <v>5.54169653375991E-3</v>
      </c>
      <c r="S28" s="5">
        <f t="shared" si="10"/>
        <v>12.252141809467325</v>
      </c>
      <c r="U28" s="4">
        <f>2000*0.00001/(0.2*(1/(30*0.7)))</f>
        <v>2.0999999999999996</v>
      </c>
      <c r="V28" s="5">
        <v>4.8991977720252398E-3</v>
      </c>
      <c r="W28" s="5">
        <f t="shared" si="11"/>
        <v>10.831640724064263</v>
      </c>
    </row>
    <row r="29" spans="1:23">
      <c r="A29" s="2">
        <f>2500*0.00001/(0.2*(1/(30*0.7)))</f>
        <v>2.625</v>
      </c>
      <c r="B29" s="3">
        <v>1.07154513817463E-2</v>
      </c>
      <c r="C29" s="3">
        <f t="shared" si="6"/>
        <v>23.690801017668317</v>
      </c>
      <c r="E29" s="4">
        <f>2500*0.00001/(0.2*(1/(30*0.7)))</f>
        <v>2.625</v>
      </c>
      <c r="F29" s="5">
        <v>1.0390441706137199E-2</v>
      </c>
      <c r="G29" s="5">
        <f t="shared" si="7"/>
        <v>22.972236835968182</v>
      </c>
      <c r="I29" s="4">
        <f>2500*0.00001/(0.2*(1/(30*0.7)))</f>
        <v>2.625</v>
      </c>
      <c r="J29" s="5">
        <v>9.7890984741377599E-3</v>
      </c>
      <c r="K29" s="5">
        <f t="shared" si="8"/>
        <v>21.642726547965871</v>
      </c>
      <c r="M29" s="2">
        <f>2500*0.00001/(0.2*(1/(30*0.7)))</f>
        <v>2.625</v>
      </c>
      <c r="N29" s="3">
        <v>6.6732564457231899E-3</v>
      </c>
      <c r="O29" s="3">
        <f t="shared" si="9"/>
        <v>14.753908628134324</v>
      </c>
      <c r="Q29" s="4">
        <f>2500*0.00001/(0.2*(1/(30*0.7)))</f>
        <v>2.625</v>
      </c>
      <c r="R29" s="5">
        <v>5.89828337914804E-3</v>
      </c>
      <c r="S29" s="5">
        <f t="shared" si="10"/>
        <v>13.040519983997525</v>
      </c>
      <c r="U29" s="4">
        <f>2500*0.00001/(0.2*(1/(30*0.7)))</f>
        <v>2.625</v>
      </c>
      <c r="V29" s="5">
        <v>4.8079836037145402E-3</v>
      </c>
      <c r="W29" s="5">
        <f t="shared" si="11"/>
        <v>10.629975237986651</v>
      </c>
    </row>
    <row r="30" spans="1:23">
      <c r="A30" s="2">
        <f>3000*0.00001/(0.2*(1/(30*0.7)))</f>
        <v>3.15</v>
      </c>
      <c r="B30" s="3">
        <v>1.22717371931307E-2</v>
      </c>
      <c r="C30" s="3">
        <f t="shared" si="6"/>
        <v>27.131594706204439</v>
      </c>
      <c r="E30" s="4">
        <f>3000*0.00001/(0.2*(1/(30*0.7)))</f>
        <v>3.15</v>
      </c>
      <c r="F30" s="5">
        <v>1.1572360457871401E-2</v>
      </c>
      <c r="G30" s="5">
        <f t="shared" si="7"/>
        <v>25.585342058402833</v>
      </c>
      <c r="I30" s="4">
        <f>3000*0.00001/(0.2*(1/(30*0.7)))</f>
        <v>3.15</v>
      </c>
      <c r="J30" s="5">
        <v>1.0305602752984099E-2</v>
      </c>
      <c r="K30" s="5">
        <f t="shared" si="8"/>
        <v>22.784666318768949</v>
      </c>
      <c r="M30" s="2">
        <f>3000*0.00001/(0.2*(1/(30*0.7)))</f>
        <v>3.15</v>
      </c>
      <c r="N30" s="3">
        <v>7.3291235575129498E-3</v>
      </c>
      <c r="O30" s="3">
        <f t="shared" si="9"/>
        <v>16.203965810598234</v>
      </c>
      <c r="Q30" s="4">
        <f>3000*0.00001/(0.2*(1/(30*0.7)))</f>
        <v>3.15</v>
      </c>
      <c r="R30" s="5">
        <v>6.1034122232051001E-3</v>
      </c>
      <c r="S30" s="5">
        <f t="shared" si="10"/>
        <v>13.494039528290221</v>
      </c>
      <c r="U30" s="4">
        <f>3000*0.00001/(0.2*(1/(30*0.7)))</f>
        <v>3.15</v>
      </c>
      <c r="V30" s="5">
        <v>4.1595816048638498E-3</v>
      </c>
      <c r="W30" s="5">
        <f t="shared" si="11"/>
        <v>9.1964226803783227</v>
      </c>
    </row>
    <row r="31" spans="1:23">
      <c r="A31" s="2">
        <f>4000*0.00001/(0.2*(1/(30*0.7)))</f>
        <v>4.1999999999999993</v>
      </c>
      <c r="B31" s="3">
        <v>1.3535898983525E-2</v>
      </c>
      <c r="C31" s="3">
        <f t="shared" si="6"/>
        <v>29.926531136170293</v>
      </c>
      <c r="E31" s="4">
        <f>4000*0.00001/(0.2*(1/(30*0.7)))</f>
        <v>4.1999999999999993</v>
      </c>
      <c r="F31" s="5">
        <v>1.22840779903558E-2</v>
      </c>
      <c r="G31" s="5">
        <f t="shared" si="7"/>
        <v>27.158878985796921</v>
      </c>
      <c r="I31" s="4">
        <f>4000*0.00001/(0.2*(1/(30*0.7)))</f>
        <v>4.1999999999999993</v>
      </c>
      <c r="J31" s="5">
        <v>1.01076522454271E-2</v>
      </c>
      <c r="K31" s="5">
        <f t="shared" si="8"/>
        <v>22.347017365047034</v>
      </c>
      <c r="M31" s="2">
        <f>4000*0.00001/(0.2*(1/(30*0.7)))</f>
        <v>4.1999999999999993</v>
      </c>
      <c r="N31" s="3">
        <v>7.8580871516161204E-3</v>
      </c>
      <c r="O31" s="3">
        <f t="shared" si="9"/>
        <v>17.373451892615861</v>
      </c>
      <c r="Q31" s="4">
        <f>4000*0.00001/(0.2*(1/(30*0.7)))</f>
        <v>4.1999999999999993</v>
      </c>
      <c r="R31" s="5">
        <v>5.8603179340424002E-3</v>
      </c>
      <c r="S31" s="5">
        <f t="shared" si="10"/>
        <v>12.956582147549767</v>
      </c>
      <c r="U31" s="4">
        <f>4000*0.00001/(0.2*(1/(30*0.7)))</f>
        <v>4.1999999999999993</v>
      </c>
      <c r="V31" s="5">
        <v>2.8158753001202301E-3</v>
      </c>
      <c r="W31" s="5">
        <f t="shared" si="11"/>
        <v>6.2256212126869475</v>
      </c>
    </row>
    <row r="32" spans="1:23">
      <c r="A32" s="2">
        <f>4500*0.00001/(0.2*(1/(30*0.7)))</f>
        <v>4.7250000000000005</v>
      </c>
      <c r="B32" s="3">
        <v>1.5484603395496E-2</v>
      </c>
      <c r="C32" s="3">
        <f t="shared" si="6"/>
        <v>34.234923458765437</v>
      </c>
      <c r="E32" s="4">
        <f>4500*0.00001/(0.2*(1/(30*0.7)))</f>
        <v>4.7250000000000005</v>
      </c>
      <c r="F32" s="5">
        <v>1.3859529550076501E-2</v>
      </c>
      <c r="G32" s="5">
        <f t="shared" si="7"/>
        <v>30.642046244424868</v>
      </c>
      <c r="I32" s="4">
        <f>4500*0.00001/(0.2*(1/(30*0.7)))</f>
        <v>4.7250000000000005</v>
      </c>
      <c r="J32" s="5">
        <v>1.0893760653996399E-2</v>
      </c>
      <c r="K32" s="5">
        <f t="shared" si="8"/>
        <v>24.085025146730992</v>
      </c>
      <c r="M32" s="2">
        <f>4500*0.00001/(0.2*(1/(30*0.7)))</f>
        <v>4.7250000000000005</v>
      </c>
      <c r="N32" s="3">
        <v>8.4171262818151498E-3</v>
      </c>
      <c r="O32" s="3">
        <f t="shared" si="9"/>
        <v>18.609432004214035</v>
      </c>
      <c r="Q32" s="4">
        <f>4500*0.00001/(0.2*(1/(30*0.7)))</f>
        <v>4.7250000000000005</v>
      </c>
      <c r="R32" s="5">
        <v>5.7030620167695598E-3</v>
      </c>
      <c r="S32" s="5">
        <f t="shared" si="10"/>
        <v>12.608904899785088</v>
      </c>
      <c r="U32" s="4">
        <f>4500*0.00001/(0.2*(1/(30*0.7)))</f>
        <v>4.7250000000000005</v>
      </c>
      <c r="V32" s="5">
        <v>1.82342984451498E-3</v>
      </c>
      <c r="W32" s="5">
        <f t="shared" si="11"/>
        <v>4.0314226696665951</v>
      </c>
    </row>
    <row r="33" spans="1:23">
      <c r="A33" s="2">
        <f>5000*0.00001/(0.2*(1/(30*0.7)))</f>
        <v>5.25</v>
      </c>
      <c r="B33" s="3">
        <v>1.78838817864336E-2</v>
      </c>
      <c r="C33" s="3">
        <f t="shared" si="6"/>
        <v>39.539490193352286</v>
      </c>
      <c r="E33" s="4">
        <f>5000*0.00001/(0.2*(1/(30*0.7)))</f>
        <v>5.25</v>
      </c>
      <c r="F33" s="5">
        <v>1.5954920000553399E-2</v>
      </c>
      <c r="G33" s="5">
        <f t="shared" si="7"/>
        <v>35.274746860390941</v>
      </c>
      <c r="I33" s="4">
        <f>5000*0.00001/(0.2*(1/(30*0.7)))</f>
        <v>5.25</v>
      </c>
      <c r="J33" s="5">
        <v>1.2286727068678401E-2</v>
      </c>
      <c r="K33" s="5">
        <f t="shared" si="8"/>
        <v>27.164735835423233</v>
      </c>
      <c r="M33" s="2">
        <f>5000*0.00001/(0.2*(1/(30*0.7)))</f>
        <v>5.25</v>
      </c>
      <c r="N33" s="3">
        <v>9.1734007515009899E-3</v>
      </c>
      <c r="O33" s="3">
        <f t="shared" si="9"/>
        <v>20.281479903809839</v>
      </c>
      <c r="Q33" s="4">
        <f>5000*0.00001/(0.2*(1/(30*0.7)))</f>
        <v>5.25</v>
      </c>
      <c r="R33" s="5">
        <v>5.5957962138484399E-3</v>
      </c>
      <c r="S33" s="5">
        <f t="shared" si="10"/>
        <v>12.371750840429865</v>
      </c>
      <c r="U33" s="4">
        <f>5000*0.00001/(0.2*(1/(30*0.7)))</f>
        <v>5.25</v>
      </c>
      <c r="V33" s="5">
        <v>1.0353273950205299E-3</v>
      </c>
      <c r="W33" s="5">
        <f t="shared" si="11"/>
        <v>2.2890062611226152</v>
      </c>
    </row>
    <row r="34" spans="1:23">
      <c r="A34" s="2">
        <f>5500*0.00001/(0.2*(1/(30*0.7)))</f>
        <v>5.7750000000000004</v>
      </c>
      <c r="B34" s="3">
        <v>2.02432948336746E-2</v>
      </c>
      <c r="C34" s="3">
        <f t="shared" si="6"/>
        <v>44.755918604001984</v>
      </c>
      <c r="E34" s="4">
        <f>5500*0.00001/(0.2*(1/(30*0.7)))</f>
        <v>5.7750000000000004</v>
      </c>
      <c r="F34" s="5">
        <v>1.77981183294782E-2</v>
      </c>
      <c r="G34" s="5">
        <f t="shared" si="7"/>
        <v>39.349875689871929</v>
      </c>
      <c r="I34" s="4">
        <f>5500*0.00001/(0.2*(1/(30*0.7)))</f>
        <v>5.7750000000000004</v>
      </c>
      <c r="J34" s="5">
        <v>1.3230509949992199E-2</v>
      </c>
      <c r="K34" s="5">
        <f t="shared" si="8"/>
        <v>29.251346249537495</v>
      </c>
      <c r="M34" s="2">
        <f>5500*0.00001/(0.2*(1/(30*0.7)))</f>
        <v>5.7750000000000004</v>
      </c>
      <c r="N34" s="3">
        <v>9.8415583945651707E-3</v>
      </c>
      <c r="O34" s="3">
        <f t="shared" si="9"/>
        <v>21.758710232831039</v>
      </c>
      <c r="Q34" s="4">
        <f>5500*0.00001/(0.2*(1/(30*0.7)))</f>
        <v>5.7750000000000004</v>
      </c>
      <c r="R34" s="5">
        <v>5.1651871870190703E-3</v>
      </c>
      <c r="S34" s="5">
        <f t="shared" si="10"/>
        <v>11.419716958926324</v>
      </c>
      <c r="U34" s="4">
        <f>5500*0.00001/(0.2*(1/(30*0.7)))</f>
        <v>5.7750000000000004</v>
      </c>
      <c r="V34" s="5">
        <v>4.6578447997481902E-4</v>
      </c>
      <c r="W34" s="5">
        <f t="shared" si="11"/>
        <v>1.0298033222379481</v>
      </c>
    </row>
    <row r="35" spans="1:23">
      <c r="A35" s="2">
        <f>6000*0.00001/(0.2*(1/(30*0.7)))</f>
        <v>6.3</v>
      </c>
      <c r="B35" s="3">
        <v>2.2168218301216701E-2</v>
      </c>
      <c r="C35" s="3">
        <f t="shared" si="6"/>
        <v>49.011733615347602</v>
      </c>
      <c r="E35" s="4">
        <f>6000*0.00001/(0.2*(1/(30*0.7)))</f>
        <v>6.3</v>
      </c>
      <c r="F35" s="5">
        <v>1.9163603268298302E-2</v>
      </c>
      <c r="G35" s="5">
        <f t="shared" si="7"/>
        <v>42.368827559068691</v>
      </c>
      <c r="I35" s="4">
        <f>6000*0.00001/(0.2*(1/(30*0.7)))</f>
        <v>6.3</v>
      </c>
      <c r="J35" s="5">
        <v>1.3663467031699499E-2</v>
      </c>
      <c r="K35" s="5">
        <f t="shared" si="8"/>
        <v>30.208571447665022</v>
      </c>
      <c r="M35" s="2">
        <f>6000*0.00001/(0.2*(1/(30*0.7)))</f>
        <v>6.3</v>
      </c>
      <c r="N35" s="3">
        <v>1.0114598935439501E-2</v>
      </c>
      <c r="O35" s="3">
        <f t="shared" si="9"/>
        <v>22.362375808191629</v>
      </c>
      <c r="Q35" s="4">
        <f>6000*0.00001/(0.2*(1/(30*0.7)))</f>
        <v>6.3</v>
      </c>
      <c r="R35" s="5">
        <v>4.1653680068518099E-3</v>
      </c>
      <c r="S35" s="5">
        <f t="shared" si="10"/>
        <v>9.2092158416947481</v>
      </c>
      <c r="U35" s="4">
        <f>6000*0.00001/(0.2*(1/(30*0.7)))</f>
        <v>6.3</v>
      </c>
      <c r="V35" s="5">
        <v>1.2756056310181301E-4</v>
      </c>
      <c r="W35" s="5">
        <f t="shared" si="11"/>
        <v>0.28202376274085406</v>
      </c>
    </row>
    <row r="36" spans="1:23">
      <c r="A36" s="2">
        <f>6500*0.00001/(0.2*(1/(30*0.7)))</f>
        <v>6.8249999999999993</v>
      </c>
      <c r="B36" s="3">
        <v>2.4628387877780201E-2</v>
      </c>
      <c r="C36" s="3">
        <f t="shared" si="6"/>
        <v>54.450924726547321</v>
      </c>
      <c r="E36" s="4">
        <f>6500*0.00001/(0.2*(1/(30*0.7)))</f>
        <v>6.8249999999999993</v>
      </c>
      <c r="F36" s="5">
        <v>2.1276426997170899E-2</v>
      </c>
      <c r="G36" s="5">
        <f t="shared" si="7"/>
        <v>47.04007142578962</v>
      </c>
      <c r="I36" s="4">
        <f>6500*0.00001/(0.2*(1/(30*0.7)))</f>
        <v>6.8249999999999993</v>
      </c>
      <c r="J36" s="5">
        <v>1.4844739028640801E-2</v>
      </c>
      <c r="K36" s="5">
        <f t="shared" si="8"/>
        <v>32.820246759351178</v>
      </c>
      <c r="M36" s="2">
        <f>6500*0.00001/(0.2*(1/(30*0.7)))</f>
        <v>6.8249999999999993</v>
      </c>
      <c r="N36" s="3">
        <v>1.0564856277286599E-2</v>
      </c>
      <c r="O36" s="3">
        <f t="shared" si="9"/>
        <v>23.357850166893396</v>
      </c>
      <c r="Q36" s="4">
        <f>6500*0.00001/(0.2*(1/(30*0.7)))</f>
        <v>6.8249999999999993</v>
      </c>
      <c r="R36" s="5">
        <v>3.3538668016722E-3</v>
      </c>
      <c r="S36" s="5">
        <f t="shared" si="10"/>
        <v>7.4150671033356703</v>
      </c>
      <c r="U36" s="4">
        <f>6500*0.00001/(0.2*(1/(30*0.7)))</f>
        <v>6.8249999999999993</v>
      </c>
      <c r="V36" s="5">
        <v>7.5982427211048504E-7</v>
      </c>
      <c r="W36" s="5">
        <f t="shared" si="11"/>
        <v>1.679896160942738E-3</v>
      </c>
    </row>
    <row r="37" spans="1:23">
      <c r="A37" s="2">
        <f>7000*0.00001/(0.2*(1/(30*0.7)))</f>
        <v>7.35</v>
      </c>
      <c r="B37" s="3">
        <v>2.7853394556958899E-2</v>
      </c>
      <c r="C37" s="3">
        <f t="shared" si="6"/>
        <v>61.581094870123891</v>
      </c>
      <c r="E37" s="4">
        <f>7000*0.00001/(0.2*(1/(30*0.7)))</f>
        <v>7.35</v>
      </c>
      <c r="F37" s="5">
        <v>2.4330882417593E-2</v>
      </c>
      <c r="G37" s="5">
        <f t="shared" si="7"/>
        <v>53.793169639256149</v>
      </c>
      <c r="I37" s="4">
        <f>7000*0.00001/(0.2*(1/(30*0.7)))</f>
        <v>7.35</v>
      </c>
      <c r="J37" s="5">
        <v>1.7003211750561801E-2</v>
      </c>
      <c r="K37" s="5">
        <f t="shared" si="8"/>
        <v>37.592416025519945</v>
      </c>
      <c r="M37" s="2">
        <f>7000*0.00001/(0.2*(1/(30*0.7)))</f>
        <v>7.35</v>
      </c>
      <c r="N37" s="3">
        <v>1.1370856333546101E-2</v>
      </c>
      <c r="O37" s="3">
        <f t="shared" si="9"/>
        <v>25.139836410198196</v>
      </c>
      <c r="Q37" s="4">
        <f>7000*0.00001/(0.2*(1/(30*0.7)))</f>
        <v>7.35</v>
      </c>
      <c r="R37" s="5">
        <v>2.8302543296594399E-3</v>
      </c>
      <c r="S37" s="5">
        <f t="shared" si="10"/>
        <v>6.2574118219207211</v>
      </c>
      <c r="U37" s="4">
        <f>7000*0.00001/(0.2*(1/(30*0.7)))</f>
        <v>7.35</v>
      </c>
      <c r="V37" s="5">
        <v>0</v>
      </c>
      <c r="W37" s="5">
        <f t="shared" si="11"/>
        <v>0</v>
      </c>
    </row>
    <row r="38" spans="1:23">
      <c r="A38" s="2">
        <f>7500*0.00001/(0.2*(1/(30*0.7)))</f>
        <v>7.8750000000000009</v>
      </c>
      <c r="B38" s="3">
        <v>3.0726086635620101E-2</v>
      </c>
      <c r="C38" s="3">
        <f t="shared" si="6"/>
        <v>67.932332349165435</v>
      </c>
      <c r="E38" s="4">
        <f>7500*0.00001/(0.2*(1/(30*0.7)))</f>
        <v>7.8750000000000009</v>
      </c>
      <c r="F38" s="5">
        <v>2.70883986783001E-2</v>
      </c>
      <c r="G38" s="5">
        <f t="shared" si="7"/>
        <v>59.889764799650614</v>
      </c>
      <c r="I38" s="4">
        <f>7500*0.00001/(0.2*(1/(30*0.7)))</f>
        <v>7.8750000000000009</v>
      </c>
      <c r="J38" s="5">
        <v>1.8880154813203098E-2</v>
      </c>
      <c r="K38" s="5">
        <f t="shared" si="8"/>
        <v>41.742151116873721</v>
      </c>
      <c r="M38" s="2">
        <f>7500*0.00001/(0.2*(1/(30*0.7)))</f>
        <v>7.8750000000000009</v>
      </c>
      <c r="N38" s="3">
        <v>1.1977339885292501E-2</v>
      </c>
      <c r="O38" s="3">
        <f t="shared" si="9"/>
        <v>26.480711435714028</v>
      </c>
      <c r="Q38" s="4">
        <f>7500*0.00001/(0.2*(1/(30*0.7)))</f>
        <v>7.8750000000000009</v>
      </c>
      <c r="R38" s="5">
        <v>2.2910442794352201E-3</v>
      </c>
      <c r="S38" s="5">
        <f t="shared" si="10"/>
        <v>5.0652718409256225</v>
      </c>
      <c r="U38" s="4">
        <f>7500*0.00001/(0.2*(1/(30*0.7)))</f>
        <v>7.8750000000000009</v>
      </c>
      <c r="V38" s="5">
        <v>0</v>
      </c>
      <c r="W38" s="5">
        <f t="shared" si="11"/>
        <v>0</v>
      </c>
    </row>
    <row r="39" spans="1:23">
      <c r="A39" s="2">
        <f>8000*0.00001/(0.2*(1/(30*0.7)))</f>
        <v>8.3999999999999986</v>
      </c>
      <c r="B39" s="3">
        <v>3.3442290417723897E-2</v>
      </c>
      <c r="C39" s="3">
        <f t="shared" si="6"/>
        <v>73.937589713766727</v>
      </c>
      <c r="E39" s="4">
        <f>8000*0.00001/(0.2*(1/(30*0.7)))</f>
        <v>8.3999999999999986</v>
      </c>
      <c r="F39" s="5">
        <v>2.9707867535633498E-2</v>
      </c>
      <c r="G39" s="5">
        <f t="shared" si="7"/>
        <v>65.681150832793264</v>
      </c>
      <c r="I39" s="4">
        <f>8000*0.00001/(0.2*(1/(30*0.7)))</f>
        <v>8.3999999999999986</v>
      </c>
      <c r="J39" s="5">
        <v>2.03549174846578E-2</v>
      </c>
      <c r="K39" s="5">
        <f t="shared" si="8"/>
        <v>45.002705222623803</v>
      </c>
      <c r="M39" s="2">
        <f>8000*0.00001/(0.2*(1/(30*0.7)))</f>
        <v>8.3999999999999986</v>
      </c>
      <c r="N39" s="3">
        <v>1.23554597723643E-2</v>
      </c>
      <c r="O39" s="3">
        <f t="shared" si="9"/>
        <v>27.316697031309285</v>
      </c>
      <c r="Q39" s="4">
        <f>8000*0.00001/(0.2*(1/(30*0.7)))</f>
        <v>8.3999999999999986</v>
      </c>
      <c r="R39" s="5">
        <v>1.6171464300613E-3</v>
      </c>
      <c r="S39" s="5">
        <f t="shared" si="10"/>
        <v>3.5753504846541797</v>
      </c>
      <c r="U39" s="4">
        <f>8000*0.00001/(0.2*(1/(30*0.7)))</f>
        <v>8.3999999999999986</v>
      </c>
      <c r="V39" s="5">
        <v>0</v>
      </c>
      <c r="W39" s="5">
        <f t="shared" si="11"/>
        <v>0</v>
      </c>
    </row>
    <row r="40" spans="1:23" s="8" customFormat="1" ht="43" customHeight="1"/>
  </sheetData>
  <mergeCells count="16">
    <mergeCell ref="A1:K1"/>
    <mergeCell ref="M1:W1"/>
    <mergeCell ref="A2:C2"/>
    <mergeCell ref="E2:G2"/>
    <mergeCell ref="I2:K2"/>
    <mergeCell ref="M2:O2"/>
    <mergeCell ref="Q2:S2"/>
    <mergeCell ref="U2:W2"/>
    <mergeCell ref="A21:K21"/>
    <mergeCell ref="M21:W21"/>
    <mergeCell ref="A22:C22"/>
    <mergeCell ref="E22:G22"/>
    <mergeCell ref="I22:K22"/>
    <mergeCell ref="M22:O22"/>
    <mergeCell ref="Q22:S22"/>
    <mergeCell ref="U22:W2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tabSelected="1" topLeftCell="A7" zoomScale="77" zoomScaleNormal="77" zoomScalePageLayoutView="77" workbookViewId="0">
      <selection activeCell="V39" sqref="V39"/>
    </sheetView>
  </sheetViews>
  <sheetFormatPr baseColWidth="10" defaultRowHeight="15" x14ac:dyDescent="0"/>
  <cols>
    <col min="1" max="1" width="5.6640625" customWidth="1"/>
    <col min="2" max="3" width="16.5" customWidth="1"/>
    <col min="4" max="4" width="2.33203125" customWidth="1"/>
    <col min="5" max="5" width="5.6640625" customWidth="1"/>
    <col min="6" max="7" width="16.5" customWidth="1"/>
    <col min="8" max="8" width="2.33203125" customWidth="1"/>
    <col min="9" max="9" width="5.6640625" customWidth="1"/>
    <col min="10" max="11" width="16.5" customWidth="1"/>
    <col min="12" max="12" width="11.83203125" style="6" customWidth="1"/>
    <col min="13" max="13" width="5.6640625" customWidth="1"/>
    <col min="14" max="15" width="16.5" customWidth="1"/>
    <col min="16" max="16" width="2.33203125" customWidth="1"/>
    <col min="17" max="17" width="5.6640625" customWidth="1"/>
    <col min="18" max="19" width="16.5" customWidth="1"/>
    <col min="20" max="20" width="2.33203125" customWidth="1"/>
    <col min="21" max="21" width="5.6640625" customWidth="1"/>
    <col min="22" max="23" width="16.5" customWidth="1"/>
  </cols>
  <sheetData>
    <row r="1" spans="1:23" ht="43" customHeight="1">
      <c r="A1" s="11" t="s">
        <v>3</v>
      </c>
      <c r="B1" s="11"/>
      <c r="C1" s="11"/>
      <c r="D1" s="11"/>
      <c r="E1" s="11"/>
      <c r="F1" s="11"/>
      <c r="G1" s="11"/>
      <c r="H1" s="11"/>
      <c r="I1" s="11"/>
      <c r="J1" s="11"/>
      <c r="K1" s="11"/>
      <c r="M1" s="11" t="s">
        <v>4</v>
      </c>
      <c r="N1" s="11"/>
      <c r="O1" s="11"/>
      <c r="P1" s="11"/>
      <c r="Q1" s="11"/>
      <c r="R1" s="11"/>
      <c r="S1" s="11"/>
      <c r="T1" s="11"/>
      <c r="U1" s="11"/>
      <c r="V1" s="11"/>
      <c r="W1" s="11"/>
    </row>
    <row r="2" spans="1:23" s="9" customFormat="1" ht="28" customHeight="1">
      <c r="A2" s="12" t="s">
        <v>7</v>
      </c>
      <c r="B2" s="12"/>
      <c r="C2" s="12"/>
      <c r="E2" s="13" t="s">
        <v>8</v>
      </c>
      <c r="F2" s="13"/>
      <c r="G2" s="13"/>
      <c r="I2" s="14" t="s">
        <v>9</v>
      </c>
      <c r="J2" s="14"/>
      <c r="K2" s="14"/>
      <c r="L2" s="10"/>
      <c r="M2" s="12" t="s">
        <v>7</v>
      </c>
      <c r="N2" s="12"/>
      <c r="O2" s="12"/>
      <c r="Q2" s="13" t="s">
        <v>8</v>
      </c>
      <c r="R2" s="13"/>
      <c r="S2" s="13"/>
      <c r="U2" s="14" t="s">
        <v>9</v>
      </c>
      <c r="V2" s="14"/>
      <c r="W2" s="14"/>
    </row>
    <row r="3" spans="1:23" s="1" customFormat="1" ht="28" customHeight="1">
      <c r="A3" s="2" t="s">
        <v>0</v>
      </c>
      <c r="B3" s="2" t="s">
        <v>1</v>
      </c>
      <c r="C3" s="2" t="s">
        <v>2</v>
      </c>
      <c r="E3" s="2" t="s">
        <v>0</v>
      </c>
      <c r="F3" s="2" t="s">
        <v>1</v>
      </c>
      <c r="G3" s="2" t="s">
        <v>2</v>
      </c>
      <c r="I3" s="2" t="s">
        <v>0</v>
      </c>
      <c r="J3" s="2" t="s">
        <v>1</v>
      </c>
      <c r="K3" s="2" t="s">
        <v>2</v>
      </c>
      <c r="L3" s="7"/>
      <c r="M3" s="2" t="s">
        <v>0</v>
      </c>
      <c r="N3" s="2" t="s">
        <v>1</v>
      </c>
      <c r="O3" s="2" t="s">
        <v>2</v>
      </c>
      <c r="Q3" s="2" t="s">
        <v>0</v>
      </c>
      <c r="R3" s="2" t="s">
        <v>1</v>
      </c>
      <c r="S3" s="2" t="s">
        <v>2</v>
      </c>
      <c r="U3" s="2" t="s">
        <v>0</v>
      </c>
      <c r="V3" s="2" t="s">
        <v>1</v>
      </c>
      <c r="W3" s="2" t="s">
        <v>2</v>
      </c>
    </row>
    <row r="4" spans="1:23">
      <c r="A4" s="2">
        <f>0*0.00001/(0.2*(1/(30*0.7)))</f>
        <v>0</v>
      </c>
      <c r="B4" s="3">
        <v>0</v>
      </c>
      <c r="C4" s="3">
        <f>B4/((4/3)*PI()*(1/(30*0.7))^3)</f>
        <v>0</v>
      </c>
      <c r="E4" s="4">
        <f>0*0.00001/(0.2*(1/(30*0.7)))</f>
        <v>0</v>
      </c>
      <c r="F4" s="5">
        <v>0</v>
      </c>
      <c r="G4" s="5">
        <f>F4/((4/3)*PI()*(1/(30*0.7))^3)</f>
        <v>0</v>
      </c>
      <c r="I4" s="4">
        <f>0*0.00001/(0.2*(1/(30*0.7)))</f>
        <v>0</v>
      </c>
      <c r="J4" s="5">
        <v>0</v>
      </c>
      <c r="K4" s="5">
        <f>J4/((4/3)*PI()*(1/(30*0.7))^3)</f>
        <v>0</v>
      </c>
      <c r="M4" s="2">
        <f>0*0.00001/(0.2*(1/(30*0.7)))</f>
        <v>0</v>
      </c>
      <c r="N4" s="3">
        <v>0</v>
      </c>
      <c r="O4" s="3">
        <f>N4/((4/3)*PI()*(1/(30*0.7))^3)</f>
        <v>0</v>
      </c>
      <c r="Q4" s="4">
        <f>0*0.00001/(0.2*(1/(30*0.7)))</f>
        <v>0</v>
      </c>
      <c r="R4" s="5">
        <v>0</v>
      </c>
      <c r="S4" s="5">
        <f>R4/((4/3)*PI()*(1/(30*0.7))^3)</f>
        <v>0</v>
      </c>
      <c r="U4" s="4">
        <f>0*0.00001/(0.2*(1/(30*0.7)))</f>
        <v>0</v>
      </c>
      <c r="V4" s="5">
        <v>0</v>
      </c>
      <c r="W4" s="5">
        <f>V4/((4/3)*PI()*(1/(30*0.7))^3)</f>
        <v>0</v>
      </c>
    </row>
    <row r="5" spans="1:23">
      <c r="A5" s="2">
        <f>500*0.00001/(0.2*(1/(30*0.7)))</f>
        <v>0.52499999999999991</v>
      </c>
      <c r="B5" s="3">
        <v>2.2457088742162202E-3</v>
      </c>
      <c r="C5" s="3">
        <f t="shared" ref="C5:C19" si="0">B5/((4/3)*PI()*(1/(30*0.7))^3)</f>
        <v>4.9650397530895196</v>
      </c>
      <c r="E5" s="4">
        <f>500*0.00001/(0.2*(1/(30*0.7)))</f>
        <v>0.52499999999999991</v>
      </c>
      <c r="F5" s="5">
        <v>2.28452580191142E-3</v>
      </c>
      <c r="G5" s="5">
        <f t="shared" ref="G5:G19" si="1">F5/((4/3)*PI()*(1/(30*0.7))^3)</f>
        <v>5.0508601331540248</v>
      </c>
      <c r="I5" s="4">
        <f>500*0.00001/(0.2*(1/(30*0.7)))</f>
        <v>0.52499999999999991</v>
      </c>
      <c r="J5" s="5">
        <v>2.2666146549256499E-3</v>
      </c>
      <c r="K5" s="5">
        <f t="shared" ref="K5:K19" si="2">J5/((4/3)*PI()*(1/(30*0.7))^3)</f>
        <v>5.0112603623071399</v>
      </c>
      <c r="M5" s="2">
        <f>500*0.00001/(0.2*(1/(30*0.7)))</f>
        <v>0.52499999999999991</v>
      </c>
      <c r="N5" s="3">
        <v>1.9000320729091801E-3</v>
      </c>
      <c r="O5" s="3">
        <f t="shared" ref="O5:O19" si="3">N5/((4/3)*PI()*(1/(30*0.7))^3)</f>
        <v>4.2007826047495369</v>
      </c>
      <c r="Q5" s="4">
        <f>500*0.00001/(0.2*(1/(30*0.7)))</f>
        <v>0.52499999999999991</v>
      </c>
      <c r="R5" s="5">
        <v>1.91377677580745E-3</v>
      </c>
      <c r="S5" s="5">
        <f t="shared" ref="S5:S19" si="4">R5/((4/3)*PI()*(1/(30*0.7))^3)</f>
        <v>4.2311707806470622</v>
      </c>
      <c r="U5" s="4">
        <f>500*0.00001/(0.2*(1/(30*0.7)))</f>
        <v>0.52499999999999991</v>
      </c>
      <c r="V5" s="5">
        <v>1.8800983891265801E-3</v>
      </c>
      <c r="W5" s="5">
        <f t="shared" ref="W5:W19" si="5">V5/((4/3)*PI()*(1/(30*0.7))^3)</f>
        <v>4.156711205494517</v>
      </c>
    </row>
    <row r="6" spans="1:23">
      <c r="A6" s="2">
        <f>1000*0.00001/(0.2*(1/(30*0.7)))</f>
        <v>1.0499999999999998</v>
      </c>
      <c r="B6" s="3">
        <v>3.8660772070041598E-3</v>
      </c>
      <c r="C6" s="3">
        <f t="shared" si="0"/>
        <v>8.5475135453558391</v>
      </c>
      <c r="E6" s="4">
        <f>1000*0.00001/(0.2*(1/(30*0.7)))</f>
        <v>1.0499999999999998</v>
      </c>
      <c r="F6" s="5">
        <v>3.85854292060233E-3</v>
      </c>
      <c r="G6" s="5">
        <f t="shared" si="1"/>
        <v>8.5308559848297438</v>
      </c>
      <c r="I6" s="4">
        <f>1000*0.00001/(0.2*(1/(30*0.7)))</f>
        <v>1.0499999999999998</v>
      </c>
      <c r="J6" s="5">
        <v>3.8232034803271902E-3</v>
      </c>
      <c r="K6" s="5">
        <f t="shared" si="2"/>
        <v>8.452723984804031</v>
      </c>
      <c r="M6" s="2">
        <f>1000*0.00001/(0.2*(1/(30*0.7)))</f>
        <v>1.0499999999999998</v>
      </c>
      <c r="N6" s="3">
        <v>2.9289758731250799E-3</v>
      </c>
      <c r="O6" s="3">
        <f t="shared" si="3"/>
        <v>6.4756753704246774</v>
      </c>
      <c r="Q6" s="4">
        <f>1000*0.00001/(0.2*(1/(30*0.7)))</f>
        <v>1.0499999999999998</v>
      </c>
      <c r="R6" s="5">
        <v>2.8912350813731398E-3</v>
      </c>
      <c r="S6" s="5">
        <f t="shared" si="4"/>
        <v>6.3922342202769959</v>
      </c>
      <c r="U6" s="4">
        <f>1000*0.00001/(0.2*(1/(30*0.7)))</f>
        <v>1.0499999999999998</v>
      </c>
      <c r="V6" s="5">
        <v>2.8026156195110302E-3</v>
      </c>
      <c r="W6" s="5">
        <f t="shared" si="5"/>
        <v>6.196305373000949</v>
      </c>
    </row>
    <row r="7" spans="1:23">
      <c r="A7" s="2">
        <f>1500*0.00001/(0.2*(1/(30*0.7)))</f>
        <v>1.575</v>
      </c>
      <c r="B7" s="3">
        <v>5.3984322373794398E-3</v>
      </c>
      <c r="C7" s="3">
        <f t="shared" si="0"/>
        <v>11.935398648813569</v>
      </c>
      <c r="E7" s="4">
        <f>1500*0.00001/(0.2*(1/(30*0.7)))</f>
        <v>1.575</v>
      </c>
      <c r="F7" s="5">
        <v>5.3162080121168702E-3</v>
      </c>
      <c r="G7" s="5">
        <f t="shared" si="1"/>
        <v>11.753609035839746</v>
      </c>
      <c r="I7" s="4">
        <f>1500*0.00001/(0.2*(1/(30*0.7)))</f>
        <v>1.575</v>
      </c>
      <c r="J7" s="5">
        <v>5.17043494988391E-3</v>
      </c>
      <c r="K7" s="5">
        <f t="shared" si="2"/>
        <v>11.431319242524999</v>
      </c>
      <c r="M7" s="2">
        <f>1500*0.00001/(0.2*(1/(30*0.7)))</f>
        <v>1.575</v>
      </c>
      <c r="N7" s="3">
        <v>3.7039553383427402E-3</v>
      </c>
      <c r="O7" s="3">
        <f t="shared" si="3"/>
        <v>8.1890781613259112</v>
      </c>
      <c r="Q7" s="4">
        <f>1500*0.00001/(0.2*(1/(30*0.7)))</f>
        <v>1.575</v>
      </c>
      <c r="R7" s="5">
        <v>3.5046364667062901E-3</v>
      </c>
      <c r="S7" s="5">
        <f t="shared" si="4"/>
        <v>7.748403890240211</v>
      </c>
      <c r="U7" s="4">
        <f>1500*0.00001/(0.2*(1/(30*0.7)))</f>
        <v>1.575</v>
      </c>
      <c r="V7" s="5">
        <v>3.2315987633259398E-3</v>
      </c>
      <c r="W7" s="5">
        <f t="shared" si="5"/>
        <v>7.144744588297594</v>
      </c>
    </row>
    <row r="8" spans="1:23">
      <c r="A8" s="2">
        <f>2000*0.00001/(0.2*(1/(30*0.7)))</f>
        <v>2.0999999999999996</v>
      </c>
      <c r="B8" s="3">
        <v>7.1546256084754302E-3</v>
      </c>
      <c r="C8" s="3">
        <f t="shared" si="0"/>
        <v>15.818168139425804</v>
      </c>
      <c r="E8" s="4">
        <f>2000*0.00001/(0.2*(1/(30*0.7)))</f>
        <v>2.0999999999999996</v>
      </c>
      <c r="F8" s="5">
        <v>6.9589166443131999E-3</v>
      </c>
      <c r="G8" s="5">
        <f t="shared" si="1"/>
        <v>15.385475015994754</v>
      </c>
      <c r="I8" s="4">
        <f>2000*0.00001/(0.2*(1/(30*0.7)))</f>
        <v>2.0999999999999996</v>
      </c>
      <c r="J8" s="5">
        <v>6.7036169380087704E-3</v>
      </c>
      <c r="K8" s="5">
        <f t="shared" si="2"/>
        <v>14.821032667608891</v>
      </c>
      <c r="M8" s="2">
        <f>2000*0.00001/(0.2*(1/(30*0.7)))</f>
        <v>2.0999999999999996</v>
      </c>
      <c r="N8" s="3">
        <v>4.4254538731480497E-3</v>
      </c>
      <c r="O8" s="3">
        <f t="shared" si="3"/>
        <v>9.7842399154755721</v>
      </c>
      <c r="Q8" s="4">
        <f>2000*0.00001/(0.2*(1/(30*0.7)))</f>
        <v>2.0999999999999996</v>
      </c>
      <c r="R8" s="5">
        <v>3.9794988112074898E-3</v>
      </c>
      <c r="S8" s="5">
        <f t="shared" si="4"/>
        <v>8.7982774712566361</v>
      </c>
      <c r="U8" s="4">
        <f>2000*0.00001/(0.2*(1/(30*0.7)))</f>
        <v>2.0999999999999996</v>
      </c>
      <c r="V8" s="5">
        <v>3.42613363781795E-3</v>
      </c>
      <c r="W8" s="5">
        <f t="shared" si="5"/>
        <v>7.5748419158295128</v>
      </c>
    </row>
    <row r="9" spans="1:23">
      <c r="A9" s="2">
        <f>2500*0.00001/(0.2*(1/(30*0.7)))</f>
        <v>2.625</v>
      </c>
      <c r="B9" s="3">
        <v>8.9475837610421896E-3</v>
      </c>
      <c r="C9" s="3">
        <f t="shared" si="0"/>
        <v>19.782220918184514</v>
      </c>
      <c r="E9" s="4">
        <f>2500*0.00001/(0.2*(1/(30*0.7)))</f>
        <v>2.625</v>
      </c>
      <c r="F9" s="5">
        <v>8.8964892792351199E-3</v>
      </c>
      <c r="G9" s="5">
        <f t="shared" si="1"/>
        <v>19.669256082782976</v>
      </c>
      <c r="I9" s="4">
        <f>2500*0.00001/(0.2*(1/(30*0.7)))</f>
        <v>2.625</v>
      </c>
      <c r="J9" s="5">
        <v>8.6442090824536202E-3</v>
      </c>
      <c r="K9" s="5">
        <f t="shared" si="2"/>
        <v>19.111489570694644</v>
      </c>
      <c r="M9" s="2">
        <f>2500*0.00001/(0.2*(1/(30*0.7)))</f>
        <v>2.625</v>
      </c>
      <c r="N9" s="3">
        <v>4.9686470261753697E-3</v>
      </c>
      <c r="O9" s="3">
        <f t="shared" si="3"/>
        <v>10.985186142010816</v>
      </c>
      <c r="Q9" s="4">
        <f>2500*0.00001/(0.2*(1/(30*0.7)))</f>
        <v>2.625</v>
      </c>
      <c r="R9" s="5">
        <v>4.4216981771236299E-3</v>
      </c>
      <c r="S9" s="5">
        <f t="shared" si="4"/>
        <v>9.7759364437852465</v>
      </c>
      <c r="U9" s="4">
        <f>2500*0.00001/(0.2*(1/(30*0.7)))</f>
        <v>2.625</v>
      </c>
      <c r="V9" s="5">
        <v>3.4522450667109901E-3</v>
      </c>
      <c r="W9" s="5">
        <f t="shared" si="5"/>
        <v>7.6325716972595137</v>
      </c>
    </row>
    <row r="10" spans="1:23">
      <c r="A10" s="2">
        <f>3000*0.00001/(0.2*(1/(30*0.7)))</f>
        <v>3.15</v>
      </c>
      <c r="B10" s="3">
        <v>1.10631319992293E-2</v>
      </c>
      <c r="C10" s="3">
        <f t="shared" si="0"/>
        <v>24.459488404979059</v>
      </c>
      <c r="E10" s="4">
        <f>3000*0.00001/(0.2*(1/(30*0.7)))</f>
        <v>3.15</v>
      </c>
      <c r="F10" s="5">
        <v>1.09579401644111E-2</v>
      </c>
      <c r="G10" s="5">
        <f t="shared" si="1"/>
        <v>24.226919683552477</v>
      </c>
      <c r="I10" s="4">
        <f>3000*0.00001/(0.2*(1/(30*0.7)))</f>
        <v>3.15</v>
      </c>
      <c r="J10" s="5">
        <v>1.04596943420367E-2</v>
      </c>
      <c r="K10" s="5">
        <f t="shared" si="2"/>
        <v>23.125347550449042</v>
      </c>
      <c r="M10" s="2">
        <f>3000*0.00001/(0.2*(1/(30*0.7)))</f>
        <v>3.15</v>
      </c>
      <c r="N10" s="3">
        <v>5.59576418061226E-3</v>
      </c>
      <c r="O10" s="3">
        <f t="shared" si="3"/>
        <v>12.371680018119422</v>
      </c>
      <c r="Q10" s="4">
        <f>3000*0.00001/(0.2*(1/(30*0.7)))</f>
        <v>3.15</v>
      </c>
      <c r="R10" s="5">
        <v>4.6077186212901697E-3</v>
      </c>
      <c r="S10" s="5">
        <f t="shared" si="4"/>
        <v>10.187209209716043</v>
      </c>
      <c r="U10" s="4">
        <f>3000*0.00001/(0.2*(1/(30*0.7)))</f>
        <v>3.15</v>
      </c>
      <c r="V10" s="5">
        <v>2.8006866682037399E-3</v>
      </c>
      <c r="W10" s="5">
        <f t="shared" si="5"/>
        <v>6.1920406528351108</v>
      </c>
    </row>
    <row r="11" spans="1:23">
      <c r="A11" s="2">
        <f>4000*0.00001/(0.2*(1/(30*0.7)))</f>
        <v>4.1999999999999993</v>
      </c>
      <c r="B11" s="3">
        <v>1.32502714976149E-2</v>
      </c>
      <c r="C11" s="3">
        <f t="shared" si="0"/>
        <v>29.295037072803055</v>
      </c>
      <c r="E11" s="4">
        <f>4000*0.00001/(0.2*(1/(30*0.7)))</f>
        <v>4.1999999999999993</v>
      </c>
      <c r="F11" s="5">
        <v>1.2864984883520799E-2</v>
      </c>
      <c r="G11" s="5">
        <f t="shared" si="1"/>
        <v>28.443206554041751</v>
      </c>
      <c r="I11" s="4">
        <f>4000*0.00001/(0.2*(1/(30*0.7)))</f>
        <v>4.1999999999999993</v>
      </c>
      <c r="J11" s="5">
        <v>1.2024445981772099E-2</v>
      </c>
      <c r="K11" s="5">
        <f t="shared" si="2"/>
        <v>26.584858346437574</v>
      </c>
      <c r="M11" s="2">
        <f>4000*0.00001/(0.2*(1/(30*0.7)))</f>
        <v>4.1999999999999993</v>
      </c>
      <c r="N11" s="3">
        <v>6.0733579290794303E-3</v>
      </c>
      <c r="O11" s="3">
        <f t="shared" si="3"/>
        <v>13.427592462600517</v>
      </c>
      <c r="Q11" s="4">
        <f>4000*0.00001/(0.2*(1/(30*0.7)))</f>
        <v>4.1999999999999993</v>
      </c>
      <c r="R11" s="5">
        <v>4.3298923048639198E-3</v>
      </c>
      <c r="S11" s="5">
        <f t="shared" si="4"/>
        <v>9.5729627589189903</v>
      </c>
      <c r="U11" s="4">
        <f>4000*0.00001/(0.2*(1/(30*0.7)))</f>
        <v>4.1999999999999993</v>
      </c>
      <c r="V11" s="5">
        <v>1.54129157986702E-3</v>
      </c>
      <c r="W11" s="5">
        <f t="shared" si="5"/>
        <v>3.4076429287000733</v>
      </c>
    </row>
    <row r="12" spans="1:23">
      <c r="A12" s="2">
        <f>4500*0.00001/(0.2*(1/(30*0.7)))</f>
        <v>4.7250000000000005</v>
      </c>
      <c r="B12" s="3">
        <v>1.58831855048789E-2</v>
      </c>
      <c r="C12" s="3">
        <f t="shared" si="0"/>
        <v>35.116148999919815</v>
      </c>
      <c r="E12" s="4">
        <f>4500*0.00001/(0.2*(1/(30*0.7)))</f>
        <v>4.7250000000000005</v>
      </c>
      <c r="F12" s="5">
        <v>1.5780891721148299E-2</v>
      </c>
      <c r="G12" s="5">
        <f t="shared" si="1"/>
        <v>34.889987582227754</v>
      </c>
      <c r="I12" s="4">
        <f>4500*0.00001/(0.2*(1/(30*0.7)))</f>
        <v>4.7250000000000005</v>
      </c>
      <c r="J12" s="5">
        <v>1.4984306140206899E-2</v>
      </c>
      <c r="K12" s="5">
        <f t="shared" si="2"/>
        <v>33.128815810801093</v>
      </c>
      <c r="M12" s="2">
        <f>4500*0.00001/(0.2*(1/(30*0.7)))</f>
        <v>4.7250000000000005</v>
      </c>
      <c r="N12" s="3">
        <v>6.7135976919100102E-3</v>
      </c>
      <c r="O12" s="3">
        <f t="shared" si="3"/>
        <v>14.843099125311587</v>
      </c>
      <c r="Q12" s="4">
        <f>4500*0.00001/(0.2*(1/(30*0.7)))</f>
        <v>4.7250000000000005</v>
      </c>
      <c r="R12" s="5">
        <v>4.4825882345031903E-3</v>
      </c>
      <c r="S12" s="5">
        <f t="shared" si="4"/>
        <v>9.9105583259572771</v>
      </c>
      <c r="U12" s="4">
        <f>4500*0.00001/(0.2*(1/(30*0.7)))</f>
        <v>4.7250000000000005</v>
      </c>
      <c r="V12" s="5">
        <v>1.0249274058970301E-3</v>
      </c>
      <c r="W12" s="5">
        <f t="shared" si="5"/>
        <v>2.266012915893084</v>
      </c>
    </row>
    <row r="13" spans="1:23">
      <c r="A13" s="2">
        <f>5000*0.00001/(0.2*(1/(30*0.7)))</f>
        <v>5.25</v>
      </c>
      <c r="B13" s="3">
        <v>1.91515298008346E-2</v>
      </c>
      <c r="C13" s="3">
        <f t="shared" si="0"/>
        <v>42.342134319084131</v>
      </c>
      <c r="E13" s="4">
        <f>5000*0.00001/(0.2*(1/(30*0.7)))</f>
        <v>5.25</v>
      </c>
      <c r="F13" s="5">
        <v>1.9571182756409702E-2</v>
      </c>
      <c r="G13" s="5">
        <f t="shared" si="1"/>
        <v>43.269945412879217</v>
      </c>
      <c r="I13" s="4">
        <f>5000*0.00001/(0.2*(1/(30*0.7)))</f>
        <v>5.25</v>
      </c>
      <c r="J13" s="5">
        <v>1.9198778567614198E-2</v>
      </c>
      <c r="K13" s="5">
        <f t="shared" si="2"/>
        <v>42.4465966597012</v>
      </c>
      <c r="M13" s="2">
        <f>5000*0.00001/(0.2*(1/(30*0.7)))</f>
        <v>5.25</v>
      </c>
      <c r="N13" s="3">
        <v>7.5949034565830596E-3</v>
      </c>
      <c r="O13" s="3">
        <f t="shared" si="3"/>
        <v>16.791578826517661</v>
      </c>
      <c r="Q13" s="4">
        <f>5000*0.00001/(0.2*(1/(30*0.7)))</f>
        <v>5.25</v>
      </c>
      <c r="R13" s="5">
        <v>4.7369033865682199E-3</v>
      </c>
      <c r="S13" s="5">
        <f t="shared" si="4"/>
        <v>10.472823922497065</v>
      </c>
      <c r="U13" s="4">
        <f>5000*0.00001/(0.2*(1/(30*0.7)))</f>
        <v>5.25</v>
      </c>
      <c r="V13" s="5">
        <v>8.1510846144318102E-4</v>
      </c>
      <c r="W13" s="5">
        <f t="shared" si="5"/>
        <v>1.8021240244497401</v>
      </c>
    </row>
    <row r="14" spans="1:23">
      <c r="A14" s="2">
        <f>5500*0.00001/(0.2*(1/(30*0.7)))</f>
        <v>5.7750000000000004</v>
      </c>
      <c r="B14" s="3">
        <v>2.2630844541871E-2</v>
      </c>
      <c r="C14" s="3">
        <f t="shared" si="0"/>
        <v>50.03455438345479</v>
      </c>
      <c r="E14" s="4">
        <f>5500*0.00001/(0.2*(1/(30*0.7)))</f>
        <v>5.7750000000000004</v>
      </c>
      <c r="F14" s="5">
        <v>2.35057878565504E-2</v>
      </c>
      <c r="G14" s="5">
        <f t="shared" si="1"/>
        <v>51.968967338294846</v>
      </c>
      <c r="I14" s="4">
        <f>5500*0.00001/(0.2*(1/(30*0.7)))</f>
        <v>5.7750000000000004</v>
      </c>
      <c r="J14" s="5">
        <v>2.32800793117507E-2</v>
      </c>
      <c r="K14" s="5">
        <f t="shared" si="2"/>
        <v>51.469948115273951</v>
      </c>
      <c r="M14" s="2">
        <f>5500*0.00001/(0.2*(1/(30*0.7)))</f>
        <v>5.7750000000000004</v>
      </c>
      <c r="N14" s="3">
        <v>8.6122101871253503E-3</v>
      </c>
      <c r="O14" s="3">
        <f t="shared" si="3"/>
        <v>19.040743184471605</v>
      </c>
      <c r="Q14" s="4">
        <f>5500*0.00001/(0.2*(1/(30*0.7)))</f>
        <v>5.7750000000000004</v>
      </c>
      <c r="R14" s="5">
        <v>4.88729517256939E-3</v>
      </c>
      <c r="S14" s="5">
        <f t="shared" si="4"/>
        <v>10.80532525631067</v>
      </c>
      <c r="U14" s="4">
        <f>5500*0.00001/(0.2*(1/(30*0.7)))</f>
        <v>5.7750000000000004</v>
      </c>
      <c r="V14" s="5">
        <v>6.8512451075399602E-4</v>
      </c>
      <c r="W14" s="5">
        <f t="shared" si="5"/>
        <v>1.5147423919303979</v>
      </c>
    </row>
    <row r="15" spans="1:23">
      <c r="A15" s="2">
        <f>6000*0.00001/(0.2*(1/(30*0.7)))</f>
        <v>6.3</v>
      </c>
      <c r="B15" s="3">
        <v>2.6026446924297598E-2</v>
      </c>
      <c r="C15" s="3">
        <f t="shared" si="0"/>
        <v>57.541894719506871</v>
      </c>
      <c r="E15" s="4">
        <f>6000*0.00001/(0.2*(1/(30*0.7)))</f>
        <v>6.3</v>
      </c>
      <c r="F15" s="5">
        <v>2.7529714985841398E-2</v>
      </c>
      <c r="G15" s="5">
        <f t="shared" si="1"/>
        <v>60.865471417630637</v>
      </c>
      <c r="I15" s="4">
        <f>6000*0.00001/(0.2*(1/(30*0.7)))</f>
        <v>6.3</v>
      </c>
      <c r="J15" s="5">
        <v>2.74201312307444E-2</v>
      </c>
      <c r="K15" s="5">
        <f t="shared" si="2"/>
        <v>60.623192595742239</v>
      </c>
      <c r="M15" s="2">
        <f>6000*0.00001/(0.2*(1/(30*0.7)))</f>
        <v>6.3</v>
      </c>
      <c r="N15" s="3">
        <v>9.5940474407575308E-3</v>
      </c>
      <c r="O15" s="3">
        <f t="shared" si="3"/>
        <v>21.211488044287595</v>
      </c>
      <c r="Q15" s="4">
        <f>6000*0.00001/(0.2*(1/(30*0.7)))</f>
        <v>6.3</v>
      </c>
      <c r="R15" s="5">
        <v>4.7551466302779496E-3</v>
      </c>
      <c r="S15" s="5">
        <f t="shared" si="4"/>
        <v>10.513157926287169</v>
      </c>
      <c r="U15" s="4">
        <f>6000*0.00001/(0.2*(1/(30*0.7)))</f>
        <v>6.3</v>
      </c>
      <c r="V15" s="5">
        <v>4.5054905050537003E-4</v>
      </c>
      <c r="W15" s="5">
        <f t="shared" si="5"/>
        <v>0.99611929763453333</v>
      </c>
    </row>
    <row r="16" spans="1:23">
      <c r="A16" s="2">
        <f>6500*0.00001/(0.2*(1/(30*0.7)))</f>
        <v>6.8249999999999993</v>
      </c>
      <c r="B16" s="3">
        <v>3.0374008707523201E-2</v>
      </c>
      <c r="C16" s="3">
        <f t="shared" si="0"/>
        <v>67.153922943896191</v>
      </c>
      <c r="E16" s="4">
        <f>6500*0.00001/(0.2*(1/(30*0.7)))</f>
        <v>6.8249999999999993</v>
      </c>
      <c r="F16" s="5">
        <v>3.3161686905194297E-2</v>
      </c>
      <c r="G16" s="5">
        <f t="shared" si="1"/>
        <v>73.317203157627631</v>
      </c>
      <c r="I16" s="4">
        <f>6500*0.00001/(0.2*(1/(30*0.7)))</f>
        <v>6.8249999999999993</v>
      </c>
      <c r="J16" s="5">
        <v>3.3669869056553399E-2</v>
      </c>
      <c r="K16" s="5">
        <f t="shared" si="2"/>
        <v>74.440743529346165</v>
      </c>
      <c r="M16" s="2">
        <f>6500*0.00001/(0.2*(1/(30*0.7)))</f>
        <v>6.8249999999999993</v>
      </c>
      <c r="N16" s="3">
        <v>1.07482994366548E-2</v>
      </c>
      <c r="O16" s="3">
        <f t="shared" si="3"/>
        <v>23.763424811564708</v>
      </c>
      <c r="Q16" s="4">
        <f>6500*0.00001/(0.2*(1/(30*0.7)))</f>
        <v>6.8249999999999993</v>
      </c>
      <c r="R16" s="5">
        <v>4.84262041490545E-3</v>
      </c>
      <c r="S16" s="5">
        <f t="shared" si="4"/>
        <v>10.706553794743321</v>
      </c>
      <c r="U16" s="4">
        <f>6500*0.00001/(0.2*(1/(30*0.7)))</f>
        <v>6.8249999999999993</v>
      </c>
      <c r="V16" s="5">
        <v>3.3768302361151099E-4</v>
      </c>
      <c r="W16" s="5">
        <f t="shared" si="5"/>
        <v>0.7465836981027989</v>
      </c>
    </row>
    <row r="17" spans="1:23">
      <c r="A17" s="2">
        <f>7000*0.00001/(0.2*(1/(30*0.7)))</f>
        <v>7.35</v>
      </c>
      <c r="B17" s="3">
        <v>3.5649047041589998E-2</v>
      </c>
      <c r="C17" s="3">
        <f t="shared" si="0"/>
        <v>78.816509901813276</v>
      </c>
      <c r="E17" s="4">
        <f>7000*0.00001/(0.2*(1/(30*0.7)))</f>
        <v>7.35</v>
      </c>
      <c r="F17" s="5">
        <v>4.0650553108565302E-2</v>
      </c>
      <c r="G17" s="5">
        <f t="shared" si="1"/>
        <v>89.874344126437663</v>
      </c>
      <c r="I17" s="4">
        <f>7000*0.00001/(0.2*(1/(30*0.7)))</f>
        <v>7.35</v>
      </c>
      <c r="J17" s="5">
        <v>4.2105109892716597E-2</v>
      </c>
      <c r="K17" s="5">
        <f t="shared" si="2"/>
        <v>93.090225017925775</v>
      </c>
      <c r="M17" s="2">
        <f>7000*0.00001/(0.2*(1/(30*0.7)))</f>
        <v>7.35</v>
      </c>
      <c r="N17" s="3">
        <v>1.22638474340979E-2</v>
      </c>
      <c r="O17" s="3">
        <f t="shared" si="3"/>
        <v>27.114151230921461</v>
      </c>
      <c r="Q17" s="4">
        <f>7000*0.00001/(0.2*(1/(30*0.7)))</f>
        <v>7.35</v>
      </c>
      <c r="R17" s="5">
        <v>5.3726018216510799E-3</v>
      </c>
      <c r="S17" s="5">
        <f t="shared" si="4"/>
        <v>11.878290159640013</v>
      </c>
      <c r="U17" s="4">
        <f>7000*0.00001/(0.2*(1/(30*0.7)))</f>
        <v>7.35</v>
      </c>
      <c r="V17" s="5">
        <v>2.6917538287983301E-4</v>
      </c>
      <c r="W17" s="5">
        <f t="shared" si="5"/>
        <v>0.59512009410298394</v>
      </c>
    </row>
    <row r="18" spans="1:23">
      <c r="A18" s="2">
        <f>7500*0.00001/(0.2*(1/(30*0.7)))</f>
        <v>7.8750000000000009</v>
      </c>
      <c r="B18" s="3">
        <v>4.0868236594665201E-2</v>
      </c>
      <c r="C18" s="3">
        <f t="shared" si="0"/>
        <v>90.355620740021124</v>
      </c>
      <c r="E18" s="4">
        <f>7500*0.00001/(0.2*(1/(30*0.7)))</f>
        <v>7.8750000000000009</v>
      </c>
      <c r="F18" s="5">
        <v>4.8433961765797701E-2</v>
      </c>
      <c r="G18" s="5">
        <f t="shared" si="1"/>
        <v>107.08268926921023</v>
      </c>
      <c r="I18" s="4">
        <f>7500*0.00001/(0.2*(1/(30*0.7)))</f>
        <v>7.8750000000000009</v>
      </c>
      <c r="J18" s="5">
        <v>5.1293156973421898E-2</v>
      </c>
      <c r="K18" s="5">
        <f t="shared" si="2"/>
        <v>113.40408650403738</v>
      </c>
      <c r="M18" s="2">
        <f>7500*0.00001/(0.2*(1/(30*0.7)))</f>
        <v>7.8750000000000009</v>
      </c>
      <c r="N18" s="3">
        <v>1.38282501850828E-2</v>
      </c>
      <c r="O18" s="3">
        <f t="shared" si="3"/>
        <v>30.572890668460321</v>
      </c>
      <c r="Q18" s="4">
        <f>7500*0.00001/(0.2*(1/(30*0.7)))</f>
        <v>7.8750000000000009</v>
      </c>
      <c r="R18" s="5">
        <v>6.0756068802574996E-3</v>
      </c>
      <c r="S18" s="5">
        <f t="shared" si="4"/>
        <v>13.432564670766087</v>
      </c>
      <c r="U18" s="4">
        <f>7500*0.00001/(0.2*(1/(30*0.7)))</f>
        <v>7.8750000000000009</v>
      </c>
      <c r="V18" s="5">
        <v>2.7739054003387799E-4</v>
      </c>
      <c r="W18" s="5">
        <f t="shared" si="5"/>
        <v>0.61328299238246231</v>
      </c>
    </row>
    <row r="19" spans="1:23">
      <c r="A19" s="2">
        <f>8000*0.00001/(0.2*(1/(30*0.7)))</f>
        <v>8.3999999999999986</v>
      </c>
      <c r="B19" s="3">
        <v>4.6485531926300401E-2</v>
      </c>
      <c r="C19" s="3">
        <f t="shared" si="0"/>
        <v>102.77490399914211</v>
      </c>
      <c r="E19" s="4">
        <f>8000*0.00001/(0.2*(1/(30*0.7)))</f>
        <v>8.3999999999999986</v>
      </c>
      <c r="F19" s="5">
        <v>5.6642737659016097E-2</v>
      </c>
      <c r="G19" s="5">
        <f t="shared" si="1"/>
        <v>125.23147921343528</v>
      </c>
      <c r="I19" s="4">
        <f>8000*0.00001/(0.2*(1/(30*0.7)))</f>
        <v>8.3999999999999986</v>
      </c>
      <c r="J19" s="5">
        <v>6.1407798797825097E-2</v>
      </c>
      <c r="K19" s="5">
        <f t="shared" si="2"/>
        <v>135.76655713547711</v>
      </c>
      <c r="M19" s="2">
        <f>8000*0.00001/(0.2*(1/(30*0.7)))</f>
        <v>8.3999999999999986</v>
      </c>
      <c r="N19" s="3">
        <v>1.53633258260573E-2</v>
      </c>
      <c r="O19" s="3">
        <f t="shared" si="3"/>
        <v>33.966790772318546</v>
      </c>
      <c r="Q19" s="4">
        <f>8000*0.00001/(0.2*(1/(30*0.7)))</f>
        <v>8.3999999999999986</v>
      </c>
      <c r="R19" s="5">
        <v>6.6405387074979496E-3</v>
      </c>
      <c r="S19" s="5">
        <f t="shared" si="4"/>
        <v>14.681572951509192</v>
      </c>
      <c r="U19" s="4">
        <f>8000*0.00001/(0.2*(1/(30*0.7)))</f>
        <v>8.3999999999999986</v>
      </c>
      <c r="V19" s="5">
        <v>2.29119616522433E-4</v>
      </c>
      <c r="W19" s="5">
        <f t="shared" si="5"/>
        <v>0.50656076453522425</v>
      </c>
    </row>
    <row r="20" spans="1:23" s="8" customFormat="1" ht="43" customHeight="1"/>
    <row r="21" spans="1:23" ht="43" customHeight="1">
      <c r="A21" s="11" t="s">
        <v>5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M21" s="11" t="s">
        <v>6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</row>
    <row r="22" spans="1:23" s="9" customFormat="1" ht="28" customHeight="1">
      <c r="A22" s="12" t="s">
        <v>7</v>
      </c>
      <c r="B22" s="12"/>
      <c r="C22" s="12"/>
      <c r="E22" s="13" t="s">
        <v>8</v>
      </c>
      <c r="F22" s="13"/>
      <c r="G22" s="13"/>
      <c r="I22" s="14" t="s">
        <v>9</v>
      </c>
      <c r="J22" s="14"/>
      <c r="K22" s="14"/>
      <c r="L22" s="10"/>
      <c r="M22" s="12" t="s">
        <v>7</v>
      </c>
      <c r="N22" s="12"/>
      <c r="O22" s="12"/>
      <c r="Q22" s="13" t="s">
        <v>8</v>
      </c>
      <c r="R22" s="13"/>
      <c r="S22" s="13"/>
      <c r="U22" s="14" t="s">
        <v>9</v>
      </c>
      <c r="V22" s="14"/>
      <c r="W22" s="14"/>
    </row>
    <row r="23" spans="1:23" s="1" customFormat="1" ht="28" customHeight="1">
      <c r="A23" s="2" t="s">
        <v>0</v>
      </c>
      <c r="B23" s="2" t="s">
        <v>1</v>
      </c>
      <c r="C23" s="2" t="s">
        <v>2</v>
      </c>
      <c r="E23" s="2" t="s">
        <v>0</v>
      </c>
      <c r="F23" s="2" t="s">
        <v>1</v>
      </c>
      <c r="G23" s="2" t="s">
        <v>2</v>
      </c>
      <c r="I23" s="2" t="s">
        <v>0</v>
      </c>
      <c r="J23" s="2" t="s">
        <v>1</v>
      </c>
      <c r="K23" s="2" t="s">
        <v>2</v>
      </c>
      <c r="L23" s="7"/>
      <c r="M23" s="2" t="s">
        <v>0</v>
      </c>
      <c r="N23" s="2" t="s">
        <v>1</v>
      </c>
      <c r="O23" s="2" t="s">
        <v>2</v>
      </c>
      <c r="Q23" s="2" t="s">
        <v>0</v>
      </c>
      <c r="R23" s="2" t="s">
        <v>1</v>
      </c>
      <c r="S23" s="2" t="s">
        <v>2</v>
      </c>
      <c r="U23" s="2" t="s">
        <v>0</v>
      </c>
      <c r="V23" s="2" t="s">
        <v>1</v>
      </c>
      <c r="W23" s="2" t="s">
        <v>2</v>
      </c>
    </row>
    <row r="24" spans="1:23">
      <c r="A24" s="2">
        <f>0*0.00001/(0.2*(1/(30*0.7)))</f>
        <v>0</v>
      </c>
      <c r="B24" s="3">
        <v>0</v>
      </c>
      <c r="C24" s="3">
        <f>B24/((4/3)*PI()*(1/(30*0.7))^3)</f>
        <v>0</v>
      </c>
      <c r="E24" s="4">
        <f>0*0.00001/(0.2*(1/(30*0.7)))</f>
        <v>0</v>
      </c>
      <c r="F24" s="5">
        <v>0</v>
      </c>
      <c r="G24" s="5">
        <f>F24/((4/3)*PI()*(1/(30*0.7))^3)</f>
        <v>0</v>
      </c>
      <c r="I24" s="4">
        <f>0*0.00001/(0.2*(1/(30*0.7)))</f>
        <v>0</v>
      </c>
      <c r="J24" s="5">
        <v>0</v>
      </c>
      <c r="K24" s="5">
        <f>J24/((4/3)*PI()*(1/(30*0.7))^3)</f>
        <v>0</v>
      </c>
      <c r="M24" s="2">
        <f>0*0.00001/(0.2*(1/(30*0.7)))</f>
        <v>0</v>
      </c>
      <c r="N24" s="3">
        <v>0</v>
      </c>
      <c r="O24" s="3">
        <f>N24/((4/3)*PI()*(1/(30*0.7))^3)</f>
        <v>0</v>
      </c>
      <c r="Q24" s="4">
        <f>0*0.00001/(0.2*(1/(30*0.7)))</f>
        <v>0</v>
      </c>
      <c r="R24" s="5">
        <v>0</v>
      </c>
      <c r="S24" s="5">
        <f>R24/((4/3)*PI()*(1/(30*0.7))^3)</f>
        <v>0</v>
      </c>
      <c r="U24" s="4">
        <f>0*0.00001/(0.2*(1/(30*0.7)))</f>
        <v>0</v>
      </c>
      <c r="V24" s="5">
        <v>0</v>
      </c>
      <c r="W24" s="5">
        <f>V24/((4/3)*PI()*(1/(30*0.7))^3)</f>
        <v>0</v>
      </c>
    </row>
    <row r="25" spans="1:23">
      <c r="A25" s="2">
        <f>500*0.00001/(0.2*(1/(30*0.7)))</f>
        <v>0.52499999999999991</v>
      </c>
      <c r="B25" s="3">
        <v>4.5472205501390301E-3</v>
      </c>
      <c r="C25" s="3">
        <f t="shared" ref="C25:C39" si="6">B25/((4/3)*PI()*(1/(30*0.7))^3)</f>
        <v>10.053453970246064</v>
      </c>
      <c r="E25" s="4">
        <f>500*0.00001/(0.2*(1/(30*0.7)))</f>
        <v>0.52499999999999991</v>
      </c>
      <c r="F25" s="5">
        <v>4.5793153160764702E-3</v>
      </c>
      <c r="G25" s="5">
        <f t="shared" ref="G25:G39" si="7">F25/((4/3)*PI()*(1/(30*0.7))^3)</f>
        <v>10.124412316884433</v>
      </c>
      <c r="I25" s="4">
        <f>500*0.00001/(0.2*(1/(30*0.7)))</f>
        <v>0.52499999999999991</v>
      </c>
      <c r="J25" s="5">
        <v>4.5595590024033097E-3</v>
      </c>
      <c r="K25" s="5">
        <f t="shared" ref="K25:K39" si="8">J25/((4/3)*PI()*(1/(30*0.7))^3)</f>
        <v>10.08073306536258</v>
      </c>
      <c r="M25" s="2">
        <f>500*0.00001/(0.2*(1/(30*0.7)))</f>
        <v>0.52499999999999991</v>
      </c>
      <c r="N25" s="3">
        <v>4.0160834172305003E-3</v>
      </c>
      <c r="O25" s="3">
        <f t="shared" ref="O25:O39" si="9">N25/((4/3)*PI()*(1/(30*0.7))^3)</f>
        <v>8.8791624093449535</v>
      </c>
      <c r="Q25" s="4">
        <f>500*0.00001/(0.2*(1/(30*0.7)))</f>
        <v>0.52499999999999991</v>
      </c>
      <c r="R25" s="5">
        <v>4.0062551140602103E-3</v>
      </c>
      <c r="S25" s="5">
        <f t="shared" ref="S25:S39" si="10">R25/((4/3)*PI()*(1/(30*0.7))^3)</f>
        <v>8.8574330050992955</v>
      </c>
      <c r="U25" s="4">
        <f>500*0.00001/(0.2*(1/(30*0.7)))</f>
        <v>0.52499999999999991</v>
      </c>
      <c r="V25" s="5">
        <v>3.9732409368155603E-3</v>
      </c>
      <c r="W25" s="5">
        <f t="shared" ref="W25:W39" si="11">V25/((4/3)*PI()*(1/(30*0.7))^3)</f>
        <v>8.784441931181739</v>
      </c>
    </row>
    <row r="26" spans="1:23">
      <c r="A26" s="2">
        <f>1000*0.00001/(0.2*(1/(30*0.7)))</f>
        <v>1.0499999999999998</v>
      </c>
      <c r="B26" s="3">
        <v>7.7041911397279601E-3</v>
      </c>
      <c r="C26" s="3">
        <f t="shared" si="6"/>
        <v>17.03320306266308</v>
      </c>
      <c r="E26" s="4">
        <f>1000*0.00001/(0.2*(1/(30*0.7)))</f>
        <v>1.0499999999999998</v>
      </c>
      <c r="F26" s="5">
        <v>7.7551387575880296E-3</v>
      </c>
      <c r="G26" s="5">
        <f t="shared" si="7"/>
        <v>17.145843196433198</v>
      </c>
      <c r="I26" s="4">
        <f>1000*0.00001/(0.2*(1/(30*0.7)))</f>
        <v>1.0499999999999998</v>
      </c>
      <c r="J26" s="5">
        <v>7.7595967718188602E-3</v>
      </c>
      <c r="K26" s="5">
        <f t="shared" si="8"/>
        <v>17.155699424072516</v>
      </c>
      <c r="M26" s="2">
        <f>1000*0.00001/(0.2*(1/(30*0.7)))</f>
        <v>1.0499999999999998</v>
      </c>
      <c r="N26" s="3">
        <v>6.3364446167188801E-3</v>
      </c>
      <c r="O26" s="3">
        <f t="shared" si="9"/>
        <v>14.009251054965659</v>
      </c>
      <c r="Q26" s="4">
        <f>1000*0.00001/(0.2*(1/(30*0.7)))</f>
        <v>1.0499999999999998</v>
      </c>
      <c r="R26" s="5">
        <v>6.3132874376795904E-3</v>
      </c>
      <c r="S26" s="5">
        <f t="shared" si="10"/>
        <v>13.958052827172391</v>
      </c>
      <c r="U26" s="4">
        <f>1000*0.00001/(0.2*(1/(30*0.7)))</f>
        <v>1.0499999999999998</v>
      </c>
      <c r="V26" s="5">
        <v>6.2547729959637798E-3</v>
      </c>
      <c r="W26" s="5">
        <f t="shared" si="11"/>
        <v>13.828683195790301</v>
      </c>
    </row>
    <row r="27" spans="1:23">
      <c r="A27" s="2">
        <f>1500*0.00001/(0.2*(1/(30*0.7)))</f>
        <v>1.575</v>
      </c>
      <c r="B27" s="3">
        <v>1.09813668252651E-2</v>
      </c>
      <c r="C27" s="3">
        <f t="shared" si="6"/>
        <v>24.278713708930255</v>
      </c>
      <c r="E27" s="4">
        <f>1500*0.00001/(0.2*(1/(30*0.7)))</f>
        <v>1.575</v>
      </c>
      <c r="F27" s="5">
        <v>1.09549991007652E-2</v>
      </c>
      <c r="G27" s="5">
        <f t="shared" si="7"/>
        <v>24.220417283314443</v>
      </c>
      <c r="I27" s="4">
        <f>1500*0.00001/(0.2*(1/(30*0.7)))</f>
        <v>1.575</v>
      </c>
      <c r="J27" s="5">
        <v>1.0884901165976299E-2</v>
      </c>
      <c r="K27" s="5">
        <f t="shared" si="8"/>
        <v>24.065437696765034</v>
      </c>
      <c r="M27" s="2">
        <f>1500*0.00001/(0.2*(1/(30*0.7)))</f>
        <v>1.575</v>
      </c>
      <c r="N27" s="3">
        <v>8.4513845051743895E-3</v>
      </c>
      <c r="O27" s="3">
        <f t="shared" si="9"/>
        <v>18.685173540795979</v>
      </c>
      <c r="Q27" s="4">
        <f>1500*0.00001/(0.2*(1/(30*0.7)))</f>
        <v>1.575</v>
      </c>
      <c r="R27" s="5">
        <v>8.2908580900157795E-3</v>
      </c>
      <c r="S27" s="5">
        <f t="shared" si="10"/>
        <v>18.330265546338495</v>
      </c>
      <c r="U27" s="4">
        <f>1500*0.00001/(0.2*(1/(30*0.7)))</f>
        <v>1.575</v>
      </c>
      <c r="V27" s="5">
        <v>8.0255184141552905E-3</v>
      </c>
      <c r="W27" s="5">
        <f t="shared" si="11"/>
        <v>17.74362582030588</v>
      </c>
    </row>
    <row r="28" spans="1:23">
      <c r="A28" s="2">
        <f>2000*0.00001/(0.2*(1/(30*0.7)))</f>
        <v>2.0999999999999996</v>
      </c>
      <c r="B28" s="3">
        <v>1.4539040404411801E-2</v>
      </c>
      <c r="C28" s="3">
        <f t="shared" si="6"/>
        <v>32.144377398372008</v>
      </c>
      <c r="E28" s="4">
        <f>2000*0.00001/(0.2*(1/(30*0.7)))</f>
        <v>2.0999999999999996</v>
      </c>
      <c r="F28" s="5">
        <v>1.45146731695913E-2</v>
      </c>
      <c r="G28" s="5">
        <f t="shared" si="7"/>
        <v>32.090503857172742</v>
      </c>
      <c r="I28" s="4">
        <f>2000*0.00001/(0.2*(1/(30*0.7)))</f>
        <v>2.0999999999999996</v>
      </c>
      <c r="J28" s="5">
        <v>1.4443169403105799E-2</v>
      </c>
      <c r="K28" s="5">
        <f t="shared" si="8"/>
        <v>31.932416116071369</v>
      </c>
      <c r="M28" s="2">
        <f>2000*0.00001/(0.2*(1/(30*0.7)))</f>
        <v>2.0999999999999996</v>
      </c>
      <c r="N28" s="3">
        <v>1.0586380983871701E-2</v>
      </c>
      <c r="O28" s="3">
        <f t="shared" si="9"/>
        <v>23.405439159881595</v>
      </c>
      <c r="Q28" s="4">
        <f>2000*0.00001/(0.2*(1/(30*0.7)))</f>
        <v>2.0999999999999996</v>
      </c>
      <c r="R28" s="5">
        <v>1.01671903180682E-2</v>
      </c>
      <c r="S28" s="5">
        <f t="shared" si="10"/>
        <v>22.478650142954884</v>
      </c>
      <c r="U28" s="4">
        <f>2000*0.00001/(0.2*(1/(30*0.7)))</f>
        <v>2.0999999999999996</v>
      </c>
      <c r="V28" s="5">
        <v>9.6574450492881003E-3</v>
      </c>
      <c r="W28" s="5">
        <f t="shared" si="11"/>
        <v>21.35165387353603</v>
      </c>
    </row>
    <row r="29" spans="1:23">
      <c r="A29" s="2">
        <f>2500*0.00001/(0.2*(1/(30*0.7)))</f>
        <v>2.625</v>
      </c>
      <c r="B29" s="3">
        <v>1.7936157772277601E-2</v>
      </c>
      <c r="C29" s="3">
        <f t="shared" si="6"/>
        <v>39.65506721708293</v>
      </c>
      <c r="E29" s="4">
        <f>2500*0.00001/(0.2*(1/(30*0.7)))</f>
        <v>2.625</v>
      </c>
      <c r="F29" s="5">
        <v>1.8326761357080699E-2</v>
      </c>
      <c r="G29" s="5">
        <f t="shared" si="7"/>
        <v>40.518653031127286</v>
      </c>
      <c r="I29" s="4">
        <f>2500*0.00001/(0.2*(1/(30*0.7)))</f>
        <v>2.625</v>
      </c>
      <c r="J29" s="5">
        <v>1.8527184386030199E-2</v>
      </c>
      <c r="K29" s="5">
        <f t="shared" si="8"/>
        <v>40.961768484601279</v>
      </c>
      <c r="M29" s="2">
        <f>2500*0.00001/(0.2*(1/(30*0.7)))</f>
        <v>2.625</v>
      </c>
      <c r="N29" s="3">
        <v>1.2297057936404201E-2</v>
      </c>
      <c r="O29" s="3">
        <f t="shared" si="9"/>
        <v>27.187576360092937</v>
      </c>
      <c r="Q29" s="4">
        <f>2500*0.00001/(0.2*(1/(30*0.7)))</f>
        <v>2.625</v>
      </c>
      <c r="R29" s="5">
        <v>1.18769636088694E-2</v>
      </c>
      <c r="S29" s="5">
        <f t="shared" si="10"/>
        <v>26.258789436638462</v>
      </c>
      <c r="U29" s="4">
        <f>2500*0.00001/(0.2*(1/(30*0.7)))</f>
        <v>2.625</v>
      </c>
      <c r="V29" s="5">
        <v>1.11507182901429E-2</v>
      </c>
      <c r="W29" s="5">
        <f t="shared" si="11"/>
        <v>24.653133013683494</v>
      </c>
    </row>
    <row r="30" spans="1:23">
      <c r="A30" s="2">
        <f>3000*0.00001/(0.2*(1/(30*0.7)))</f>
        <v>3.15</v>
      </c>
      <c r="B30" s="3">
        <v>2.1896090335468799E-2</v>
      </c>
      <c r="C30" s="3">
        <f t="shared" si="6"/>
        <v>48.410085653148016</v>
      </c>
      <c r="E30" s="4">
        <f>3000*0.00001/(0.2*(1/(30*0.7)))</f>
        <v>3.15</v>
      </c>
      <c r="F30" s="5">
        <v>2.2377501592285201E-2</v>
      </c>
      <c r="G30" s="5">
        <f t="shared" si="7"/>
        <v>49.4744382302435</v>
      </c>
      <c r="I30" s="4">
        <f>3000*0.00001/(0.2*(1/(30*0.7)))</f>
        <v>3.15</v>
      </c>
      <c r="J30" s="5">
        <v>2.2560485897355199E-2</v>
      </c>
      <c r="K30" s="5">
        <f t="shared" si="8"/>
        <v>49.878998393537628</v>
      </c>
      <c r="M30" s="2">
        <f>3000*0.00001/(0.2*(1/(30*0.7)))</f>
        <v>3.15</v>
      </c>
      <c r="N30" s="3">
        <v>1.4235922265910601E-2</v>
      </c>
      <c r="O30" s="3">
        <f t="shared" si="9"/>
        <v>31.474213235590128</v>
      </c>
      <c r="Q30" s="4">
        <f>3000*0.00001/(0.2*(1/(30*0.7)))</f>
        <v>3.15</v>
      </c>
      <c r="R30" s="5">
        <v>1.33599361314483E-2</v>
      </c>
      <c r="S30" s="5">
        <f t="shared" si="10"/>
        <v>29.537494709561901</v>
      </c>
      <c r="U30" s="4">
        <f>3000*0.00001/(0.2*(1/(30*0.7)))</f>
        <v>3.15</v>
      </c>
      <c r="V30" s="5">
        <v>1.19073358364338E-2</v>
      </c>
      <c r="W30" s="5">
        <f t="shared" si="11"/>
        <v>26.325939421651441</v>
      </c>
    </row>
    <row r="31" spans="1:23">
      <c r="A31" s="2">
        <f>4000*0.00001/(0.2*(1/(30*0.7)))</f>
        <v>4.1999999999999993</v>
      </c>
      <c r="B31" s="3">
        <v>2.57839050218092E-2</v>
      </c>
      <c r="C31" s="3">
        <f t="shared" si="6"/>
        <v>57.005658610957333</v>
      </c>
      <c r="E31" s="4">
        <f>4000*0.00001/(0.2*(1/(30*0.7)))</f>
        <v>4.1999999999999993</v>
      </c>
      <c r="F31" s="5">
        <v>2.6302799828834902E-2</v>
      </c>
      <c r="G31" s="5">
        <f t="shared" si="7"/>
        <v>58.152883602644422</v>
      </c>
      <c r="I31" s="4">
        <f>4000*0.00001/(0.2*(1/(30*0.7)))</f>
        <v>4.1999999999999993</v>
      </c>
      <c r="J31" s="5">
        <v>2.6590128469845601E-2</v>
      </c>
      <c r="K31" s="5">
        <f t="shared" si="8"/>
        <v>58.788138751340938</v>
      </c>
      <c r="M31" s="2">
        <f>4000*0.00001/(0.2*(1/(30*0.7)))</f>
        <v>4.1999999999999993</v>
      </c>
      <c r="N31" s="3">
        <v>1.5821043768714599E-2</v>
      </c>
      <c r="O31" s="3">
        <f t="shared" si="9"/>
        <v>34.97875978000615</v>
      </c>
      <c r="Q31" s="4">
        <f>4000*0.00001/(0.2*(1/(30*0.7)))</f>
        <v>4.1999999999999993</v>
      </c>
      <c r="R31" s="5">
        <v>1.41572021356542E-2</v>
      </c>
      <c r="S31" s="5">
        <f t="shared" si="10"/>
        <v>31.300170829390961</v>
      </c>
      <c r="U31" s="4">
        <f>4000*0.00001/(0.2*(1/(30*0.7)))</f>
        <v>4.1999999999999993</v>
      </c>
      <c r="V31" s="5">
        <v>1.1704211367881899E-2</v>
      </c>
      <c r="W31" s="5">
        <f t="shared" si="11"/>
        <v>25.876851352950926</v>
      </c>
    </row>
    <row r="32" spans="1:23">
      <c r="A32" s="2">
        <f>4500*0.00001/(0.2*(1/(30*0.7)))</f>
        <v>4.7250000000000005</v>
      </c>
      <c r="B32" s="3">
        <v>3.05650416624604E-2</v>
      </c>
      <c r="C32" s="3">
        <f t="shared" si="6"/>
        <v>67.576277874360798</v>
      </c>
      <c r="E32" s="4">
        <f>4500*0.00001/(0.2*(1/(30*0.7)))</f>
        <v>4.7250000000000005</v>
      </c>
      <c r="F32" s="5">
        <v>3.18760162726116E-2</v>
      </c>
      <c r="G32" s="5">
        <f t="shared" si="7"/>
        <v>70.474712809282394</v>
      </c>
      <c r="I32" s="4">
        <f>4500*0.00001/(0.2*(1/(30*0.7)))</f>
        <v>4.7250000000000005</v>
      </c>
      <c r="J32" s="5">
        <v>3.2929730307279297E-2</v>
      </c>
      <c r="K32" s="5">
        <f t="shared" si="8"/>
        <v>72.804370108401102</v>
      </c>
      <c r="M32" s="2">
        <f>4500*0.00001/(0.2*(1/(30*0.7)))</f>
        <v>4.7250000000000005</v>
      </c>
      <c r="N32" s="3">
        <v>1.7925379943996799E-2</v>
      </c>
      <c r="O32" s="3">
        <f t="shared" si="9"/>
        <v>39.631238506923502</v>
      </c>
      <c r="Q32" s="4">
        <f>4500*0.00001/(0.2*(1/(30*0.7)))</f>
        <v>4.7250000000000005</v>
      </c>
      <c r="R32" s="5">
        <v>1.59166177151987E-2</v>
      </c>
      <c r="S32" s="5">
        <f t="shared" si="10"/>
        <v>35.19006430353609</v>
      </c>
      <c r="U32" s="4">
        <f>4500*0.00001/(0.2*(1/(30*0.7)))</f>
        <v>4.7250000000000005</v>
      </c>
      <c r="V32" s="5">
        <v>1.26038330876556E-2</v>
      </c>
      <c r="W32" s="5">
        <f t="shared" si="11"/>
        <v>27.865825815626145</v>
      </c>
    </row>
    <row r="33" spans="1:23">
      <c r="A33" s="2">
        <f>5000*0.00001/(0.2*(1/(30*0.7)))</f>
        <v>5.25</v>
      </c>
      <c r="B33" s="3">
        <v>3.6461301796653002E-2</v>
      </c>
      <c r="C33" s="3">
        <f t="shared" si="6"/>
        <v>80.612324664281687</v>
      </c>
      <c r="E33" s="4">
        <f>5000*0.00001/(0.2*(1/(30*0.7)))</f>
        <v>5.25</v>
      </c>
      <c r="F33" s="5">
        <v>3.9009857231123601E-2</v>
      </c>
      <c r="G33" s="5">
        <f t="shared" si="7"/>
        <v>86.246928147564958</v>
      </c>
      <c r="I33" s="4">
        <f>5000*0.00001/(0.2*(1/(30*0.7)))</f>
        <v>5.25</v>
      </c>
      <c r="J33" s="5">
        <v>4.1043357385680199E-2</v>
      </c>
      <c r="K33" s="5">
        <f t="shared" si="8"/>
        <v>90.742795453077107</v>
      </c>
      <c r="M33" s="2">
        <f>5000*0.00001/(0.2*(1/(30*0.7)))</f>
        <v>5.25</v>
      </c>
      <c r="N33" s="3">
        <v>2.0711461258146501E-2</v>
      </c>
      <c r="O33" s="3">
        <f t="shared" si="9"/>
        <v>45.790988169453136</v>
      </c>
      <c r="Q33" s="4">
        <f>5000*0.00001/(0.2*(1/(30*0.7)))</f>
        <v>5.25</v>
      </c>
      <c r="R33" s="5">
        <v>1.8282298198059401E-2</v>
      </c>
      <c r="S33" s="5">
        <f t="shared" si="10"/>
        <v>40.420349393187699</v>
      </c>
      <c r="U33" s="4">
        <f>5000*0.00001/(0.2*(1/(30*0.7)))</f>
        <v>5.25</v>
      </c>
      <c r="V33" s="5">
        <v>1.4077067226078099E-2</v>
      </c>
      <c r="W33" s="5">
        <f t="shared" si="11"/>
        <v>31.123000486331939</v>
      </c>
    </row>
    <row r="34" spans="1:23">
      <c r="A34" s="2">
        <f>5500*0.00001/(0.2*(1/(30*0.7)))</f>
        <v>5.7750000000000004</v>
      </c>
      <c r="B34" s="3">
        <v>4.2031992037562298E-2</v>
      </c>
      <c r="C34" s="3">
        <f t="shared" si="6"/>
        <v>92.928568686746857</v>
      </c>
      <c r="E34" s="4">
        <f>5500*0.00001/(0.2*(1/(30*0.7)))</f>
        <v>5.7750000000000004</v>
      </c>
      <c r="F34" s="5">
        <v>4.5623229344161E-2</v>
      </c>
      <c r="G34" s="5">
        <f t="shared" si="7"/>
        <v>100.86843845114977</v>
      </c>
      <c r="I34" s="4">
        <f>5500*0.00001/(0.2*(1/(30*0.7)))</f>
        <v>5.7750000000000004</v>
      </c>
      <c r="J34" s="5">
        <v>4.8124385857651303E-2</v>
      </c>
      <c r="K34" s="5">
        <f t="shared" si="8"/>
        <v>106.39824761775971</v>
      </c>
      <c r="M34" s="2">
        <f>5500*0.00001/(0.2*(1/(30*0.7)))</f>
        <v>5.7750000000000004</v>
      </c>
      <c r="N34" s="3">
        <v>2.2936254639073499E-2</v>
      </c>
      <c r="O34" s="3">
        <f t="shared" si="9"/>
        <v>50.709785839773708</v>
      </c>
      <c r="Q34" s="4">
        <f>5500*0.00001/(0.2*(1/(30*0.7)))</f>
        <v>5.7750000000000004</v>
      </c>
      <c r="R34" s="5">
        <v>1.9803090511249202E-2</v>
      </c>
      <c r="S34" s="5">
        <f t="shared" si="10"/>
        <v>43.78267047490656</v>
      </c>
      <c r="U34" s="4">
        <f>5500*0.00001/(0.2*(1/(30*0.7)))</f>
        <v>5.7750000000000004</v>
      </c>
      <c r="V34" s="5">
        <v>1.44495641612077E-2</v>
      </c>
      <c r="W34" s="5">
        <f t="shared" si="11"/>
        <v>31.946554292462736</v>
      </c>
    </row>
    <row r="35" spans="1:23">
      <c r="A35" s="2">
        <f>6000*0.00001/(0.2*(1/(30*0.7)))</f>
        <v>6.3</v>
      </c>
      <c r="B35" s="3">
        <v>4.73934973519907E-2</v>
      </c>
      <c r="C35" s="3">
        <f t="shared" si="6"/>
        <v>104.7823255686706</v>
      </c>
      <c r="E35" s="4">
        <f>6000*0.00001/(0.2*(1/(30*0.7)))</f>
        <v>6.3</v>
      </c>
      <c r="F35" s="5">
        <v>5.2500788951835797E-2</v>
      </c>
      <c r="G35" s="5">
        <f t="shared" si="7"/>
        <v>116.07404112227337</v>
      </c>
      <c r="I35" s="4">
        <f>6000*0.00001/(0.2*(1/(30*0.7)))</f>
        <v>6.3</v>
      </c>
      <c r="J35" s="5">
        <v>5.5612323452591497E-2</v>
      </c>
      <c r="K35" s="5">
        <f t="shared" si="8"/>
        <v>122.95333552536178</v>
      </c>
      <c r="M35" s="2">
        <f>6000*0.00001/(0.2*(1/(30*0.7)))</f>
        <v>6.3</v>
      </c>
      <c r="N35" s="3">
        <v>2.45756743977627E-2</v>
      </c>
      <c r="O35" s="3">
        <f t="shared" si="9"/>
        <v>54.334380446558256</v>
      </c>
      <c r="Q35" s="4">
        <f>6000*0.00001/(0.2*(1/(30*0.7)))</f>
        <v>6.3</v>
      </c>
      <c r="R35" s="5">
        <v>2.0966439385543999E-2</v>
      </c>
      <c r="S35" s="5">
        <f t="shared" si="10"/>
        <v>46.354719538746828</v>
      </c>
      <c r="U35" s="4">
        <f>6000*0.00001/(0.2*(1/(30*0.7)))</f>
        <v>6.3</v>
      </c>
      <c r="V35" s="5">
        <v>1.45889339857188E-2</v>
      </c>
      <c r="W35" s="5">
        <f t="shared" si="11"/>
        <v>32.254687161786784</v>
      </c>
    </row>
    <row r="36" spans="1:23">
      <c r="A36" s="2">
        <f>6500*0.00001/(0.2*(1/(30*0.7)))</f>
        <v>6.8249999999999993</v>
      </c>
      <c r="B36" s="3">
        <v>5.4766665138243097E-2</v>
      </c>
      <c r="C36" s="3">
        <f t="shared" si="6"/>
        <v>121.08366880387462</v>
      </c>
      <c r="E36" s="4">
        <f>6500*0.00001/(0.2*(1/(30*0.7)))</f>
        <v>6.8249999999999993</v>
      </c>
      <c r="F36" s="5">
        <v>6.24924533442765E-2</v>
      </c>
      <c r="G36" s="5">
        <f t="shared" si="7"/>
        <v>138.16462083969614</v>
      </c>
      <c r="I36" s="4">
        <f>6500*0.00001/(0.2*(1/(30*0.7)))</f>
        <v>6.8249999999999993</v>
      </c>
      <c r="J36" s="5">
        <v>6.7175368528372095E-2</v>
      </c>
      <c r="K36" s="5">
        <f t="shared" si="8"/>
        <v>148.51808219719109</v>
      </c>
      <c r="M36" s="2">
        <f>6500*0.00001/(0.2*(1/(30*0.7)))</f>
        <v>6.8249999999999993</v>
      </c>
      <c r="N36" s="3">
        <v>2.7505498524782099E-2</v>
      </c>
      <c r="O36" s="3">
        <f t="shared" si="9"/>
        <v>60.811931222274495</v>
      </c>
      <c r="Q36" s="4">
        <f>6500*0.00001/(0.2*(1/(30*0.7)))</f>
        <v>6.8249999999999993</v>
      </c>
      <c r="R36" s="5">
        <v>2.3305778118732499E-2</v>
      </c>
      <c r="S36" s="5">
        <f t="shared" si="10"/>
        <v>51.526765630552347</v>
      </c>
      <c r="U36" s="4">
        <f>6500*0.00001/(0.2*(1/(30*0.7)))</f>
        <v>6.8249999999999993</v>
      </c>
      <c r="V36" s="5">
        <v>1.5828481847743901E-2</v>
      </c>
      <c r="W36" s="5">
        <f t="shared" si="11"/>
        <v>34.995204635566516</v>
      </c>
    </row>
    <row r="37" spans="1:23">
      <c r="A37" s="2">
        <f>7000*0.00001/(0.2*(1/(30*0.7)))</f>
        <v>7.35</v>
      </c>
      <c r="B37" s="3">
        <v>6.3331030524727397E-2</v>
      </c>
      <c r="C37" s="3">
        <f t="shared" si="6"/>
        <v>140.01863187593321</v>
      </c>
      <c r="E37" s="4">
        <f>7000*0.00001/(0.2*(1/(30*0.7)))</f>
        <v>7.35</v>
      </c>
      <c r="F37" s="5">
        <v>7.4181394509401297E-2</v>
      </c>
      <c r="G37" s="5">
        <f t="shared" si="7"/>
        <v>164.00771128775096</v>
      </c>
      <c r="I37" s="4">
        <f>7000*0.00001/(0.2*(1/(30*0.7)))</f>
        <v>7.35</v>
      </c>
      <c r="J37" s="5">
        <v>8.1321500431692298E-2</v>
      </c>
      <c r="K37" s="5">
        <f t="shared" si="8"/>
        <v>179.7937778400406</v>
      </c>
      <c r="M37" s="2">
        <f>7000*0.00001/(0.2*(1/(30*0.7)))</f>
        <v>7.35</v>
      </c>
      <c r="N37" s="3">
        <v>3.1520643517924399E-2</v>
      </c>
      <c r="O37" s="3">
        <f t="shared" si="9"/>
        <v>69.689018868965803</v>
      </c>
      <c r="Q37" s="4">
        <f>7000*0.00001/(0.2*(1/(30*0.7)))</f>
        <v>7.35</v>
      </c>
      <c r="R37" s="5">
        <v>2.6797212866725099E-2</v>
      </c>
      <c r="S37" s="5">
        <f t="shared" si="10"/>
        <v>59.245981829113042</v>
      </c>
      <c r="U37" s="4">
        <f>7000*0.00001/(0.2*(1/(30*0.7)))</f>
        <v>7.35</v>
      </c>
      <c r="V37" s="5">
        <v>1.8330883237816401E-2</v>
      </c>
      <c r="W37" s="5">
        <f t="shared" si="11"/>
        <v>40.527766100922413</v>
      </c>
    </row>
    <row r="38" spans="1:23">
      <c r="A38" s="2">
        <f>7500*0.00001/(0.2*(1/(30*0.7)))</f>
        <v>7.8750000000000009</v>
      </c>
      <c r="B38" s="3">
        <v>7.11692343861446E-2</v>
      </c>
      <c r="C38" s="3">
        <f t="shared" si="6"/>
        <v>157.34812378451318</v>
      </c>
      <c r="E38" s="4">
        <f>7500*0.00001/(0.2*(1/(30*0.7)))</f>
        <v>7.8750000000000009</v>
      </c>
      <c r="F38" s="5">
        <v>8.5438288491251693E-2</v>
      </c>
      <c r="G38" s="5">
        <f t="shared" si="7"/>
        <v>188.89558823293513</v>
      </c>
      <c r="I38" s="4">
        <f>7500*0.00001/(0.2*(1/(30*0.7)))</f>
        <v>7.8750000000000009</v>
      </c>
      <c r="J38" s="5">
        <v>9.6084543017881899E-2</v>
      </c>
      <c r="K38" s="5">
        <f t="shared" si="8"/>
        <v>212.43340186190639</v>
      </c>
      <c r="M38" s="2">
        <f>7500*0.00001/(0.2*(1/(30*0.7)))</f>
        <v>7.8750000000000009</v>
      </c>
      <c r="N38" s="3">
        <v>3.5013359332432901E-2</v>
      </c>
      <c r="O38" s="3">
        <f t="shared" si="9"/>
        <v>77.41106737862917</v>
      </c>
      <c r="Q38" s="4">
        <f>7500*0.00001/(0.2*(1/(30*0.7)))</f>
        <v>7.8750000000000009</v>
      </c>
      <c r="R38" s="5">
        <v>2.96954301539443E-2</v>
      </c>
      <c r="S38" s="5">
        <f t="shared" si="10"/>
        <v>65.653653014522945</v>
      </c>
      <c r="U38" s="4">
        <f>7500*0.00001/(0.2*(1/(30*0.7)))</f>
        <v>7.8750000000000009</v>
      </c>
      <c r="V38" s="5">
        <v>2.0382707286408602E-2</v>
      </c>
      <c r="W38" s="5">
        <f t="shared" si="11"/>
        <v>45.064145720102069</v>
      </c>
    </row>
    <row r="39" spans="1:23">
      <c r="A39" s="2">
        <f>8000*0.00001/(0.2*(1/(30*0.7)))</f>
        <v>8.3999999999999986</v>
      </c>
      <c r="B39" s="3">
        <v>7.9690472123641706E-2</v>
      </c>
      <c r="C39" s="3">
        <f t="shared" si="6"/>
        <v>176.18773589895781</v>
      </c>
      <c r="E39" s="4">
        <f>8000*0.00001/(0.2*(1/(30*0.7)))</f>
        <v>8.3999999999999986</v>
      </c>
      <c r="F39" s="5">
        <v>9.7659906642248204E-2</v>
      </c>
      <c r="G39" s="5">
        <f t="shared" si="7"/>
        <v>215.91637470418087</v>
      </c>
      <c r="I39" s="4">
        <f>8000*0.00001/(0.2*(1/(30*0.7)))</f>
        <v>8.3999999999999986</v>
      </c>
      <c r="J39" s="5">
        <v>0.112559193504552</v>
      </c>
      <c r="K39" s="5">
        <f t="shared" si="8"/>
        <v>248.85722131763208</v>
      </c>
      <c r="M39" s="2">
        <f>8000*0.00001/(0.2*(1/(30*0.7)))</f>
        <v>8.3999999999999986</v>
      </c>
      <c r="N39" s="3">
        <v>3.8503456864281901E-2</v>
      </c>
      <c r="O39" s="3">
        <f t="shared" si="9"/>
        <v>85.127327124825229</v>
      </c>
      <c r="Q39" s="4">
        <f>8000*0.00001/(0.2*(1/(30*0.7)))</f>
        <v>8.3999999999999986</v>
      </c>
      <c r="R39" s="5">
        <v>3.2572295141117501E-2</v>
      </c>
      <c r="S39" s="5">
        <f t="shared" si="10"/>
        <v>72.014116380715734</v>
      </c>
      <c r="U39" s="4">
        <f>8000*0.00001/(0.2*(1/(30*0.7)))</f>
        <v>8.3999999999999986</v>
      </c>
      <c r="V39" s="5">
        <v>2.2072086819685401E-2</v>
      </c>
      <c r="W39" s="5">
        <f t="shared" si="11"/>
        <v>48.799196437084511</v>
      </c>
    </row>
    <row r="40" spans="1:23" s="8" customFormat="1" ht="43" customHeight="1"/>
  </sheetData>
  <mergeCells count="16">
    <mergeCell ref="A1:K1"/>
    <mergeCell ref="M1:W1"/>
    <mergeCell ref="A2:C2"/>
    <mergeCell ref="E2:G2"/>
    <mergeCell ref="I2:K2"/>
    <mergeCell ref="M2:O2"/>
    <mergeCell ref="Q2:S2"/>
    <mergeCell ref="U2:W2"/>
    <mergeCell ref="A21:K21"/>
    <mergeCell ref="M21:W21"/>
    <mergeCell ref="U22:W22"/>
    <mergeCell ref="A22:C22"/>
    <mergeCell ref="E22:G22"/>
    <mergeCell ref="I22:K22"/>
    <mergeCell ref="M22:O22"/>
    <mergeCell ref="Q22:S2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PHI=0.8</vt:lpstr>
      <vt:lpstr>PHI=1.0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Dipika Patel</dc:creator>
  <cp:lastModifiedBy>Dipika Patel</cp:lastModifiedBy>
  <dcterms:created xsi:type="dcterms:W3CDTF">2014-12-25T23:33:07Z</dcterms:created>
  <dcterms:modified xsi:type="dcterms:W3CDTF">2014-12-30T18:30:25Z</dcterms:modified>
</cp:coreProperties>
</file>