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earch\Zhantao\MAC_Tox_Paper_Final\"/>
    </mc:Choice>
  </mc:AlternateContent>
  <bookViews>
    <workbookView xWindow="0" yWindow="0" windowWidth="19200" windowHeight="11235"/>
  </bookViews>
  <sheets>
    <sheet name="PE concentration" sheetId="1" r:id="rId1"/>
    <sheet name="Sediment Concentr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9" i="2"/>
  <c r="E19" i="2"/>
  <c r="D19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E3" i="2"/>
  <c r="D3" i="2"/>
  <c r="P18" i="1" l="1"/>
  <c r="O18" i="1"/>
  <c r="K18" i="1"/>
  <c r="J18" i="1"/>
  <c r="F18" i="1"/>
  <c r="E18" i="1"/>
  <c r="P17" i="1"/>
  <c r="O17" i="1"/>
  <c r="K17" i="1"/>
  <c r="J17" i="1"/>
  <c r="F17" i="1"/>
  <c r="E17" i="1"/>
  <c r="P16" i="1"/>
  <c r="O16" i="1"/>
  <c r="K16" i="1"/>
  <c r="J16" i="1"/>
  <c r="F16" i="1"/>
  <c r="E16" i="1"/>
  <c r="P15" i="1"/>
  <c r="O15" i="1"/>
  <c r="K15" i="1"/>
  <c r="J15" i="1"/>
  <c r="F15" i="1"/>
  <c r="E15" i="1"/>
  <c r="P14" i="1"/>
  <c r="O14" i="1"/>
  <c r="K14" i="1"/>
  <c r="J14" i="1"/>
  <c r="F14" i="1"/>
  <c r="E14" i="1"/>
  <c r="P13" i="1"/>
  <c r="O13" i="1"/>
  <c r="K13" i="1"/>
  <c r="J13" i="1"/>
  <c r="F13" i="1"/>
  <c r="E13" i="1"/>
  <c r="P12" i="1"/>
  <c r="O12" i="1"/>
  <c r="K12" i="1"/>
  <c r="J12" i="1"/>
  <c r="F12" i="1"/>
  <c r="E12" i="1"/>
  <c r="P11" i="1"/>
  <c r="O11" i="1"/>
  <c r="K11" i="1"/>
  <c r="J11" i="1"/>
  <c r="F11" i="1"/>
  <c r="E11" i="1"/>
  <c r="P10" i="1"/>
  <c r="O10" i="1"/>
  <c r="K10" i="1"/>
  <c r="J10" i="1"/>
  <c r="F10" i="1"/>
  <c r="E10" i="1"/>
  <c r="P9" i="1"/>
  <c r="O9" i="1"/>
  <c r="K9" i="1"/>
  <c r="J9" i="1"/>
  <c r="F9" i="1"/>
  <c r="E9" i="1"/>
  <c r="P8" i="1"/>
  <c r="O8" i="1"/>
  <c r="K8" i="1"/>
  <c r="J8" i="1"/>
  <c r="F8" i="1"/>
  <c r="E8" i="1"/>
  <c r="P7" i="1"/>
  <c r="O7" i="1"/>
  <c r="K7" i="1"/>
  <c r="J7" i="1"/>
  <c r="F7" i="1"/>
  <c r="E7" i="1"/>
  <c r="P6" i="1"/>
  <c r="O6" i="1"/>
  <c r="K6" i="1"/>
  <c r="J6" i="1"/>
  <c r="F6" i="1"/>
  <c r="E6" i="1"/>
  <c r="P5" i="1"/>
  <c r="O5" i="1"/>
  <c r="K5" i="1"/>
  <c r="J5" i="1"/>
  <c r="F5" i="1"/>
  <c r="E5" i="1"/>
  <c r="P4" i="1"/>
  <c r="O4" i="1"/>
  <c r="K4" i="1"/>
  <c r="J4" i="1"/>
  <c r="F4" i="1"/>
  <c r="E4" i="1"/>
  <c r="P3" i="1"/>
  <c r="P19" i="1" s="1"/>
  <c r="O3" i="1"/>
  <c r="O19" i="1" s="1"/>
  <c r="K3" i="1"/>
  <c r="K19" i="1" s="1"/>
  <c r="J3" i="1"/>
  <c r="J19" i="1" s="1"/>
  <c r="F3" i="1"/>
  <c r="F19" i="1" s="1"/>
  <c r="E3" i="1"/>
  <c r="E19" i="1" s="1"/>
  <c r="J20" i="1" l="1"/>
  <c r="O20" i="1"/>
</calcChain>
</file>

<file path=xl/sharedStrings.xml><?xml version="1.0" encoding="utf-8"?>
<sst xmlns="http://schemas.openxmlformats.org/spreadsheetml/2006/main" count="71" uniqueCount="39">
  <si>
    <t>C1</t>
  </si>
  <si>
    <t>C2</t>
  </si>
  <si>
    <t>C3</t>
  </si>
  <si>
    <t>16 US EPA Pahs</t>
  </si>
  <si>
    <t>AverageC(ug/g)</t>
    <phoneticPr fontId="0" type="noConversion"/>
  </si>
  <si>
    <t>StdevC</t>
    <phoneticPr fontId="0" type="noConversion"/>
  </si>
  <si>
    <t>naphthalene</t>
  </si>
  <si>
    <t>acenaphthylene</t>
  </si>
  <si>
    <t>acenaphthene</t>
  </si>
  <si>
    <t>fluorene</t>
  </si>
  <si>
    <t>phenanthrene</t>
  </si>
  <si>
    <t>anthracene</t>
  </si>
  <si>
    <t>fluoranthene</t>
  </si>
  <si>
    <t>pyrene</t>
  </si>
  <si>
    <t xml:space="preserve">benz[a]anthracene </t>
  </si>
  <si>
    <t>chrysene</t>
  </si>
  <si>
    <t>benzo[b]fluoranthene</t>
  </si>
  <si>
    <t>benzo[k]fluoranthene</t>
  </si>
  <si>
    <t>benzo[a]pyrene</t>
  </si>
  <si>
    <t>indeno[1,2,3-cd]pyrene</t>
  </si>
  <si>
    <t>dibenz[a,h]anthracene</t>
  </si>
  <si>
    <t xml:space="preserve">benzo[ghi]perylene </t>
  </si>
  <si>
    <t>16 EPA PAHs</t>
    <phoneticPr fontId="0" type="noConversion"/>
  </si>
  <si>
    <t>decrease%</t>
    <phoneticPr fontId="0" type="noConversion"/>
  </si>
  <si>
    <t>ug/g</t>
  </si>
  <si>
    <t>Control</t>
  </si>
  <si>
    <t>MagTOG1</t>
  </si>
  <si>
    <t>MagTOG2</t>
  </si>
  <si>
    <t>MagTOG3</t>
  </si>
  <si>
    <t>MagTOG</t>
  </si>
  <si>
    <t>MagBio1</t>
  </si>
  <si>
    <t>MagBio2</t>
  </si>
  <si>
    <t>MagBio3</t>
  </si>
  <si>
    <t>MagBio</t>
  </si>
  <si>
    <t>Average C(ug/g)</t>
  </si>
  <si>
    <t xml:space="preserve">PAH in Sediment </t>
  </si>
  <si>
    <t>μg/g</t>
  </si>
  <si>
    <t>average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</si>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</sst>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.0_ "/>
  </numFmts>
  <fonts count="7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/>
    <xf numFmtId="0" fontId="5" fillId="0" borderId="0" xfId="0" applyFont="1"/>
    <xf numFmtId="164" fontId="5" fillId="0" borderId="0" xfId="0" applyNumberFormat="1" applyFont="1"/>
    <xf numFmtId="165" fontId="3" fillId="0" borderId="0" xfId="0" applyNumberFormat="1" applyFont="1"/>
    <xf numFmtId="0" fontId="1" fillId="0" borderId="0" xfId="1" applyFont="1"/>
    <xf numFmtId="0" fontId="4" fillId="0" borderId="0" xfId="1" applyFont="1"/>
    <xf numFmtId="164" fontId="4" fillId="0" borderId="0" xfId="1" applyNumberFormat="1" applyFont="1"/>
    <xf numFmtId="0" fontId="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B31" sqref="B31"/>
    </sheetView>
  </sheetViews>
  <sheetFormatPr defaultRowHeight="15"/>
  <cols>
    <col min="1" max="1" width="25" customWidth="1"/>
    <col min="7" max="7" width="11" customWidth="1"/>
    <col min="8" max="8" width="10.85546875" customWidth="1"/>
    <col min="9" max="9" width="11.140625" customWidth="1"/>
    <col min="10" max="10" width="11.28515625" customWidth="1"/>
  </cols>
  <sheetData>
    <row r="1" spans="1:16">
      <c r="A1" s="3"/>
      <c r="B1" s="3" t="s">
        <v>0</v>
      </c>
      <c r="C1" s="3" t="s">
        <v>1</v>
      </c>
      <c r="D1" s="3" t="s">
        <v>2</v>
      </c>
      <c r="E1" s="3" t="s">
        <v>25</v>
      </c>
      <c r="F1" s="3"/>
      <c r="G1" s="3" t="s">
        <v>26</v>
      </c>
      <c r="H1" s="3" t="s">
        <v>27</v>
      </c>
      <c r="I1" s="3" t="s">
        <v>28</v>
      </c>
      <c r="J1" s="3" t="s">
        <v>29</v>
      </c>
      <c r="K1" s="3"/>
      <c r="L1" s="3" t="s">
        <v>30</v>
      </c>
      <c r="M1" s="3" t="s">
        <v>31</v>
      </c>
      <c r="N1" s="3" t="s">
        <v>32</v>
      </c>
      <c r="O1" s="3" t="s">
        <v>33</v>
      </c>
      <c r="P1" s="3"/>
    </row>
    <row r="2" spans="1:16" ht="29.25">
      <c r="A2" s="2" t="s">
        <v>3</v>
      </c>
      <c r="B2" s="5" t="s">
        <v>24</v>
      </c>
      <c r="C2" s="5" t="s">
        <v>24</v>
      </c>
      <c r="D2" s="5" t="s">
        <v>24</v>
      </c>
      <c r="E2" s="1" t="s">
        <v>4</v>
      </c>
      <c r="F2" s="2" t="s">
        <v>5</v>
      </c>
      <c r="G2" s="5" t="s">
        <v>24</v>
      </c>
      <c r="H2" s="5" t="s">
        <v>24</v>
      </c>
      <c r="I2" s="5" t="s">
        <v>24</v>
      </c>
      <c r="J2" s="1" t="s">
        <v>34</v>
      </c>
      <c r="K2" s="2" t="s">
        <v>5</v>
      </c>
      <c r="L2" s="5" t="s">
        <v>24</v>
      </c>
      <c r="M2" s="5" t="s">
        <v>24</v>
      </c>
      <c r="N2" s="5" t="s">
        <v>24</v>
      </c>
      <c r="O2" s="1" t="s">
        <v>4</v>
      </c>
      <c r="P2" s="2" t="s">
        <v>5</v>
      </c>
    </row>
    <row r="3" spans="1:16">
      <c r="A3" s="2" t="s">
        <v>6</v>
      </c>
      <c r="B3" s="6">
        <v>8.7661920410198949E-3</v>
      </c>
      <c r="C3" s="6">
        <v>1.1247159790742096E-2</v>
      </c>
      <c r="D3" s="6">
        <v>1.020337180437474E-2</v>
      </c>
      <c r="E3" s="6">
        <f t="shared" ref="E3:E18" si="0">AVERAGE(B3,C3,D3)</f>
        <v>1.0072241212045576E-2</v>
      </c>
      <c r="F3" s="6">
        <f t="shared" ref="F3:F18" si="1">STDEV(B3,C3,D3)</f>
        <v>1.2456711716877207E-3</v>
      </c>
      <c r="G3" s="6">
        <v>2.0299468874508744E-3</v>
      </c>
      <c r="H3" s="6">
        <v>2.1520344192270122E-3</v>
      </c>
      <c r="I3" s="6">
        <v>1.6562374204392104E-3</v>
      </c>
      <c r="J3" s="6">
        <f t="shared" ref="J3:J18" si="2">AVERAGE(G3,H3,I3)</f>
        <v>1.9460729090390323E-3</v>
      </c>
      <c r="K3" s="6">
        <f t="shared" ref="K3:K18" si="3">STDEV(G3,H3,I3)</f>
        <v>2.5832111642821711E-4</v>
      </c>
      <c r="L3" s="6">
        <v>2.0009595483194333E-3</v>
      </c>
      <c r="M3" s="6">
        <v>2.0308595458104349E-3</v>
      </c>
      <c r="N3" s="6">
        <v>1.5726031990102014E-3</v>
      </c>
      <c r="O3" s="6">
        <f t="shared" ref="O3:O18" si="4">AVERAGE(L3,M3,N3)</f>
        <v>1.8681407643800229E-3</v>
      </c>
      <c r="P3" s="6">
        <f t="shared" ref="P3:P18" si="5">STDEV(L3,M3,N3)</f>
        <v>2.5637929298410924E-4</v>
      </c>
    </row>
    <row r="4" spans="1:16">
      <c r="A4" s="3" t="s">
        <v>7</v>
      </c>
      <c r="B4" s="6">
        <v>2.5382107384747141E-2</v>
      </c>
      <c r="C4" s="6">
        <v>2.8534896187689483E-2</v>
      </c>
      <c r="D4" s="6">
        <v>2.9422110363249734E-2</v>
      </c>
      <c r="E4" s="6">
        <f t="shared" si="0"/>
        <v>2.7779704645228786E-2</v>
      </c>
      <c r="F4" s="6">
        <f t="shared" si="1"/>
        <v>2.1232384971855093E-3</v>
      </c>
      <c r="G4" s="6">
        <v>1.9673544190128948E-2</v>
      </c>
      <c r="H4" s="6">
        <v>2.0171207048758348E-2</v>
      </c>
      <c r="I4" s="6">
        <v>1.9773654910655837E-2</v>
      </c>
      <c r="J4" s="6">
        <f t="shared" si="2"/>
        <v>1.9872802049847711E-2</v>
      </c>
      <c r="K4" s="6">
        <f t="shared" si="3"/>
        <v>2.6322936124651086E-4</v>
      </c>
      <c r="L4" s="6">
        <v>1.9741708844970125E-2</v>
      </c>
      <c r="M4" s="6">
        <v>1.7259192020797946E-2</v>
      </c>
      <c r="N4" s="6">
        <v>1.3467440238607055E-2</v>
      </c>
      <c r="O4" s="6">
        <f t="shared" si="4"/>
        <v>1.6822780368125043E-2</v>
      </c>
      <c r="P4" s="6">
        <f t="shared" si="5"/>
        <v>3.1598185049366077E-3</v>
      </c>
    </row>
    <row r="5" spans="1:16">
      <c r="A5" s="3" t="s">
        <v>8</v>
      </c>
      <c r="B5" s="6">
        <v>5.5779067591586531E-2</v>
      </c>
      <c r="C5" s="6">
        <v>6.7959109774857945E-2</v>
      </c>
      <c r="D5" s="6">
        <v>6.2814104664928302E-2</v>
      </c>
      <c r="E5" s="6">
        <f t="shared" si="0"/>
        <v>6.2184094010457595E-2</v>
      </c>
      <c r="F5" s="6">
        <f t="shared" si="1"/>
        <v>6.1144126426933053E-3</v>
      </c>
      <c r="G5" s="6">
        <v>7.5220453389092017E-3</v>
      </c>
      <c r="H5" s="6">
        <v>8.5047202992417463E-3</v>
      </c>
      <c r="I5" s="6">
        <v>8.1534704503875496E-3</v>
      </c>
      <c r="J5" s="6">
        <f t="shared" si="2"/>
        <v>8.0600786961794995E-3</v>
      </c>
      <c r="K5" s="6">
        <f t="shared" si="3"/>
        <v>4.9794983103891566E-4</v>
      </c>
      <c r="L5" s="6">
        <v>9.1217258866670183E-3</v>
      </c>
      <c r="M5" s="6">
        <v>9.4781339562349173E-3</v>
      </c>
      <c r="N5" s="6">
        <v>7.0312678821885443E-3</v>
      </c>
      <c r="O5" s="6">
        <f t="shared" si="4"/>
        <v>8.5437092416968275E-3</v>
      </c>
      <c r="P5" s="6">
        <f t="shared" si="5"/>
        <v>1.3218796569569884E-3</v>
      </c>
    </row>
    <row r="6" spans="1:16">
      <c r="A6" s="3" t="s">
        <v>9</v>
      </c>
      <c r="B6" s="6">
        <v>3.9226932914498649E-2</v>
      </c>
      <c r="C6" s="6">
        <v>4.8188894725830288E-2</v>
      </c>
      <c r="D6" s="6">
        <v>4.9526771613428847E-2</v>
      </c>
      <c r="E6" s="6">
        <f t="shared" si="0"/>
        <v>4.5647533084585933E-2</v>
      </c>
      <c r="F6" s="6">
        <f t="shared" si="1"/>
        <v>5.6004962770888614E-3</v>
      </c>
      <c r="G6" s="6">
        <v>3.1264797479727113E-3</v>
      </c>
      <c r="H6" s="6">
        <v>6.6914082944912624E-3</v>
      </c>
      <c r="I6" s="6">
        <v>7.9650570057682758E-3</v>
      </c>
      <c r="J6" s="6">
        <f t="shared" si="2"/>
        <v>5.9276483494107501E-3</v>
      </c>
      <c r="K6" s="6">
        <f t="shared" si="3"/>
        <v>2.5080778317660224E-3</v>
      </c>
      <c r="L6" s="6">
        <v>1.0494506434656875E-2</v>
      </c>
      <c r="M6" s="6">
        <v>1.1025029604581833E-2</v>
      </c>
      <c r="N6" s="6">
        <v>5.6123085572442957E-3</v>
      </c>
      <c r="O6" s="6">
        <f t="shared" si="4"/>
        <v>9.0439481988276674E-3</v>
      </c>
      <c r="P6" s="6">
        <f t="shared" si="5"/>
        <v>2.983701841793454E-3</v>
      </c>
    </row>
    <row r="7" spans="1:16">
      <c r="A7" s="3" t="s">
        <v>10</v>
      </c>
      <c r="B7" s="6">
        <v>0.12661257528382702</v>
      </c>
      <c r="C7" s="6">
        <v>0.13894131063318249</v>
      </c>
      <c r="D7" s="6">
        <v>0.12901042159337753</v>
      </c>
      <c r="E7" s="6">
        <f t="shared" si="0"/>
        <v>0.13152143583679568</v>
      </c>
      <c r="F7" s="6">
        <f t="shared" si="1"/>
        <v>6.5366905408316836E-3</v>
      </c>
      <c r="G7" s="6">
        <v>1.4828902630403066E-2</v>
      </c>
      <c r="H7" s="6">
        <v>1.1502015056868211E-2</v>
      </c>
      <c r="I7" s="6">
        <v>9.1870204989862366E-3</v>
      </c>
      <c r="J7" s="6">
        <f t="shared" si="2"/>
        <v>1.1839312728752506E-2</v>
      </c>
      <c r="K7" s="6">
        <f t="shared" si="3"/>
        <v>2.8360246447790348E-3</v>
      </c>
      <c r="L7" s="6">
        <v>1.375850718731968E-2</v>
      </c>
      <c r="M7" s="6">
        <v>1.3949712490402041E-2</v>
      </c>
      <c r="N7" s="6">
        <v>1.1402773201319527E-2</v>
      </c>
      <c r="O7" s="6">
        <f t="shared" si="4"/>
        <v>1.3036997626347082E-2</v>
      </c>
      <c r="P7" s="6">
        <f t="shared" si="5"/>
        <v>1.4185051887459521E-3</v>
      </c>
    </row>
    <row r="8" spans="1:16">
      <c r="A8" s="3" t="s">
        <v>11</v>
      </c>
      <c r="B8" s="6">
        <v>9.2344716734620427E-2</v>
      </c>
      <c r="C8" s="6">
        <v>0.102594614332035</v>
      </c>
      <c r="D8" s="6">
        <v>0.11383101697569965</v>
      </c>
      <c r="E8" s="6">
        <f t="shared" si="0"/>
        <v>0.10292344934745169</v>
      </c>
      <c r="F8" s="6">
        <f t="shared" si="1"/>
        <v>1.0746923925615803E-2</v>
      </c>
      <c r="G8" s="6">
        <v>2.1649844379526034E-2</v>
      </c>
      <c r="H8" s="6">
        <v>3.1964855759468523E-2</v>
      </c>
      <c r="I8" s="6">
        <v>2.758663406443421E-2</v>
      </c>
      <c r="J8" s="6">
        <f t="shared" si="2"/>
        <v>2.7067111401142919E-2</v>
      </c>
      <c r="K8" s="6">
        <f t="shared" si="3"/>
        <v>5.1770930830284207E-3</v>
      </c>
      <c r="L8" s="6">
        <v>3.6647621446980819E-2</v>
      </c>
      <c r="M8" s="6">
        <v>3.3024295453988668E-2</v>
      </c>
      <c r="N8" s="6">
        <v>2.3333192249553499E-2</v>
      </c>
      <c r="O8" s="6">
        <f t="shared" si="4"/>
        <v>3.1001703050174328E-2</v>
      </c>
      <c r="P8" s="6">
        <f t="shared" si="5"/>
        <v>6.8837973704418435E-3</v>
      </c>
    </row>
    <row r="9" spans="1:16">
      <c r="A9" s="3" t="s">
        <v>12</v>
      </c>
      <c r="B9" s="6">
        <v>1.9059206852852448</v>
      </c>
      <c r="C9" s="6">
        <v>1.9110795596186929</v>
      </c>
      <c r="D9" s="6">
        <v>1.6832791001489733</v>
      </c>
      <c r="E9" s="6">
        <f t="shared" si="0"/>
        <v>1.8334264483509706</v>
      </c>
      <c r="F9" s="6">
        <f t="shared" si="1"/>
        <v>0.13005699952392369</v>
      </c>
      <c r="G9" s="6">
        <v>6.6589186921288804E-2</v>
      </c>
      <c r="H9" s="6">
        <v>6.8598878555659659E-2</v>
      </c>
      <c r="I9" s="6">
        <v>6.8553093469307352E-2</v>
      </c>
      <c r="J9" s="6">
        <f t="shared" si="2"/>
        <v>6.7913719648751938E-2</v>
      </c>
      <c r="K9" s="6">
        <f t="shared" si="3"/>
        <v>1.1473074034990666E-3</v>
      </c>
      <c r="L9" s="6">
        <v>0.20332854152768362</v>
      </c>
      <c r="M9" s="6">
        <v>0.20424003945205355</v>
      </c>
      <c r="N9" s="6">
        <v>0.19406298077475248</v>
      </c>
      <c r="O9" s="6">
        <f t="shared" si="4"/>
        <v>0.20054385391816321</v>
      </c>
      <c r="P9" s="6">
        <f t="shared" si="5"/>
        <v>5.6310740220911299E-3</v>
      </c>
    </row>
    <row r="10" spans="1:16">
      <c r="A10" s="3" t="s">
        <v>13</v>
      </c>
      <c r="B10" s="6">
        <v>2.534099032691036</v>
      </c>
      <c r="C10" s="6">
        <v>2.533217799931935</v>
      </c>
      <c r="D10" s="6">
        <v>2.1596602471413915</v>
      </c>
      <c r="E10" s="6">
        <f t="shared" si="0"/>
        <v>2.4089923599214544</v>
      </c>
      <c r="F10" s="6">
        <f t="shared" si="1"/>
        <v>0.21592839320089738</v>
      </c>
      <c r="G10" s="6">
        <v>9.6434825145579314E-2</v>
      </c>
      <c r="H10" s="6">
        <v>9.6354461032529273E-2</v>
      </c>
      <c r="I10" s="6">
        <v>9.2995953631971384E-2</v>
      </c>
      <c r="J10" s="6">
        <f t="shared" si="2"/>
        <v>9.5261746603359995E-2</v>
      </c>
      <c r="K10" s="6">
        <f t="shared" si="3"/>
        <v>1.962645647986943E-3</v>
      </c>
      <c r="L10" s="6">
        <v>0.30758736366657319</v>
      </c>
      <c r="M10" s="6">
        <v>0.31332625979886636</v>
      </c>
      <c r="N10" s="6">
        <v>0.29632347268127224</v>
      </c>
      <c r="O10" s="6">
        <f t="shared" si="4"/>
        <v>0.30574569871557061</v>
      </c>
      <c r="P10" s="6">
        <f t="shared" si="5"/>
        <v>8.6497103873696066E-3</v>
      </c>
    </row>
    <row r="11" spans="1:16">
      <c r="A11" s="3" t="s">
        <v>14</v>
      </c>
      <c r="B11" s="6">
        <v>2.2274927340077286</v>
      </c>
      <c r="C11" s="6">
        <v>2.4877261623531939</v>
      </c>
      <c r="D11" s="6">
        <v>1.9164206849303667</v>
      </c>
      <c r="E11" s="6">
        <f t="shared" si="0"/>
        <v>2.2105465270970961</v>
      </c>
      <c r="F11" s="6">
        <f t="shared" si="1"/>
        <v>0.28602948725581612</v>
      </c>
      <c r="G11" s="6">
        <v>0.35936467870142846</v>
      </c>
      <c r="H11" s="6">
        <v>0.35397938511439614</v>
      </c>
      <c r="I11" s="6">
        <v>0.32287736932340599</v>
      </c>
      <c r="J11" s="6">
        <f t="shared" si="2"/>
        <v>0.34540714437974351</v>
      </c>
      <c r="K11" s="6">
        <f t="shared" si="3"/>
        <v>1.9696279339548109E-2</v>
      </c>
      <c r="L11" s="6">
        <v>0.60676623193262047</v>
      </c>
      <c r="M11" s="6">
        <v>0.53345093125018184</v>
      </c>
      <c r="N11" s="6">
        <v>0.46588865292990761</v>
      </c>
      <c r="O11" s="6">
        <f t="shared" si="4"/>
        <v>0.53536860537090325</v>
      </c>
      <c r="P11" s="6">
        <f t="shared" si="5"/>
        <v>7.0458364811720783E-2</v>
      </c>
    </row>
    <row r="12" spans="1:16">
      <c r="A12" s="3" t="s">
        <v>15</v>
      </c>
      <c r="B12" s="6">
        <v>2.1895007861454236</v>
      </c>
      <c r="C12" s="6">
        <v>2.2102034077585961</v>
      </c>
      <c r="D12" s="6">
        <v>1.5818260560197139</v>
      </c>
      <c r="E12" s="6">
        <f t="shared" si="0"/>
        <v>1.9938434166412444</v>
      </c>
      <c r="F12" s="6">
        <f t="shared" si="1"/>
        <v>0.35696761579387559</v>
      </c>
      <c r="G12" s="6">
        <v>0.15942119020188159</v>
      </c>
      <c r="H12" s="6">
        <v>0.14197912741131535</v>
      </c>
      <c r="I12" s="6">
        <v>0.13853529588216229</v>
      </c>
      <c r="J12" s="6">
        <f t="shared" si="2"/>
        <v>0.14664520449845309</v>
      </c>
      <c r="K12" s="6">
        <f t="shared" si="3"/>
        <v>1.1197515435173753E-2</v>
      </c>
      <c r="L12" s="6">
        <v>0.31513002732031709</v>
      </c>
      <c r="M12" s="6">
        <v>0.29871357582889957</v>
      </c>
      <c r="N12" s="6">
        <v>0.26960874107277194</v>
      </c>
      <c r="O12" s="6">
        <f t="shared" si="4"/>
        <v>0.29448411474066288</v>
      </c>
      <c r="P12" s="6">
        <f t="shared" si="5"/>
        <v>2.3053484145144243E-2</v>
      </c>
    </row>
    <row r="13" spans="1:16">
      <c r="A13" s="3" t="s">
        <v>16</v>
      </c>
      <c r="B13" s="6">
        <v>6.9466216621348993</v>
      </c>
      <c r="C13" s="6">
        <v>6.590372143771047</v>
      </c>
      <c r="D13" s="6">
        <v>3.9474813969752516</v>
      </c>
      <c r="E13" s="6">
        <f t="shared" si="0"/>
        <v>5.8281584009604002</v>
      </c>
      <c r="F13" s="6">
        <f t="shared" si="1"/>
        <v>1.6384254407273215</v>
      </c>
      <c r="G13" s="6">
        <v>1.3129834260414042</v>
      </c>
      <c r="H13" s="6">
        <v>1.3281744579231713</v>
      </c>
      <c r="I13" s="6">
        <v>1.1083421573405625</v>
      </c>
      <c r="J13" s="6">
        <f t="shared" si="2"/>
        <v>1.2498333471017127</v>
      </c>
      <c r="K13" s="6">
        <f t="shared" si="3"/>
        <v>0.12277014884501676</v>
      </c>
      <c r="L13" s="6">
        <v>1.6795915396662613</v>
      </c>
      <c r="M13" s="6">
        <v>1.2817868059420685</v>
      </c>
      <c r="N13" s="6">
        <v>1.4532893788003685</v>
      </c>
      <c r="O13" s="6">
        <f t="shared" si="4"/>
        <v>1.4715559081362326</v>
      </c>
      <c r="P13" s="6">
        <f t="shared" si="5"/>
        <v>0.19953045159530997</v>
      </c>
    </row>
    <row r="14" spans="1:16">
      <c r="A14" s="3" t="s">
        <v>17</v>
      </c>
      <c r="B14" s="6">
        <v>2.1026742439058839</v>
      </c>
      <c r="C14" s="6">
        <v>2.092158507777325</v>
      </c>
      <c r="D14" s="6">
        <v>1.1124522480111587</v>
      </c>
      <c r="E14" s="6">
        <f t="shared" si="0"/>
        <v>1.7690949998981225</v>
      </c>
      <c r="F14" s="6">
        <f t="shared" si="1"/>
        <v>0.56869361072623825</v>
      </c>
      <c r="G14" s="6">
        <v>0.13898041336889388</v>
      </c>
      <c r="H14" s="6">
        <v>0.38882907843612258</v>
      </c>
      <c r="I14" s="6">
        <v>0.13851277349429567</v>
      </c>
      <c r="J14" s="6">
        <f t="shared" si="2"/>
        <v>0.22210742176643739</v>
      </c>
      <c r="K14" s="6">
        <f t="shared" si="3"/>
        <v>0.14438537936292706</v>
      </c>
      <c r="L14" s="6">
        <v>0.32790545418468947</v>
      </c>
      <c r="M14" s="6">
        <v>0.2931076352010567</v>
      </c>
      <c r="N14" s="6">
        <v>0.25733340094345641</v>
      </c>
      <c r="O14" s="6">
        <f t="shared" si="4"/>
        <v>0.29278216344306757</v>
      </c>
      <c r="P14" s="6">
        <f t="shared" si="5"/>
        <v>3.5287152386807789E-2</v>
      </c>
    </row>
    <row r="15" spans="1:16">
      <c r="A15" s="3" t="s">
        <v>18</v>
      </c>
      <c r="B15" s="6">
        <v>4.9983597983311805</v>
      </c>
      <c r="C15" s="6">
        <v>10.350626185009387</v>
      </c>
      <c r="D15" s="6">
        <v>6.8545635995725362</v>
      </c>
      <c r="E15" s="6">
        <f t="shared" si="0"/>
        <v>7.4011831943043687</v>
      </c>
      <c r="F15" s="6">
        <f t="shared" si="1"/>
        <v>2.7176798200854959</v>
      </c>
      <c r="G15" s="6">
        <v>1.6603987187968259</v>
      </c>
      <c r="H15" s="6">
        <v>1.5905356744974541</v>
      </c>
      <c r="I15" s="6">
        <v>1.4013133675800071</v>
      </c>
      <c r="J15" s="6">
        <f t="shared" si="2"/>
        <v>1.5507492536247625</v>
      </c>
      <c r="K15" s="6">
        <f t="shared" si="3"/>
        <v>0.13404672419786992</v>
      </c>
      <c r="L15" s="6">
        <v>1.9001591636764992</v>
      </c>
      <c r="M15" s="6">
        <v>1.5578671998210172</v>
      </c>
      <c r="N15" s="6">
        <v>1.5668110093183683</v>
      </c>
      <c r="O15" s="6">
        <f t="shared" si="4"/>
        <v>1.6749457909386283</v>
      </c>
      <c r="P15" s="6">
        <f t="shared" si="5"/>
        <v>0.19509176142794096</v>
      </c>
    </row>
    <row r="16" spans="1:16">
      <c r="A16" s="3" t="s">
        <v>19</v>
      </c>
      <c r="B16" s="6">
        <v>7.0644541828697571</v>
      </c>
      <c r="C16" s="6">
        <v>5.3329963730933247</v>
      </c>
      <c r="D16" s="6">
        <v>2.9798926528237724</v>
      </c>
      <c r="E16" s="6">
        <f t="shared" si="0"/>
        <v>5.1257810695956181</v>
      </c>
      <c r="F16" s="6">
        <f t="shared" si="1"/>
        <v>2.0501498383497814</v>
      </c>
      <c r="G16" s="6">
        <v>5.2877861779771607</v>
      </c>
      <c r="H16" s="6">
        <v>3.7205338020632523</v>
      </c>
      <c r="I16" s="6">
        <v>4.5993657432059543</v>
      </c>
      <c r="J16" s="6">
        <f t="shared" si="2"/>
        <v>4.5358952410821223</v>
      </c>
      <c r="K16" s="6">
        <f t="shared" si="3"/>
        <v>0.78555164116169707</v>
      </c>
      <c r="L16" s="6">
        <v>4.7816443311271408</v>
      </c>
      <c r="M16" s="6">
        <v>3.5935432280383628</v>
      </c>
      <c r="N16" s="6">
        <v>3.2862218498843943</v>
      </c>
      <c r="O16" s="6">
        <f t="shared" si="4"/>
        <v>3.8871364696832997</v>
      </c>
      <c r="P16" s="6">
        <f t="shared" si="5"/>
        <v>0.78975935765664396</v>
      </c>
    </row>
    <row r="17" spans="1:16">
      <c r="A17" s="3" t="s">
        <v>20</v>
      </c>
      <c r="B17" s="6">
        <v>2.045957829583815</v>
      </c>
      <c r="C17" s="6">
        <v>2.2218401680326134</v>
      </c>
      <c r="D17" s="6">
        <v>1.1118134601734624</v>
      </c>
      <c r="E17" s="6">
        <f t="shared" si="0"/>
        <v>1.7932038192632971</v>
      </c>
      <c r="F17" s="6">
        <f t="shared" si="1"/>
        <v>0.59661819058756849</v>
      </c>
      <c r="G17" s="6">
        <v>1.6099084951505618</v>
      </c>
      <c r="H17" s="6">
        <v>1.1615977714191863</v>
      </c>
      <c r="I17" s="6">
        <v>1.3470356691591854</v>
      </c>
      <c r="J17" s="6">
        <f t="shared" si="2"/>
        <v>1.3728473119096443</v>
      </c>
      <c r="K17" s="6">
        <f t="shared" si="3"/>
        <v>0.2252671900860079</v>
      </c>
      <c r="L17" s="6">
        <v>1.1159006843445192</v>
      </c>
      <c r="M17" s="6">
        <v>0.74964227302954423</v>
      </c>
      <c r="N17" s="6">
        <v>0.7131042346367148</v>
      </c>
      <c r="O17" s="6">
        <f t="shared" si="4"/>
        <v>0.85954906400359266</v>
      </c>
      <c r="P17" s="6">
        <f t="shared" si="5"/>
        <v>0.22275742861005329</v>
      </c>
    </row>
    <row r="18" spans="1:16">
      <c r="A18" s="3" t="s">
        <v>21</v>
      </c>
      <c r="B18" s="6">
        <v>6.3280971915852477</v>
      </c>
      <c r="C18" s="6">
        <v>7.111042037559514</v>
      </c>
      <c r="D18" s="6">
        <v>3.8451467707855214</v>
      </c>
      <c r="E18" s="6">
        <f t="shared" si="0"/>
        <v>5.761428666643428</v>
      </c>
      <c r="F18" s="6">
        <f t="shared" si="1"/>
        <v>1.7050961516155023</v>
      </c>
      <c r="G18" s="6">
        <v>3.2722413900048646</v>
      </c>
      <c r="H18" s="6">
        <v>3.0415232510699908</v>
      </c>
      <c r="I18" s="6">
        <v>2.7580518299977212</v>
      </c>
      <c r="J18" s="6">
        <f t="shared" si="2"/>
        <v>3.0239388236908589</v>
      </c>
      <c r="K18" s="6">
        <f t="shared" si="3"/>
        <v>0.25754540370539303</v>
      </c>
      <c r="L18" s="6">
        <v>2.618346730006746</v>
      </c>
      <c r="M18" s="6">
        <v>1.9358052834093542</v>
      </c>
      <c r="N18" s="6">
        <v>1.8163352282754197</v>
      </c>
      <c r="O18" s="6">
        <f t="shared" si="4"/>
        <v>2.1234957472305065</v>
      </c>
      <c r="P18" s="6">
        <f t="shared" si="5"/>
        <v>0.43269665457960804</v>
      </c>
    </row>
    <row r="19" spans="1:16">
      <c r="A19" s="4" t="s">
        <v>22</v>
      </c>
      <c r="B19" s="7"/>
      <c r="C19" s="7"/>
      <c r="D19" s="7"/>
      <c r="E19" s="8">
        <f t="shared" ref="E19:P19" si="6">SUM(E3:E18)</f>
        <v>36.505787360812562</v>
      </c>
      <c r="F19" s="8">
        <f t="shared" si="6"/>
        <v>10.298012980921524</v>
      </c>
      <c r="G19" s="8"/>
      <c r="H19" s="8"/>
      <c r="I19" s="8"/>
      <c r="J19" s="8">
        <f t="shared" si="6"/>
        <v>12.685312240440219</v>
      </c>
      <c r="K19" s="8">
        <f t="shared" si="6"/>
        <v>1.7151109310534067</v>
      </c>
      <c r="L19" s="8"/>
      <c r="M19" s="8"/>
      <c r="N19" s="8"/>
      <c r="O19" s="8">
        <f t="shared" si="6"/>
        <v>11.725924695430178</v>
      </c>
      <c r="P19" s="8">
        <f t="shared" si="6"/>
        <v>1.9989395214785488</v>
      </c>
    </row>
    <row r="20" spans="1:16">
      <c r="A20" s="4" t="s">
        <v>23</v>
      </c>
      <c r="B20" s="3"/>
      <c r="C20" s="3"/>
      <c r="D20" s="3"/>
      <c r="E20" s="3"/>
      <c r="F20" s="3"/>
      <c r="G20" s="3"/>
      <c r="H20" s="3"/>
      <c r="I20" s="3"/>
      <c r="J20" s="9">
        <f>(1-J19/$E19)*100</f>
        <v>65.251229578854748</v>
      </c>
      <c r="K20" s="3"/>
      <c r="L20" s="3"/>
      <c r="M20" s="3"/>
      <c r="N20" s="3"/>
      <c r="O20" s="9">
        <f>(1-O19/$E19)*100</f>
        <v>67.879271909589136</v>
      </c>
      <c r="P20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20" sqref="B20"/>
    </sheetView>
  </sheetViews>
  <sheetFormatPr defaultRowHeight="15"/>
  <cols>
    <col min="1" max="1" width="26.7109375" customWidth="1"/>
  </cols>
  <sheetData>
    <row r="1" spans="1:5">
      <c r="A1" s="3"/>
      <c r="B1" s="3" t="s">
        <v>0</v>
      </c>
      <c r="C1" s="3" t="s">
        <v>1</v>
      </c>
      <c r="D1" s="3" t="s">
        <v>25</v>
      </c>
      <c r="E1" s="3"/>
    </row>
    <row r="2" spans="1:5">
      <c r="A2" s="10" t="s">
        <v>35</v>
      </c>
      <c r="B2" s="11" t="s">
        <v>36</v>
      </c>
      <c r="C2" s="11" t="s">
        <v>36</v>
      </c>
      <c r="D2" s="11" t="s">
        <v>37</v>
      </c>
      <c r="E2" s="11" t="s">
        <v>38</v>
      </c>
    </row>
    <row r="3" spans="1:5">
      <c r="A3" s="10" t="s">
        <v>6</v>
      </c>
      <c r="B3" s="11">
        <v>0.104301923303878</v>
      </c>
      <c r="C3" s="12">
        <v>0.1259214971522026</v>
      </c>
      <c r="D3" s="12">
        <f>AVERAGE(B3:C3)</f>
        <v>0.1151117102280403</v>
      </c>
      <c r="E3" s="12">
        <f>STDEV(B3:C3)</f>
        <v>1.5287347274513674E-2</v>
      </c>
    </row>
    <row r="4" spans="1:5">
      <c r="A4" s="10" t="s">
        <v>7</v>
      </c>
      <c r="B4" s="11">
        <v>1.2453025321436063E-2</v>
      </c>
      <c r="C4" s="12">
        <v>1.1048311867354268E-2</v>
      </c>
      <c r="D4" s="12">
        <f t="shared" ref="D4:D18" si="0">AVERAGE(B4:C4)</f>
        <v>1.1750668594395166E-2</v>
      </c>
      <c r="E4" s="12">
        <f t="shared" ref="E4:E18" si="1">STDEV(B4:C4)</f>
        <v>9.9328240900521518E-4</v>
      </c>
    </row>
    <row r="5" spans="1:5">
      <c r="A5" s="10" t="s">
        <v>8</v>
      </c>
      <c r="B5" s="11">
        <v>4.5926182634912799E-2</v>
      </c>
      <c r="C5" s="12">
        <v>4.9524009696398315E-2</v>
      </c>
      <c r="D5" s="12">
        <f t="shared" si="0"/>
        <v>4.7725096165655553E-2</v>
      </c>
      <c r="E5" s="12">
        <f t="shared" si="1"/>
        <v>2.5440479127128782E-3</v>
      </c>
    </row>
    <row r="6" spans="1:5">
      <c r="A6" s="13" t="s">
        <v>9</v>
      </c>
      <c r="B6" s="11">
        <v>7.5361630182378181E-2</v>
      </c>
      <c r="C6" s="12">
        <v>8.574373963551829E-2</v>
      </c>
      <c r="D6" s="12">
        <f t="shared" si="0"/>
        <v>8.0552684908948236E-2</v>
      </c>
      <c r="E6" s="12">
        <f t="shared" si="1"/>
        <v>7.34125999733633E-3</v>
      </c>
    </row>
    <row r="7" spans="1:5">
      <c r="A7" s="13" t="s">
        <v>10</v>
      </c>
      <c r="B7" s="11">
        <v>0.56626854387319103</v>
      </c>
      <c r="C7" s="12">
        <v>0.56412687868364142</v>
      </c>
      <c r="D7" s="12">
        <f t="shared" si="0"/>
        <v>0.56519771127841623</v>
      </c>
      <c r="E7" s="12">
        <f t="shared" si="1"/>
        <v>1.5143859785617039E-3</v>
      </c>
    </row>
    <row r="8" spans="1:5">
      <c r="A8" s="13" t="s">
        <v>11</v>
      </c>
      <c r="B8" s="11">
        <v>0.18800007384712145</v>
      </c>
      <c r="C8" s="12">
        <v>0.18382612252307198</v>
      </c>
      <c r="D8" s="12">
        <f t="shared" si="0"/>
        <v>0.18591309818509671</v>
      </c>
      <c r="E8" s="12">
        <f t="shared" si="1"/>
        <v>2.9514292855779439E-3</v>
      </c>
    </row>
    <row r="9" spans="1:5">
      <c r="A9" s="13" t="s">
        <v>12</v>
      </c>
      <c r="B9" s="11">
        <v>1.0353931669204071</v>
      </c>
      <c r="C9" s="12">
        <v>0.9582751831335673</v>
      </c>
      <c r="D9" s="12">
        <f t="shared" si="0"/>
        <v>0.99683417502698712</v>
      </c>
      <c r="E9" s="12">
        <f t="shared" si="1"/>
        <v>5.4530649287108622E-2</v>
      </c>
    </row>
    <row r="10" spans="1:5">
      <c r="A10" s="13" t="s">
        <v>13</v>
      </c>
      <c r="B10" s="11">
        <v>0.76652448587324307</v>
      </c>
      <c r="C10" s="12">
        <v>0.69236783307899297</v>
      </c>
      <c r="D10" s="12">
        <f t="shared" si="0"/>
        <v>0.72944615947611802</v>
      </c>
      <c r="E10" s="12">
        <f t="shared" si="1"/>
        <v>5.2436672060910586E-2</v>
      </c>
    </row>
    <row r="11" spans="1:5">
      <c r="A11" s="13" t="s">
        <v>14</v>
      </c>
      <c r="B11" s="11">
        <v>0.54794755214056112</v>
      </c>
      <c r="C11" s="12">
        <v>0.50460914250232958</v>
      </c>
      <c r="D11" s="12">
        <f t="shared" si="0"/>
        <v>0.52627834732144541</v>
      </c>
      <c r="E11" s="12">
        <f t="shared" si="1"/>
        <v>3.0644883341033956E-2</v>
      </c>
    </row>
    <row r="12" spans="1:5">
      <c r="A12" s="13" t="s">
        <v>15</v>
      </c>
      <c r="B12" s="11">
        <v>0.52132134348020931</v>
      </c>
      <c r="C12" s="12">
        <v>0.45448595803372144</v>
      </c>
      <c r="D12" s="12">
        <f t="shared" si="0"/>
        <v>0.4879036507569654</v>
      </c>
      <c r="E12" s="12">
        <f t="shared" si="1"/>
        <v>4.7259754272428262E-2</v>
      </c>
    </row>
    <row r="13" spans="1:5">
      <c r="A13" s="13" t="s">
        <v>16</v>
      </c>
      <c r="B13" s="11">
        <v>0.46889490237638115</v>
      </c>
      <c r="C13" s="12">
        <v>0.43506014510961921</v>
      </c>
      <c r="D13" s="12">
        <f t="shared" si="0"/>
        <v>0.45197752374300015</v>
      </c>
      <c r="E13" s="12">
        <f t="shared" si="1"/>
        <v>2.3924786303128186E-2</v>
      </c>
    </row>
    <row r="14" spans="1:5">
      <c r="A14" s="13" t="s">
        <v>17</v>
      </c>
      <c r="B14" s="11">
        <v>0.35915241693515521</v>
      </c>
      <c r="C14" s="12">
        <v>0.29500141134238361</v>
      </c>
      <c r="D14" s="12">
        <f t="shared" si="0"/>
        <v>0.32707691413876938</v>
      </c>
      <c r="E14" s="12">
        <f t="shared" si="1"/>
        <v>4.5361611074584932E-2</v>
      </c>
    </row>
    <row r="15" spans="1:5">
      <c r="A15" s="13" t="s">
        <v>18</v>
      </c>
      <c r="B15" s="11">
        <v>0.58501089528659589</v>
      </c>
      <c r="C15" s="12">
        <v>0.509076106287353</v>
      </c>
      <c r="D15" s="12">
        <f t="shared" si="0"/>
        <v>0.5470435007869745</v>
      </c>
      <c r="E15" s="12">
        <f t="shared" si="1"/>
        <v>5.3694004229334298E-2</v>
      </c>
    </row>
    <row r="16" spans="1:5">
      <c r="A16" s="10" t="s">
        <v>19</v>
      </c>
      <c r="B16" s="11">
        <v>0.48824863008433955</v>
      </c>
      <c r="C16" s="12">
        <v>0.44478177985947526</v>
      </c>
      <c r="D16" s="12">
        <f t="shared" si="0"/>
        <v>0.4665152049719074</v>
      </c>
      <c r="E16" s="12">
        <f t="shared" si="1"/>
        <v>3.0735704550821551E-2</v>
      </c>
    </row>
    <row r="17" spans="1:5">
      <c r="A17" s="10" t="s">
        <v>20</v>
      </c>
      <c r="B17" s="11">
        <v>0.17215447695065603</v>
      </c>
      <c r="C17" s="12">
        <v>0.15637940028467534</v>
      </c>
      <c r="D17" s="12">
        <f t="shared" si="0"/>
        <v>0.16426693861766567</v>
      </c>
      <c r="E17" s="12">
        <f t="shared" si="1"/>
        <v>1.1154663684252617E-2</v>
      </c>
    </row>
    <row r="18" spans="1:5">
      <c r="A18" s="10" t="s">
        <v>21</v>
      </c>
      <c r="B18" s="11">
        <v>0.37614957915405789</v>
      </c>
      <c r="C18" s="12">
        <v>0.32627834066001504</v>
      </c>
      <c r="D18" s="12">
        <f t="shared" si="0"/>
        <v>0.35121395990703647</v>
      </c>
      <c r="E18" s="12">
        <f t="shared" si="1"/>
        <v>3.5264290925309277E-2</v>
      </c>
    </row>
    <row r="19" spans="1:5">
      <c r="A19" s="4" t="s">
        <v>22</v>
      </c>
      <c r="B19" s="12">
        <f>SUM(B3:B18)</f>
        <v>6.3131088283645242</v>
      </c>
      <c r="C19" s="12">
        <f>SUM(C3:C18)</f>
        <v>5.7965058598503187</v>
      </c>
      <c r="D19" s="12">
        <f>SUM(D3:D18)</f>
        <v>6.0548073441074202</v>
      </c>
      <c r="E19" s="12">
        <f>SUM(E3:E18)</f>
        <v>0.41563877258661996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 concentration</vt:lpstr>
      <vt:lpstr>Sediment Concentration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ndw19</dc:creator>
  <cp:lastModifiedBy>ndw19</cp:lastModifiedBy>
  <dcterms:created xsi:type="dcterms:W3CDTF">2017-02-02T15:27:02Z</dcterms:created>
  <dcterms:modified xsi:type="dcterms:W3CDTF">2017-02-04T11:05:04Z</dcterms:modified>
</cp:coreProperties>
</file>