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30" windowWidth="14810" windowHeight="7900"/>
  </bookViews>
  <sheets>
    <sheet name="Sheet2" sheetId="2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C22" i="2" l="1"/>
  <c r="D22" i="2"/>
  <c r="E22" i="2"/>
  <c r="F22" i="2"/>
  <c r="G22" i="2"/>
  <c r="H22" i="2"/>
  <c r="I22" i="2"/>
  <c r="J22" i="2"/>
  <c r="K22" i="2"/>
  <c r="L22" i="2"/>
  <c r="M22" i="2"/>
  <c r="B22" i="2"/>
  <c r="C21" i="2" l="1"/>
  <c r="D21" i="2"/>
  <c r="E21" i="2"/>
  <c r="F21" i="2"/>
  <c r="G21" i="2"/>
  <c r="H21" i="2"/>
  <c r="I21" i="2"/>
  <c r="J21" i="2"/>
  <c r="K21" i="2"/>
  <c r="L21" i="2"/>
  <c r="M21" i="2"/>
  <c r="B21" i="2"/>
  <c r="C20" i="2"/>
  <c r="D20" i="2"/>
  <c r="E20" i="2"/>
  <c r="F20" i="2"/>
  <c r="G20" i="2"/>
  <c r="H20" i="2"/>
  <c r="I20" i="2"/>
  <c r="J20" i="2"/>
  <c r="K20" i="2"/>
  <c r="L20" i="2"/>
  <c r="M20" i="2"/>
  <c r="B20" i="2"/>
  <c r="B6" i="2"/>
  <c r="C11" i="2" l="1"/>
  <c r="C16" i="2" s="1"/>
  <c r="D11" i="2"/>
  <c r="D16" i="2" s="1"/>
  <c r="E11" i="2"/>
  <c r="E16" i="2" s="1"/>
  <c r="F11" i="2"/>
  <c r="F16" i="2" s="1"/>
  <c r="G11" i="2"/>
  <c r="G16" i="2" s="1"/>
  <c r="H11" i="2"/>
  <c r="H16" i="2" s="1"/>
  <c r="I11" i="2"/>
  <c r="I16" i="2" s="1"/>
  <c r="J11" i="2"/>
  <c r="J16" i="2" s="1"/>
  <c r="K11" i="2"/>
  <c r="K16" i="2" s="1"/>
  <c r="L11" i="2"/>
  <c r="L16" i="2" s="1"/>
  <c r="M11" i="2"/>
  <c r="M16" i="2" s="1"/>
  <c r="B11" i="2"/>
  <c r="B16" i="2" s="1"/>
  <c r="G12" i="2" l="1"/>
  <c r="G13" i="2"/>
  <c r="G14" i="2"/>
  <c r="G15" i="2"/>
  <c r="B12" i="2"/>
  <c r="J12" i="2"/>
  <c r="F12" i="2"/>
  <c r="B13" i="2"/>
  <c r="J13" i="2"/>
  <c r="F13" i="2"/>
  <c r="B14" i="2"/>
  <c r="J14" i="2"/>
  <c r="F14" i="2"/>
  <c r="B15" i="2"/>
  <c r="J15" i="2"/>
  <c r="F15" i="2"/>
  <c r="C12" i="2"/>
  <c r="C13" i="2"/>
  <c r="C14" i="2"/>
  <c r="C15" i="2"/>
  <c r="M12" i="2"/>
  <c r="I12" i="2"/>
  <c r="E12" i="2"/>
  <c r="M13" i="2"/>
  <c r="I13" i="2"/>
  <c r="E13" i="2"/>
  <c r="M14" i="2"/>
  <c r="I14" i="2"/>
  <c r="E14" i="2"/>
  <c r="M15" i="2"/>
  <c r="I15" i="2"/>
  <c r="E15" i="2"/>
  <c r="K12" i="2"/>
  <c r="K13" i="2"/>
  <c r="K14" i="2"/>
  <c r="K15" i="2"/>
  <c r="L12" i="2"/>
  <c r="H12" i="2"/>
  <c r="D12" i="2"/>
  <c r="L13" i="2"/>
  <c r="H13" i="2"/>
  <c r="D13" i="2"/>
  <c r="L14" i="2"/>
  <c r="H14" i="2"/>
  <c r="D14" i="2"/>
  <c r="L15" i="2"/>
  <c r="H15" i="2"/>
  <c r="D15" i="2"/>
  <c r="G9" i="2"/>
  <c r="C9" i="2" l="1"/>
  <c r="D9" i="2"/>
  <c r="E9" i="2"/>
  <c r="F9" i="2"/>
  <c r="H9" i="2"/>
  <c r="I9" i="2"/>
  <c r="J9" i="2"/>
  <c r="K9" i="2"/>
  <c r="L9" i="2"/>
  <c r="M9" i="2"/>
  <c r="B9" i="2"/>
  <c r="C8" i="2"/>
  <c r="D8" i="2"/>
  <c r="E8" i="2"/>
  <c r="F8" i="2"/>
  <c r="G8" i="2"/>
  <c r="H8" i="2"/>
  <c r="I8" i="2"/>
  <c r="J8" i="2"/>
  <c r="K8" i="2"/>
  <c r="L8" i="2"/>
  <c r="M8" i="2"/>
  <c r="B8" i="2"/>
  <c r="C7" i="2"/>
  <c r="D7" i="2"/>
  <c r="E7" i="2"/>
  <c r="F7" i="2"/>
  <c r="G7" i="2"/>
  <c r="H7" i="2"/>
  <c r="I7" i="2"/>
  <c r="J7" i="2"/>
  <c r="K7" i="2"/>
  <c r="L7" i="2"/>
  <c r="M7" i="2"/>
  <c r="B7" i="2"/>
  <c r="C6" i="2"/>
  <c r="D6" i="2"/>
  <c r="E6" i="2"/>
  <c r="F6" i="2"/>
  <c r="G6" i="2"/>
  <c r="H6" i="2"/>
  <c r="I6" i="2"/>
  <c r="J6" i="2"/>
  <c r="K6" i="2"/>
  <c r="L6" i="2"/>
  <c r="M6" i="2"/>
  <c r="L18" i="2" l="1"/>
  <c r="L17" i="2"/>
  <c r="C17" i="2"/>
  <c r="C18" i="2"/>
  <c r="D18" i="2"/>
  <c r="D17" i="2"/>
  <c r="K17" i="2"/>
  <c r="K18" i="2"/>
  <c r="B18" i="2"/>
  <c r="B17" i="2"/>
  <c r="F18" i="2"/>
  <c r="F17" i="2"/>
  <c r="H18" i="2"/>
  <c r="H17" i="2"/>
  <c r="G18" i="2"/>
  <c r="G17" i="2"/>
  <c r="J18" i="2"/>
  <c r="J17" i="2"/>
  <c r="M18" i="2"/>
  <c r="M17" i="2"/>
  <c r="I18" i="2"/>
  <c r="I17" i="2"/>
  <c r="E18" i="2"/>
  <c r="E17" i="2"/>
  <c r="L10" i="2"/>
  <c r="J10" i="2"/>
  <c r="H10" i="2"/>
  <c r="F10" i="2"/>
  <c r="M10" i="2"/>
  <c r="K10" i="2"/>
  <c r="I10" i="2"/>
  <c r="G10" i="2"/>
  <c r="E10" i="2"/>
</calcChain>
</file>

<file path=xl/sharedStrings.xml><?xml version="1.0" encoding="utf-8"?>
<sst xmlns="http://schemas.openxmlformats.org/spreadsheetml/2006/main" count="21" uniqueCount="21">
  <si>
    <t>Vdd (V)</t>
  </si>
  <si>
    <t>Writing Time (s)</t>
  </si>
  <si>
    <t>Reading Time (s)</t>
  </si>
  <si>
    <t>Writing Energy (J)</t>
  </si>
  <si>
    <t>Reading Energy (J)</t>
  </si>
  <si>
    <t>Writing Frequency</t>
  </si>
  <si>
    <t>Reading Frequency</t>
  </si>
  <si>
    <t>Writing Power</t>
  </si>
  <si>
    <t>Reading Power</t>
  </si>
  <si>
    <t>Power Limit</t>
  </si>
  <si>
    <t>Power Limit/2</t>
  </si>
  <si>
    <t>Power Limit/4</t>
  </si>
  <si>
    <t>Power Limit/8</t>
  </si>
  <si>
    <t>Power Limit/16</t>
  </si>
  <si>
    <t>Power Limit/32</t>
  </si>
  <si>
    <t>Writing throughputx4</t>
  </si>
  <si>
    <t>Writing throughputx16</t>
  </si>
  <si>
    <t>A</t>
  </si>
  <si>
    <t>writing normalized frequency</t>
  </si>
  <si>
    <t>reading normalized frequency</t>
  </si>
  <si>
    <t>normalized Vdd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</si>
</sst>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E+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nfx@redcar%20on%20Redcar\Documents\Prime\PER%20paper\Copy%20of%20M0%20Sub-threshold%20Resul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b-Threshold"/>
    </sheetNames>
    <sheetDataSet>
      <sheetData sheetId="0">
        <row r="6">
          <cell r="C6">
            <v>200</v>
          </cell>
          <cell r="O6">
            <v>1418439.7163120566</v>
          </cell>
        </row>
        <row r="7">
          <cell r="C7">
            <v>300</v>
          </cell>
          <cell r="O7">
            <v>5263157.8947368423</v>
          </cell>
        </row>
        <row r="8">
          <cell r="C8">
            <v>350</v>
          </cell>
          <cell r="O8">
            <v>9345794.3925233632</v>
          </cell>
        </row>
        <row r="9">
          <cell r="C9">
            <v>400</v>
          </cell>
          <cell r="O9">
            <v>15624999.999999998</v>
          </cell>
        </row>
        <row r="10">
          <cell r="C10">
            <v>425</v>
          </cell>
          <cell r="O10">
            <v>19607843.137254901</v>
          </cell>
        </row>
        <row r="11">
          <cell r="C11">
            <v>450</v>
          </cell>
          <cell r="O11">
            <v>23809523.80952381</v>
          </cell>
        </row>
        <row r="12">
          <cell r="C12">
            <v>475</v>
          </cell>
          <cell r="O12">
            <v>28571428.571428571</v>
          </cell>
        </row>
        <row r="13">
          <cell r="C13">
            <v>500</v>
          </cell>
          <cell r="O13">
            <v>33333333.333333336</v>
          </cell>
        </row>
        <row r="14">
          <cell r="C14">
            <v>600</v>
          </cell>
          <cell r="O14">
            <v>52631578.947368421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tabSelected="1" zoomScale="90" zoomScaleNormal="90" workbookViewId="0">
      <selection activeCell="B22" sqref="B22:M22"/>
    </sheetView>
  </sheetViews>
  <sheetFormatPr defaultRowHeight="14.5" x14ac:dyDescent="0.35"/>
  <cols>
    <col min="1" max="1" width="26.36328125" customWidth="1"/>
    <col min="2" max="13" width="11.54296875" bestFit="1" customWidth="1"/>
    <col min="14" max="14" width="11.36328125" bestFit="1" customWidth="1"/>
    <col min="15" max="15" width="11" bestFit="1" customWidth="1"/>
  </cols>
  <sheetData>
    <row r="1" spans="1:15" x14ac:dyDescent="0.35">
      <c r="A1" t="s">
        <v>0</v>
      </c>
      <c r="B1" s="1">
        <v>0.19</v>
      </c>
      <c r="C1" s="1">
        <v>0.2</v>
      </c>
      <c r="D1" s="1">
        <v>0.30000000000000004</v>
      </c>
      <c r="E1" s="1">
        <v>0.4</v>
      </c>
      <c r="F1" s="1">
        <v>0.5</v>
      </c>
      <c r="G1" s="1">
        <v>0.6</v>
      </c>
      <c r="H1" s="1">
        <v>0.7</v>
      </c>
      <c r="I1" s="1">
        <v>0.79999999999999993</v>
      </c>
      <c r="J1" s="1">
        <v>0.89999999999999991</v>
      </c>
      <c r="K1" s="1">
        <v>1</v>
      </c>
      <c r="L1" s="1">
        <v>1.0999999999999999</v>
      </c>
      <c r="M1" s="1">
        <v>1.2</v>
      </c>
    </row>
    <row r="2" spans="1:15" x14ac:dyDescent="0.35">
      <c r="A2" t="s">
        <v>1</v>
      </c>
      <c r="B2" s="2">
        <v>1.9140641501456399E-6</v>
      </c>
      <c r="C2" s="2">
        <v>1.3472484941348499E-6</v>
      </c>
      <c r="D2" s="2">
        <v>2.5625700034583298E-7</v>
      </c>
      <c r="E2" s="2">
        <v>6.57958455623993E-8</v>
      </c>
      <c r="F2" s="2">
        <v>2.5727994408289199E-8</v>
      </c>
      <c r="G2" s="2">
        <v>1.44917371548499E-8</v>
      </c>
      <c r="H2" s="2">
        <v>1.0014835863534201E-8</v>
      </c>
      <c r="I2" s="2">
        <v>7.7469753403096596E-9</v>
      </c>
      <c r="J2" s="2">
        <v>6.38672904461014E-9</v>
      </c>
      <c r="K2" s="2">
        <v>5.4021078391764002E-9</v>
      </c>
      <c r="L2" s="2">
        <v>4.7155377431099004E-9</v>
      </c>
      <c r="M2" s="2">
        <v>4.2728823934713597E-9</v>
      </c>
    </row>
    <row r="3" spans="1:15" x14ac:dyDescent="0.35">
      <c r="A3" t="s">
        <v>2</v>
      </c>
      <c r="B3" s="2">
        <v>2.00164039387447E-6</v>
      </c>
      <c r="C3" s="2">
        <v>1.43046167978517E-6</v>
      </c>
      <c r="D3" s="2">
        <v>1.51347928276691E-7</v>
      </c>
      <c r="E3" s="2">
        <v>3.0270603011591298E-8</v>
      </c>
      <c r="F3" s="2">
        <v>1.20150198189686E-8</v>
      </c>
      <c r="G3" s="2">
        <v>7.1420675939121099E-9</v>
      </c>
      <c r="H3" s="2">
        <v>5.1151949359036602E-9</v>
      </c>
      <c r="I3" s="2">
        <v>4.0660708365073302E-9</v>
      </c>
      <c r="J3" s="2">
        <v>3.4335922054577201E-9</v>
      </c>
      <c r="K3" s="2">
        <v>3.0064610959724798E-9</v>
      </c>
      <c r="L3" s="2">
        <v>2.70212858627902E-9</v>
      </c>
      <c r="M3" s="2">
        <v>2.5002029228399202E-9</v>
      </c>
    </row>
    <row r="4" spans="1:15" x14ac:dyDescent="0.35">
      <c r="A4" t="s">
        <v>3</v>
      </c>
      <c r="B4" s="2">
        <v>-2.5030705933466399E-12</v>
      </c>
      <c r="C4" s="2">
        <v>-2.06567298844613E-12</v>
      </c>
      <c r="D4" s="2">
        <v>-1.6076055394785501E-12</v>
      </c>
      <c r="E4" s="2">
        <v>-1.81104458297443E-12</v>
      </c>
      <c r="F4" s="2">
        <v>-1.9099156188517102E-12</v>
      </c>
      <c r="G4" s="2">
        <v>-2.2896162816564799E-12</v>
      </c>
      <c r="H4" s="2">
        <v>-2.9669033811003998E-12</v>
      </c>
      <c r="I4" s="2">
        <v>-3.82395192386588E-12</v>
      </c>
      <c r="J4" s="2">
        <v>-4.8772849395893003E-12</v>
      </c>
      <c r="K4" s="2">
        <v>-5.8769488789814502E-12</v>
      </c>
      <c r="L4" s="2">
        <v>-7.1544094553472203E-12</v>
      </c>
      <c r="M4" s="2">
        <v>-8.6882690277691692E-12</v>
      </c>
    </row>
    <row r="5" spans="1:15" x14ac:dyDescent="0.35">
      <c r="A5" t="s">
        <v>4</v>
      </c>
      <c r="B5" s="2">
        <v>-2.5744551084043799E-12</v>
      </c>
      <c r="C5" s="2">
        <v>-2.1390991491305798E-12</v>
      </c>
      <c r="D5" s="2">
        <v>-7.8293355093830898E-13</v>
      </c>
      <c r="E5" s="2">
        <v>-5.8270388406752999E-13</v>
      </c>
      <c r="F5" s="2">
        <v>-7.0466728776511897E-13</v>
      </c>
      <c r="G5" s="2">
        <v>-9.1828232083729104E-13</v>
      </c>
      <c r="H5" s="2">
        <v>-1.19088496738346E-12</v>
      </c>
      <c r="I5" s="2">
        <v>-1.5348533091392699E-12</v>
      </c>
      <c r="J5" s="2">
        <v>-1.9490185725967201E-12</v>
      </c>
      <c r="K5" s="2">
        <v>-2.4030065288226301E-12</v>
      </c>
      <c r="L5" s="2">
        <v>-2.9307205014033201E-12</v>
      </c>
      <c r="M5" s="2">
        <v>-3.7205904723412996E-12</v>
      </c>
    </row>
    <row r="6" spans="1:15" x14ac:dyDescent="0.35">
      <c r="A6" t="s">
        <v>5</v>
      </c>
      <c r="B6" s="3">
        <f>1/B2</f>
        <v>522448.52918012737</v>
      </c>
      <c r="C6" s="3">
        <f t="shared" ref="C6:M6" si="0">1/C2</f>
        <v>742253.5666979244</v>
      </c>
      <c r="D6" s="3">
        <f t="shared" si="0"/>
        <v>3902332.4188234652</v>
      </c>
      <c r="E6" s="3">
        <f t="shared" si="0"/>
        <v>15198527.983831784</v>
      </c>
      <c r="F6" s="3">
        <f t="shared" si="0"/>
        <v>38868167.651568443</v>
      </c>
      <c r="G6" s="3">
        <f t="shared" si="0"/>
        <v>69004839.745201513</v>
      </c>
      <c r="H6" s="3">
        <f t="shared" si="0"/>
        <v>99851861.141446948</v>
      </c>
      <c r="I6" s="3">
        <f t="shared" si="0"/>
        <v>129082636.2640814</v>
      </c>
      <c r="J6" s="3">
        <f t="shared" si="0"/>
        <v>156574671.16816479</v>
      </c>
      <c r="K6" s="3">
        <f t="shared" si="0"/>
        <v>185112928.09594467</v>
      </c>
      <c r="L6" s="3">
        <f t="shared" si="0"/>
        <v>212064891.53037703</v>
      </c>
      <c r="M6" s="3">
        <f t="shared" si="0"/>
        <v>234034056.61899897</v>
      </c>
    </row>
    <row r="7" spans="1:15" x14ac:dyDescent="0.35">
      <c r="A7" t="s">
        <v>6</v>
      </c>
      <c r="B7" s="3">
        <f>1/B3</f>
        <v>499590.23761723383</v>
      </c>
      <c r="C7" s="3">
        <f t="shared" ref="C7:M7" si="1">1/C3</f>
        <v>699075.00084181374</v>
      </c>
      <c r="D7" s="3">
        <f t="shared" si="1"/>
        <v>6607292.2925764909</v>
      </c>
      <c r="E7" s="3">
        <f t="shared" si="1"/>
        <v>33035351.14966416</v>
      </c>
      <c r="F7" s="3">
        <f t="shared" si="1"/>
        <v>83229159.424378097</v>
      </c>
      <c r="G7" s="3">
        <f t="shared" si="1"/>
        <v>140015476.87008715</v>
      </c>
      <c r="H7" s="3">
        <f t="shared" si="1"/>
        <v>195495970.8340691</v>
      </c>
      <c r="I7" s="3">
        <f t="shared" si="1"/>
        <v>245937673.05317757</v>
      </c>
      <c r="J7" s="3">
        <f t="shared" si="1"/>
        <v>291240176.51557243</v>
      </c>
      <c r="K7" s="3">
        <f t="shared" si="1"/>
        <v>332616976.59737611</v>
      </c>
      <c r="L7" s="3">
        <f t="shared" si="1"/>
        <v>370078613.23766798</v>
      </c>
      <c r="M7" s="3">
        <f t="shared" si="1"/>
        <v>399967534.98077035</v>
      </c>
    </row>
    <row r="8" spans="1:15" x14ac:dyDescent="0.35">
      <c r="A8" t="s">
        <v>7</v>
      </c>
      <c r="B8" s="3">
        <f>-B4/B2</f>
        <v>1.3077255499279807E-6</v>
      </c>
      <c r="C8" s="3">
        <f t="shared" ref="C8:M8" si="2">-C4/C2</f>
        <v>1.5332531433057003E-6</v>
      </c>
      <c r="D8" s="3">
        <f t="shared" si="2"/>
        <v>6.2734112133873319E-6</v>
      </c>
      <c r="E8" s="3">
        <f t="shared" si="2"/>
        <v>2.7525211774303834E-5</v>
      </c>
      <c r="F8" s="3">
        <f t="shared" si="2"/>
        <v>7.4234920473877371E-5</v>
      </c>
      <c r="G8" s="3">
        <f t="shared" si="2"/>
        <v>1.5799460459370957E-4</v>
      </c>
      <c r="H8" s="3">
        <f t="shared" si="2"/>
        <v>2.962508244297266E-4</v>
      </c>
      <c r="I8" s="3">
        <f t="shared" si="2"/>
        <v>4.9360579527971365E-4</v>
      </c>
      <c r="J8" s="3">
        <f t="shared" si="2"/>
        <v>7.6365928560963726E-4</v>
      </c>
      <c r="K8" s="3">
        <f t="shared" si="2"/>
        <v>1.0878992152584359E-3</v>
      </c>
      <c r="L8" s="3">
        <f t="shared" si="2"/>
        <v>1.5171990651121122E-3</v>
      </c>
      <c r="M8" s="3">
        <f t="shared" si="2"/>
        <v>2.0333508455660249E-3</v>
      </c>
    </row>
    <row r="9" spans="1:15" x14ac:dyDescent="0.35">
      <c r="A9" t="s">
        <v>8</v>
      </c>
      <c r="B9" s="3">
        <f>-B5/B3</f>
        <v>1.2861726393426456E-6</v>
      </c>
      <c r="C9" s="3">
        <f t="shared" ref="C9:M9" si="3">-C5/C3</f>
        <v>1.4953907394791831E-6</v>
      </c>
      <c r="D9" s="3">
        <f t="shared" si="3"/>
        <v>5.1730708167142322E-6</v>
      </c>
      <c r="E9" s="3">
        <f t="shared" si="3"/>
        <v>1.924982742644405E-5</v>
      </c>
      <c r="F9" s="3">
        <f t="shared" si="3"/>
        <v>5.8648866034547201E-5</v>
      </c>
      <c r="G9" s="3">
        <f t="shared" si="3"/>
        <v>1.2857373705340368E-4</v>
      </c>
      <c r="H9" s="3">
        <f t="shared" si="3"/>
        <v>2.3281321285032825E-4</v>
      </c>
      <c r="I9" s="3">
        <f t="shared" si="3"/>
        <v>3.7747825132768148E-4</v>
      </c>
      <c r="J9" s="3">
        <f t="shared" si="3"/>
        <v>5.6763251311519778E-4</v>
      </c>
      <c r="K9" s="3">
        <f t="shared" si="3"/>
        <v>7.9928076636073874E-4</v>
      </c>
      <c r="L9" s="3">
        <f t="shared" si="3"/>
        <v>1.0845969789465438E-3</v>
      </c>
      <c r="M9" s="3">
        <f t="shared" si="3"/>
        <v>1.4881153998952895E-3</v>
      </c>
    </row>
    <row r="10" spans="1:15" x14ac:dyDescent="0.35">
      <c r="A10" t="s">
        <v>17</v>
      </c>
      <c r="E10" s="3">
        <f>E8/(E6*E1*E1)</f>
        <v>1.1319028643590185E-11</v>
      </c>
      <c r="F10" s="3">
        <f t="shared" ref="F10:M10" si="4">F8/(F6*F1*F1)</f>
        <v>7.6396624754068408E-12</v>
      </c>
      <c r="G10" s="3">
        <f t="shared" si="4"/>
        <v>6.3600452268235566E-12</v>
      </c>
      <c r="H10" s="3">
        <f t="shared" si="4"/>
        <v>6.0549048593885722E-12</v>
      </c>
      <c r="I10" s="3">
        <f t="shared" si="4"/>
        <v>5.9749248810404373E-12</v>
      </c>
      <c r="J10" s="3">
        <f t="shared" si="4"/>
        <v>6.0213394315917303E-12</v>
      </c>
      <c r="K10" s="3">
        <f t="shared" si="4"/>
        <v>5.8769488789814502E-12</v>
      </c>
      <c r="L10" s="3">
        <f t="shared" si="4"/>
        <v>5.9127350870638211E-12</v>
      </c>
      <c r="M10" s="3">
        <f t="shared" si="4"/>
        <v>6.0335201581730352E-12</v>
      </c>
      <c r="N10" s="3"/>
      <c r="O10" s="3"/>
    </row>
    <row r="11" spans="1:15" x14ac:dyDescent="0.35">
      <c r="A11" t="s">
        <v>9</v>
      </c>
      <c r="B11">
        <f>0.0020334/(0.0000000000060335*B1*B1)</f>
        <v>9335687379.8117466</v>
      </c>
      <c r="C11">
        <f t="shared" ref="C11:M11" si="5">0.0020334/(0.0000000000060335*C1*C1)</f>
        <v>8425457860.2801018</v>
      </c>
      <c r="D11">
        <f t="shared" si="5"/>
        <v>3744647937.9022665</v>
      </c>
      <c r="E11">
        <f t="shared" si="5"/>
        <v>2106364465.0700254</v>
      </c>
      <c r="F11">
        <f t="shared" si="5"/>
        <v>1348073257.6448164</v>
      </c>
      <c r="G11">
        <f t="shared" si="5"/>
        <v>936161984.47556698</v>
      </c>
      <c r="H11">
        <f t="shared" si="5"/>
        <v>687792478.39021254</v>
      </c>
      <c r="I11">
        <f t="shared" si="5"/>
        <v>526591116.26750648</v>
      </c>
      <c r="J11">
        <f t="shared" si="5"/>
        <v>416071993.10025203</v>
      </c>
      <c r="K11">
        <f t="shared" si="5"/>
        <v>337018314.4112041</v>
      </c>
      <c r="L11">
        <f t="shared" si="5"/>
        <v>278527532.57124311</v>
      </c>
      <c r="M11">
        <f t="shared" si="5"/>
        <v>234040496.11889175</v>
      </c>
    </row>
    <row r="12" spans="1:15" x14ac:dyDescent="0.35">
      <c r="A12" t="s">
        <v>10</v>
      </c>
      <c r="B12">
        <f>B11/2</f>
        <v>4667843689.9058733</v>
      </c>
      <c r="C12">
        <f t="shared" ref="C12:M12" si="6">C11/2</f>
        <v>4212728930.1400509</v>
      </c>
      <c r="D12">
        <f t="shared" si="6"/>
        <v>1872323968.9511333</v>
      </c>
      <c r="E12">
        <f t="shared" si="6"/>
        <v>1053182232.5350127</v>
      </c>
      <c r="F12">
        <f t="shared" si="6"/>
        <v>674036628.8224082</v>
      </c>
      <c r="G12">
        <f t="shared" si="6"/>
        <v>468080992.23778349</v>
      </c>
      <c r="H12">
        <f t="shared" si="6"/>
        <v>343896239.19510627</v>
      </c>
      <c r="I12">
        <f t="shared" si="6"/>
        <v>263295558.13375324</v>
      </c>
      <c r="J12">
        <f t="shared" si="6"/>
        <v>208035996.55012602</v>
      </c>
      <c r="K12">
        <f t="shared" si="6"/>
        <v>168509157.20560205</v>
      </c>
      <c r="L12">
        <f t="shared" si="6"/>
        <v>139263766.28562155</v>
      </c>
      <c r="M12">
        <f t="shared" si="6"/>
        <v>117020248.05944587</v>
      </c>
    </row>
    <row r="13" spans="1:15" x14ac:dyDescent="0.35">
      <c r="A13" t="s">
        <v>11</v>
      </c>
      <c r="B13">
        <f>B11/4</f>
        <v>2333921844.9529366</v>
      </c>
      <c r="C13">
        <f t="shared" ref="C13:M13" si="7">C11/4</f>
        <v>2106364465.0700254</v>
      </c>
      <c r="D13">
        <f t="shared" si="7"/>
        <v>936161984.47556663</v>
      </c>
      <c r="E13">
        <f t="shared" si="7"/>
        <v>526591116.26750636</v>
      </c>
      <c r="F13">
        <f t="shared" si="7"/>
        <v>337018314.4112041</v>
      </c>
      <c r="G13">
        <f t="shared" si="7"/>
        <v>234040496.11889175</v>
      </c>
      <c r="H13">
        <f t="shared" si="7"/>
        <v>171948119.59755313</v>
      </c>
      <c r="I13">
        <f t="shared" si="7"/>
        <v>131647779.06687662</v>
      </c>
      <c r="J13">
        <f t="shared" si="7"/>
        <v>104017998.27506301</v>
      </c>
      <c r="K13">
        <f t="shared" si="7"/>
        <v>84254578.602801025</v>
      </c>
      <c r="L13">
        <f t="shared" si="7"/>
        <v>69631883.142810777</v>
      </c>
      <c r="M13">
        <f t="shared" si="7"/>
        <v>58510124.029722936</v>
      </c>
    </row>
    <row r="14" spans="1:15" x14ac:dyDescent="0.35">
      <c r="A14" t="s">
        <v>12</v>
      </c>
      <c r="B14" s="3">
        <f>B11/8</f>
        <v>1166960922.4764683</v>
      </c>
      <c r="C14" s="3">
        <f t="shared" ref="C14:M14" si="8">C11/8</f>
        <v>1053182232.5350127</v>
      </c>
      <c r="D14" s="3">
        <f t="shared" si="8"/>
        <v>468080992.23778331</v>
      </c>
      <c r="E14" s="3">
        <f t="shared" si="8"/>
        <v>263295558.13375318</v>
      </c>
      <c r="F14" s="3">
        <f t="shared" si="8"/>
        <v>168509157.20560205</v>
      </c>
      <c r="G14" s="3">
        <f t="shared" si="8"/>
        <v>117020248.05944587</v>
      </c>
      <c r="H14" s="3">
        <f t="shared" si="8"/>
        <v>85974059.798776567</v>
      </c>
      <c r="I14" s="3">
        <f t="shared" si="8"/>
        <v>65823889.53343831</v>
      </c>
      <c r="J14" s="3">
        <f t="shared" si="8"/>
        <v>52008999.137531504</v>
      </c>
      <c r="K14" s="3">
        <f t="shared" si="8"/>
        <v>42127289.301400512</v>
      </c>
      <c r="L14" s="3">
        <f t="shared" si="8"/>
        <v>34815941.571405388</v>
      </c>
      <c r="M14" s="3">
        <f t="shared" si="8"/>
        <v>29255062.014861468</v>
      </c>
    </row>
    <row r="15" spans="1:15" x14ac:dyDescent="0.35">
      <c r="A15" t="s">
        <v>13</v>
      </c>
      <c r="B15" s="3">
        <f>B11/16</f>
        <v>583480461.23823416</v>
      </c>
      <c r="C15" s="3">
        <f t="shared" ref="C15:M15" si="9">C11/16</f>
        <v>526591116.26750636</v>
      </c>
      <c r="D15" s="3">
        <f t="shared" si="9"/>
        <v>234040496.11889166</v>
      </c>
      <c r="E15" s="3">
        <f t="shared" si="9"/>
        <v>131647779.06687659</v>
      </c>
      <c r="F15" s="3">
        <f t="shared" si="9"/>
        <v>84254578.602801025</v>
      </c>
      <c r="G15" s="3">
        <f t="shared" si="9"/>
        <v>58510124.029722936</v>
      </c>
      <c r="H15" s="3">
        <f t="shared" si="9"/>
        <v>42987029.899388283</v>
      </c>
      <c r="I15" s="3">
        <f t="shared" si="9"/>
        <v>32911944.766719155</v>
      </c>
      <c r="J15" s="3">
        <f t="shared" si="9"/>
        <v>26004499.568765752</v>
      </c>
      <c r="K15" s="3">
        <f t="shared" si="9"/>
        <v>21063644.650700256</v>
      </c>
      <c r="L15" s="3">
        <f t="shared" si="9"/>
        <v>17407970.785702694</v>
      </c>
      <c r="M15" s="3">
        <f t="shared" si="9"/>
        <v>14627531.007430734</v>
      </c>
    </row>
    <row r="16" spans="1:15" x14ac:dyDescent="0.35">
      <c r="A16" t="s">
        <v>14</v>
      </c>
      <c r="B16">
        <f>B11/32</f>
        <v>291740230.61911708</v>
      </c>
      <c r="C16">
        <f t="shared" ref="C16:M16" si="10">C11/32</f>
        <v>263295558.13375318</v>
      </c>
      <c r="D16">
        <f t="shared" si="10"/>
        <v>117020248.05944583</v>
      </c>
      <c r="E16">
        <f t="shared" si="10"/>
        <v>65823889.533438295</v>
      </c>
      <c r="F16">
        <f t="shared" si="10"/>
        <v>42127289.301400512</v>
      </c>
      <c r="G16">
        <f t="shared" si="10"/>
        <v>29255062.014861468</v>
      </c>
      <c r="H16">
        <f t="shared" si="10"/>
        <v>21493514.949694142</v>
      </c>
      <c r="I16">
        <f t="shared" si="10"/>
        <v>16455972.383359578</v>
      </c>
      <c r="J16">
        <f t="shared" si="10"/>
        <v>13002249.784382876</v>
      </c>
      <c r="K16">
        <f t="shared" si="10"/>
        <v>10531822.325350128</v>
      </c>
      <c r="L16">
        <f t="shared" si="10"/>
        <v>8703985.3928513471</v>
      </c>
      <c r="M16">
        <f t="shared" si="10"/>
        <v>7313765.5037153671</v>
      </c>
    </row>
    <row r="17" spans="1:13" x14ac:dyDescent="0.35">
      <c r="A17" t="s">
        <v>15</v>
      </c>
      <c r="B17" s="3">
        <f>B6*4</f>
        <v>2089794.1167205095</v>
      </c>
      <c r="C17" s="3">
        <f t="shared" ref="C17:M17" si="11">C6*4</f>
        <v>2969014.2667916976</v>
      </c>
      <c r="D17" s="3">
        <f t="shared" si="11"/>
        <v>15609329.675293861</v>
      </c>
      <c r="E17" s="3">
        <f t="shared" si="11"/>
        <v>60794111.935327135</v>
      </c>
      <c r="F17" s="3">
        <f t="shared" si="11"/>
        <v>155472670.60627377</v>
      </c>
      <c r="G17" s="3">
        <f t="shared" si="11"/>
        <v>276019358.98080605</v>
      </c>
      <c r="H17" s="3">
        <f t="shared" si="11"/>
        <v>399407444.56578779</v>
      </c>
      <c r="I17" s="3">
        <f t="shared" si="11"/>
        <v>516330545.05632561</v>
      </c>
      <c r="J17" s="3">
        <f t="shared" si="11"/>
        <v>626298684.67265916</v>
      </c>
      <c r="K17" s="3">
        <f t="shared" si="11"/>
        <v>740451712.38377869</v>
      </c>
      <c r="L17" s="3">
        <f t="shared" si="11"/>
        <v>848259566.12150812</v>
      </c>
      <c r="M17" s="3">
        <f t="shared" si="11"/>
        <v>936136226.4759959</v>
      </c>
    </row>
    <row r="18" spans="1:13" x14ac:dyDescent="0.35">
      <c r="A18" t="s">
        <v>16</v>
      </c>
      <c r="B18" s="3">
        <f>B6*16</f>
        <v>8359176.4668820379</v>
      </c>
      <c r="C18" s="3">
        <f t="shared" ref="C18:M18" si="12">C6*16</f>
        <v>11876057.06716679</v>
      </c>
      <c r="D18" s="3">
        <f t="shared" si="12"/>
        <v>62437318.701175444</v>
      </c>
      <c r="E18" s="3">
        <f t="shared" si="12"/>
        <v>243176447.74130854</v>
      </c>
      <c r="F18" s="3">
        <f t="shared" si="12"/>
        <v>621890682.42509508</v>
      </c>
      <c r="G18" s="3">
        <f t="shared" si="12"/>
        <v>1104077435.9232242</v>
      </c>
      <c r="H18" s="3">
        <f t="shared" si="12"/>
        <v>1597629778.2631512</v>
      </c>
      <c r="I18" s="3">
        <f t="shared" si="12"/>
        <v>2065322180.2253025</v>
      </c>
      <c r="J18" s="3">
        <f t="shared" si="12"/>
        <v>2505194738.6906366</v>
      </c>
      <c r="K18" s="3">
        <f t="shared" si="12"/>
        <v>2961806849.5351148</v>
      </c>
      <c r="L18" s="3">
        <f t="shared" si="12"/>
        <v>3393038264.4860325</v>
      </c>
      <c r="M18" s="3">
        <f t="shared" si="12"/>
        <v>3744544905.9039836</v>
      </c>
    </row>
    <row r="20" spans="1:13" x14ac:dyDescent="0.35">
      <c r="A20" t="s">
        <v>18</v>
      </c>
      <c r="B20" s="3">
        <f>B6/$M6</f>
        <v>2.232361121828774E-3</v>
      </c>
      <c r="C20" s="3">
        <f t="shared" ref="C20:M20" si="13">C6/$M6</f>
        <v>3.1715621966348804E-3</v>
      </c>
      <c r="D20" s="3">
        <f t="shared" si="13"/>
        <v>1.6674207485863287E-2</v>
      </c>
      <c r="E20" s="3">
        <f t="shared" si="13"/>
        <v>6.4941522628796586E-2</v>
      </c>
      <c r="F20" s="3">
        <f t="shared" si="13"/>
        <v>0.16607910922487984</v>
      </c>
      <c r="G20" s="3">
        <f t="shared" si="13"/>
        <v>0.29484956481158425</v>
      </c>
      <c r="H20" s="3">
        <f t="shared" si="13"/>
        <v>0.42665525942663568</v>
      </c>
      <c r="I20" s="3">
        <f t="shared" si="13"/>
        <v>0.55155492379566107</v>
      </c>
      <c r="J20" s="3">
        <f t="shared" si="13"/>
        <v>0.66902515569801901</v>
      </c>
      <c r="K20" s="3">
        <f t="shared" si="13"/>
        <v>0.79096577126509171</v>
      </c>
      <c r="L20" s="3">
        <f t="shared" si="13"/>
        <v>0.90612834129356168</v>
      </c>
      <c r="M20" s="3">
        <f t="shared" si="13"/>
        <v>1</v>
      </c>
    </row>
    <row r="21" spans="1:13" x14ac:dyDescent="0.35">
      <c r="A21" t="s">
        <v>19</v>
      </c>
      <c r="B21" s="3">
        <f>B7/$M7</f>
        <v>1.2490769723128982E-3</v>
      </c>
      <c r="C21" s="3">
        <f t="shared" ref="C21:M21" si="14">C7/$M7</f>
        <v>1.7478293603890222E-3</v>
      </c>
      <c r="D21" s="3">
        <f t="shared" si="14"/>
        <v>1.651957150195742E-2</v>
      </c>
      <c r="E21" s="3">
        <f t="shared" si="14"/>
        <v>8.2595081501433451E-2</v>
      </c>
      <c r="F21" s="3">
        <f t="shared" si="14"/>
        <v>0.2080897876583398</v>
      </c>
      <c r="G21" s="3">
        <f t="shared" si="14"/>
        <v>0.3500671045134171</v>
      </c>
      <c r="H21" s="3">
        <f t="shared" si="14"/>
        <v>0.48877959768276735</v>
      </c>
      <c r="I21" s="3">
        <f t="shared" si="14"/>
        <v>0.61489408900400322</v>
      </c>
      <c r="J21" s="3">
        <f t="shared" si="14"/>
        <v>0.72815954057264842</v>
      </c>
      <c r="K21" s="3">
        <f t="shared" si="14"/>
        <v>0.83160993707493702</v>
      </c>
      <c r="L21" s="3">
        <f t="shared" si="14"/>
        <v>0.92527163049736183</v>
      </c>
      <c r="M21" s="3">
        <f t="shared" si="14"/>
        <v>1</v>
      </c>
    </row>
    <row r="22" spans="1:13" x14ac:dyDescent="0.35">
      <c r="A22" t="s">
        <v>20</v>
      </c>
      <c r="B22">
        <f>B1/1.2</f>
        <v>0.15833333333333335</v>
      </c>
      <c r="C22">
        <f t="shared" ref="C22:M22" si="15">C1/1.2</f>
        <v>0.16666666666666669</v>
      </c>
      <c r="D22">
        <f t="shared" si="15"/>
        <v>0.25000000000000006</v>
      </c>
      <c r="E22">
        <f t="shared" si="15"/>
        <v>0.33333333333333337</v>
      </c>
      <c r="F22">
        <f t="shared" si="15"/>
        <v>0.41666666666666669</v>
      </c>
      <c r="G22">
        <f t="shared" si="15"/>
        <v>0.5</v>
      </c>
      <c r="H22">
        <f t="shared" si="15"/>
        <v>0.58333333333333337</v>
      </c>
      <c r="I22">
        <f t="shared" si="15"/>
        <v>0.66666666666666663</v>
      </c>
      <c r="J22">
        <f t="shared" si="15"/>
        <v>0.75</v>
      </c>
      <c r="K22">
        <f t="shared" si="15"/>
        <v>0.83333333333333337</v>
      </c>
      <c r="L22">
        <f t="shared" si="15"/>
        <v>0.91666666666666663</v>
      </c>
      <c r="M22">
        <f t="shared" si="15"/>
        <v>1</v>
      </c>
    </row>
    <row r="23" spans="1:13" x14ac:dyDescent="0.35"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</row>
    <row r="24" spans="1:13" x14ac:dyDescent="0.35">
      <c r="M24" s="3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2016-07-15T10:51:13Z</dcterms:modified>
</cp:coreProperties>
</file>