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. KAMON THINSURAT\1. PhD\1. THIRD YEAR WORK\Journal paper 1\"/>
    </mc:Choice>
  </mc:AlternateContent>
  <bookViews>
    <workbookView xWindow="0" yWindow="0" windowWidth="28800" windowHeight="12435"/>
  </bookViews>
  <sheets>
    <sheet name="Fig 12(a) 13(a) 14(a)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/>
  <c r="J11" i="1"/>
  <c r="J8" i="1"/>
  <c r="J7" i="1"/>
  <c r="L7" i="1" s="1"/>
  <c r="J6" i="1"/>
  <c r="L6" i="1" s="1"/>
  <c r="J5" i="1"/>
  <c r="H11" i="1"/>
  <c r="L11" i="1"/>
  <c r="H12" i="1"/>
  <c r="H13" i="1"/>
  <c r="H8" i="1"/>
  <c r="L8" i="1" s="1"/>
  <c r="H7" i="1"/>
  <c r="H6" i="1"/>
  <c r="H5" i="1"/>
  <c r="F13" i="1"/>
  <c r="F12" i="1"/>
  <c r="F11" i="1"/>
  <c r="L5" i="1"/>
  <c r="L12" i="1"/>
  <c r="J2" i="1"/>
  <c r="AB18" i="1"/>
  <c r="AB65" i="1"/>
  <c r="AB64" i="1"/>
  <c r="AB63" i="1"/>
  <c r="AB62" i="1"/>
  <c r="AB61" i="1"/>
  <c r="AB60" i="1"/>
  <c r="AB27" i="1"/>
  <c r="AB24" i="1"/>
  <c r="AB23" i="1"/>
  <c r="AB22" i="1"/>
  <c r="AB21" i="1"/>
  <c r="AB20" i="1"/>
  <c r="AB19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B822" i="1"/>
  <c r="B760" i="1"/>
  <c r="B698" i="1"/>
  <c r="B574" i="1"/>
  <c r="B450" i="1"/>
  <c r="B389" i="1"/>
  <c r="Q644" i="1" s="1"/>
  <c r="B328" i="1"/>
  <c r="B267" i="1"/>
  <c r="B206" i="1"/>
  <c r="B14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575" i="1"/>
  <c r="B636" i="1"/>
  <c r="D4" i="1"/>
  <c r="D5" i="1"/>
  <c r="D6" i="1"/>
  <c r="D7" i="1"/>
  <c r="D8" i="1"/>
  <c r="AD65" i="1"/>
  <c r="AD64" i="1"/>
  <c r="AD63" i="1"/>
  <c r="AD62" i="1"/>
  <c r="AD61" i="1"/>
  <c r="AD60" i="1"/>
  <c r="AA59" i="1"/>
  <c r="AD59" i="1" s="1"/>
  <c r="AA58" i="1"/>
  <c r="AA57" i="1"/>
  <c r="AA56" i="1"/>
  <c r="AA55" i="1"/>
  <c r="AD55" i="1" s="1"/>
  <c r="AA54" i="1"/>
  <c r="AA53" i="1"/>
  <c r="AA52" i="1"/>
  <c r="AB52" i="1" s="1"/>
  <c r="AA51" i="1"/>
  <c r="AD51" i="1" s="1"/>
  <c r="AA50" i="1"/>
  <c r="AA49" i="1"/>
  <c r="AD49" i="1" s="1"/>
  <c r="AA48" i="1"/>
  <c r="AA47" i="1"/>
  <c r="AA46" i="1"/>
  <c r="AA45" i="1"/>
  <c r="AD45" i="1" s="1"/>
  <c r="AA44" i="1"/>
  <c r="AA43" i="1"/>
  <c r="AD43" i="1" s="1"/>
  <c r="AA42" i="1"/>
  <c r="AA41" i="1"/>
  <c r="AD41" i="1" s="1"/>
  <c r="AA40" i="1"/>
  <c r="AA39" i="1"/>
  <c r="AA38" i="1"/>
  <c r="AA37" i="1"/>
  <c r="AD37" i="1" s="1"/>
  <c r="AA36" i="1"/>
  <c r="AA35" i="1"/>
  <c r="AD35" i="1" s="1"/>
  <c r="AA34" i="1"/>
  <c r="AA33" i="1"/>
  <c r="AD33" i="1" s="1"/>
  <c r="AA32" i="1"/>
  <c r="AA31" i="1"/>
  <c r="AA30" i="1"/>
  <c r="AA29" i="1"/>
  <c r="AD29" i="1" s="1"/>
  <c r="AA28" i="1"/>
  <c r="AB28" i="1" s="1"/>
  <c r="AA27" i="1"/>
  <c r="AD27" i="1" s="1"/>
  <c r="AA26" i="1"/>
  <c r="AA25" i="1"/>
  <c r="AD24" i="1"/>
  <c r="AD23" i="1"/>
  <c r="AD22" i="1"/>
  <c r="AD21" i="1"/>
  <c r="AD20" i="1"/>
  <c r="AD19" i="1"/>
  <c r="AD18" i="1"/>
  <c r="J19" i="1"/>
  <c r="M19" i="1" s="1"/>
  <c r="J20" i="1"/>
  <c r="B23" i="1"/>
  <c r="Q24" i="1" s="1"/>
  <c r="F24" i="1"/>
  <c r="J24" i="1"/>
  <c r="K24" i="1" s="1"/>
  <c r="O24" i="1"/>
  <c r="F25" i="1"/>
  <c r="J25" i="1"/>
  <c r="K25" i="1" s="1"/>
  <c r="O25" i="1"/>
  <c r="F26" i="1"/>
  <c r="J26" i="1"/>
  <c r="K26" i="1" s="1"/>
  <c r="O26" i="1"/>
  <c r="F27" i="1"/>
  <c r="J27" i="1"/>
  <c r="K27" i="1" s="1"/>
  <c r="O27" i="1"/>
  <c r="F28" i="1"/>
  <c r="J28" i="1"/>
  <c r="K28" i="1" s="1"/>
  <c r="O28" i="1"/>
  <c r="F29" i="1"/>
  <c r="J29" i="1"/>
  <c r="K29" i="1" s="1"/>
  <c r="O29" i="1"/>
  <c r="F30" i="1"/>
  <c r="J30" i="1"/>
  <c r="K30" i="1" s="1"/>
  <c r="O30" i="1"/>
  <c r="F31" i="1"/>
  <c r="J31" i="1"/>
  <c r="K31" i="1" s="1"/>
  <c r="O31" i="1"/>
  <c r="F32" i="1"/>
  <c r="J32" i="1"/>
  <c r="K32" i="1" s="1"/>
  <c r="O32" i="1"/>
  <c r="F33" i="1"/>
  <c r="J33" i="1"/>
  <c r="K33" i="1" s="1"/>
  <c r="O33" i="1"/>
  <c r="F34" i="1"/>
  <c r="J34" i="1"/>
  <c r="K34" i="1" s="1"/>
  <c r="O34" i="1"/>
  <c r="F35" i="1"/>
  <c r="J35" i="1"/>
  <c r="K35" i="1" s="1"/>
  <c r="O35" i="1"/>
  <c r="F36" i="1"/>
  <c r="J36" i="1"/>
  <c r="K36" i="1" s="1"/>
  <c r="O36" i="1"/>
  <c r="B37" i="1"/>
  <c r="F37" i="1"/>
  <c r="J37" i="1"/>
  <c r="K37" i="1" s="1"/>
  <c r="O37" i="1"/>
  <c r="F38" i="1"/>
  <c r="J38" i="1"/>
  <c r="K38" i="1" s="1"/>
  <c r="O38" i="1"/>
  <c r="F39" i="1"/>
  <c r="J39" i="1"/>
  <c r="K39" i="1" s="1"/>
  <c r="O39" i="1"/>
  <c r="F40" i="1"/>
  <c r="J40" i="1"/>
  <c r="K40" i="1" s="1"/>
  <c r="O40" i="1"/>
  <c r="F41" i="1"/>
  <c r="J41" i="1"/>
  <c r="K41" i="1" s="1"/>
  <c r="O41" i="1"/>
  <c r="F42" i="1"/>
  <c r="J42" i="1"/>
  <c r="K42" i="1" s="1"/>
  <c r="O42" i="1"/>
  <c r="F43" i="1"/>
  <c r="J43" i="1"/>
  <c r="K43" i="1" s="1"/>
  <c r="O43" i="1"/>
  <c r="F44" i="1"/>
  <c r="J44" i="1"/>
  <c r="K44" i="1" s="1"/>
  <c r="O44" i="1"/>
  <c r="F45" i="1"/>
  <c r="J45" i="1"/>
  <c r="K45" i="1" s="1"/>
  <c r="O45" i="1"/>
  <c r="F46" i="1"/>
  <c r="J46" i="1"/>
  <c r="K46" i="1" s="1"/>
  <c r="O46" i="1"/>
  <c r="F47" i="1"/>
  <c r="J47" i="1"/>
  <c r="K47" i="1" s="1"/>
  <c r="O47" i="1"/>
  <c r="F48" i="1"/>
  <c r="J48" i="1"/>
  <c r="K48" i="1" s="1"/>
  <c r="O48" i="1"/>
  <c r="F49" i="1"/>
  <c r="J49" i="1"/>
  <c r="K49" i="1" s="1"/>
  <c r="O49" i="1"/>
  <c r="F50" i="1"/>
  <c r="J50" i="1"/>
  <c r="K50" i="1" s="1"/>
  <c r="O50" i="1"/>
  <c r="F51" i="1"/>
  <c r="J51" i="1"/>
  <c r="K51" i="1" s="1"/>
  <c r="O51" i="1"/>
  <c r="F52" i="1"/>
  <c r="J52" i="1"/>
  <c r="K52" i="1" s="1"/>
  <c r="O52" i="1"/>
  <c r="F53" i="1"/>
  <c r="J53" i="1"/>
  <c r="K53" i="1" s="1"/>
  <c r="O53" i="1"/>
  <c r="F54" i="1"/>
  <c r="J54" i="1"/>
  <c r="K54" i="1" s="1"/>
  <c r="O54" i="1"/>
  <c r="F55" i="1"/>
  <c r="J55" i="1"/>
  <c r="K55" i="1" s="1"/>
  <c r="O55" i="1"/>
  <c r="F56" i="1"/>
  <c r="J56" i="1"/>
  <c r="K56" i="1" s="1"/>
  <c r="O56" i="1"/>
  <c r="F57" i="1"/>
  <c r="J57" i="1"/>
  <c r="K57" i="1" s="1"/>
  <c r="O57" i="1"/>
  <c r="F58" i="1"/>
  <c r="J58" i="1"/>
  <c r="K58" i="1" s="1"/>
  <c r="O58" i="1"/>
  <c r="F59" i="1"/>
  <c r="J59" i="1"/>
  <c r="K59" i="1" s="1"/>
  <c r="O59" i="1"/>
  <c r="F60" i="1"/>
  <c r="J60" i="1"/>
  <c r="K60" i="1" s="1"/>
  <c r="O60" i="1"/>
  <c r="F61" i="1"/>
  <c r="J61" i="1"/>
  <c r="K61" i="1" s="1"/>
  <c r="O61" i="1"/>
  <c r="F62" i="1"/>
  <c r="J62" i="1"/>
  <c r="K62" i="1" s="1"/>
  <c r="O62" i="1"/>
  <c r="F63" i="1"/>
  <c r="J63" i="1"/>
  <c r="K63" i="1" s="1"/>
  <c r="O63" i="1"/>
  <c r="F64" i="1"/>
  <c r="J64" i="1"/>
  <c r="K64" i="1" s="1"/>
  <c r="O64" i="1"/>
  <c r="F65" i="1"/>
  <c r="J65" i="1"/>
  <c r="K65" i="1" s="1"/>
  <c r="O65" i="1"/>
  <c r="F66" i="1"/>
  <c r="J66" i="1"/>
  <c r="K66" i="1" s="1"/>
  <c r="O66" i="1"/>
  <c r="F67" i="1"/>
  <c r="J67" i="1"/>
  <c r="K67" i="1" s="1"/>
  <c r="O67" i="1"/>
  <c r="F68" i="1"/>
  <c r="J68" i="1"/>
  <c r="K68" i="1" s="1"/>
  <c r="O68" i="1"/>
  <c r="F69" i="1"/>
  <c r="J69" i="1"/>
  <c r="K69" i="1" s="1"/>
  <c r="O69" i="1"/>
  <c r="F70" i="1"/>
  <c r="J70" i="1"/>
  <c r="K70" i="1" s="1"/>
  <c r="O70" i="1"/>
  <c r="F71" i="1"/>
  <c r="J71" i="1"/>
  <c r="K71" i="1" s="1"/>
  <c r="O71" i="1"/>
  <c r="J870" i="1"/>
  <c r="F870" i="1"/>
  <c r="J869" i="1"/>
  <c r="K869" i="1" s="1"/>
  <c r="F869" i="1"/>
  <c r="J868" i="1"/>
  <c r="F868" i="1"/>
  <c r="J867" i="1"/>
  <c r="F867" i="1"/>
  <c r="J866" i="1"/>
  <c r="F866" i="1"/>
  <c r="J865" i="1"/>
  <c r="F865" i="1"/>
  <c r="J864" i="1"/>
  <c r="F864" i="1"/>
  <c r="J863" i="1"/>
  <c r="F863" i="1"/>
  <c r="J862" i="1"/>
  <c r="F862" i="1"/>
  <c r="J861" i="1"/>
  <c r="F861" i="1"/>
  <c r="J860" i="1"/>
  <c r="F860" i="1"/>
  <c r="J859" i="1"/>
  <c r="F859" i="1"/>
  <c r="J858" i="1"/>
  <c r="F858" i="1"/>
  <c r="J857" i="1"/>
  <c r="F857" i="1"/>
  <c r="J856" i="1"/>
  <c r="F856" i="1"/>
  <c r="J855" i="1"/>
  <c r="F855" i="1"/>
  <c r="J854" i="1"/>
  <c r="F854" i="1"/>
  <c r="J853" i="1"/>
  <c r="F853" i="1"/>
  <c r="J852" i="1"/>
  <c r="F852" i="1"/>
  <c r="J851" i="1"/>
  <c r="F851" i="1"/>
  <c r="J850" i="1"/>
  <c r="F850" i="1"/>
  <c r="J849" i="1"/>
  <c r="F849" i="1"/>
  <c r="J848" i="1"/>
  <c r="F848" i="1"/>
  <c r="J847" i="1"/>
  <c r="F847" i="1"/>
  <c r="J846" i="1"/>
  <c r="F846" i="1"/>
  <c r="J845" i="1"/>
  <c r="K845" i="1" s="1"/>
  <c r="F845" i="1"/>
  <c r="J844" i="1"/>
  <c r="K844" i="1" s="1"/>
  <c r="F844" i="1"/>
  <c r="J843" i="1"/>
  <c r="K843" i="1" s="1"/>
  <c r="F843" i="1"/>
  <c r="J842" i="1"/>
  <c r="F842" i="1"/>
  <c r="J841" i="1"/>
  <c r="F841" i="1"/>
  <c r="J840" i="1"/>
  <c r="K840" i="1" s="1"/>
  <c r="F840" i="1"/>
  <c r="J839" i="1"/>
  <c r="F839" i="1"/>
  <c r="J838" i="1"/>
  <c r="K838" i="1" s="1"/>
  <c r="F838" i="1"/>
  <c r="J837" i="1"/>
  <c r="K837" i="1" s="1"/>
  <c r="F837" i="1"/>
  <c r="J836" i="1"/>
  <c r="K836" i="1" s="1"/>
  <c r="F836" i="1"/>
  <c r="B836" i="1"/>
  <c r="J835" i="1"/>
  <c r="K835" i="1" s="1"/>
  <c r="F835" i="1"/>
  <c r="J834" i="1"/>
  <c r="K834" i="1" s="1"/>
  <c r="F834" i="1"/>
  <c r="J833" i="1"/>
  <c r="K833" i="1" s="1"/>
  <c r="F833" i="1"/>
  <c r="J832" i="1"/>
  <c r="K832" i="1" s="1"/>
  <c r="F832" i="1"/>
  <c r="J831" i="1"/>
  <c r="K831" i="1" s="1"/>
  <c r="F831" i="1"/>
  <c r="J830" i="1"/>
  <c r="K830" i="1" s="1"/>
  <c r="F830" i="1"/>
  <c r="J829" i="1"/>
  <c r="K829" i="1" s="1"/>
  <c r="F829" i="1"/>
  <c r="J828" i="1"/>
  <c r="K828" i="1" s="1"/>
  <c r="F828" i="1"/>
  <c r="J827" i="1"/>
  <c r="K827" i="1" s="1"/>
  <c r="F827" i="1"/>
  <c r="J826" i="1"/>
  <c r="K826" i="1" s="1"/>
  <c r="F826" i="1"/>
  <c r="J825" i="1"/>
  <c r="K825" i="1" s="1"/>
  <c r="F825" i="1"/>
  <c r="J824" i="1"/>
  <c r="K824" i="1" s="1"/>
  <c r="F824" i="1"/>
  <c r="J823" i="1"/>
  <c r="K823" i="1" s="1"/>
  <c r="F823" i="1"/>
  <c r="J819" i="1"/>
  <c r="J818" i="1"/>
  <c r="J808" i="1"/>
  <c r="F808" i="1"/>
  <c r="J807" i="1"/>
  <c r="K807" i="1" s="1"/>
  <c r="F807" i="1"/>
  <c r="J806" i="1"/>
  <c r="F806" i="1"/>
  <c r="J805" i="1"/>
  <c r="F805" i="1"/>
  <c r="J804" i="1"/>
  <c r="F804" i="1"/>
  <c r="J803" i="1"/>
  <c r="F803" i="1"/>
  <c r="J802" i="1"/>
  <c r="F802" i="1"/>
  <c r="J801" i="1"/>
  <c r="F801" i="1"/>
  <c r="J800" i="1"/>
  <c r="F800" i="1"/>
  <c r="J799" i="1"/>
  <c r="F799" i="1"/>
  <c r="J798" i="1"/>
  <c r="F798" i="1"/>
  <c r="J797" i="1"/>
  <c r="F797" i="1"/>
  <c r="J796" i="1"/>
  <c r="F796" i="1"/>
  <c r="J795" i="1"/>
  <c r="F795" i="1"/>
  <c r="J794" i="1"/>
  <c r="F794" i="1"/>
  <c r="J793" i="1"/>
  <c r="F793" i="1"/>
  <c r="J792" i="1"/>
  <c r="F792" i="1"/>
  <c r="J791" i="1"/>
  <c r="F791" i="1"/>
  <c r="J790" i="1"/>
  <c r="F790" i="1"/>
  <c r="J789" i="1"/>
  <c r="F789" i="1"/>
  <c r="J788" i="1"/>
  <c r="F788" i="1"/>
  <c r="J787" i="1"/>
  <c r="F787" i="1"/>
  <c r="J786" i="1"/>
  <c r="F786" i="1"/>
  <c r="J785" i="1"/>
  <c r="F785" i="1"/>
  <c r="J784" i="1"/>
  <c r="F784" i="1"/>
  <c r="J783" i="1"/>
  <c r="F783" i="1"/>
  <c r="J782" i="1"/>
  <c r="F782" i="1"/>
  <c r="J781" i="1"/>
  <c r="F781" i="1"/>
  <c r="J780" i="1"/>
  <c r="F780" i="1"/>
  <c r="J779" i="1"/>
  <c r="F779" i="1"/>
  <c r="J778" i="1"/>
  <c r="F778" i="1"/>
  <c r="J777" i="1"/>
  <c r="F777" i="1"/>
  <c r="J776" i="1"/>
  <c r="F776" i="1"/>
  <c r="J775" i="1"/>
  <c r="F775" i="1"/>
  <c r="J774" i="1"/>
  <c r="F774" i="1"/>
  <c r="B774" i="1"/>
  <c r="J773" i="1"/>
  <c r="K773" i="1" s="1"/>
  <c r="F773" i="1"/>
  <c r="J772" i="1"/>
  <c r="F772" i="1"/>
  <c r="J771" i="1"/>
  <c r="F771" i="1"/>
  <c r="J770" i="1"/>
  <c r="F770" i="1"/>
  <c r="J769" i="1"/>
  <c r="K769" i="1" s="1"/>
  <c r="F769" i="1"/>
  <c r="J768" i="1"/>
  <c r="F768" i="1"/>
  <c r="J767" i="1"/>
  <c r="F767" i="1"/>
  <c r="J766" i="1"/>
  <c r="F766" i="1"/>
  <c r="J765" i="1"/>
  <c r="K765" i="1" s="1"/>
  <c r="F765" i="1"/>
  <c r="J764" i="1"/>
  <c r="F764" i="1"/>
  <c r="J763" i="1"/>
  <c r="F763" i="1"/>
  <c r="J762" i="1"/>
  <c r="F762" i="1"/>
  <c r="J761" i="1"/>
  <c r="K761" i="1" s="1"/>
  <c r="F761" i="1"/>
  <c r="J757" i="1"/>
  <c r="J756" i="1"/>
  <c r="J746" i="1"/>
  <c r="F746" i="1"/>
  <c r="J745" i="1"/>
  <c r="K745" i="1" s="1"/>
  <c r="F745" i="1"/>
  <c r="J744" i="1"/>
  <c r="F744" i="1"/>
  <c r="J743" i="1"/>
  <c r="F743" i="1"/>
  <c r="J742" i="1"/>
  <c r="F742" i="1"/>
  <c r="J741" i="1"/>
  <c r="F741" i="1"/>
  <c r="J740" i="1"/>
  <c r="F740" i="1"/>
  <c r="J739" i="1"/>
  <c r="F739" i="1"/>
  <c r="J738" i="1"/>
  <c r="F738" i="1"/>
  <c r="J737" i="1"/>
  <c r="F737" i="1"/>
  <c r="J736" i="1"/>
  <c r="F736" i="1"/>
  <c r="J735" i="1"/>
  <c r="F735" i="1"/>
  <c r="J734" i="1"/>
  <c r="F734" i="1"/>
  <c r="J733" i="1"/>
  <c r="F733" i="1"/>
  <c r="J732" i="1"/>
  <c r="K732" i="1" s="1"/>
  <c r="F732" i="1"/>
  <c r="J731" i="1"/>
  <c r="K731" i="1" s="1"/>
  <c r="F731" i="1"/>
  <c r="J730" i="1"/>
  <c r="K730" i="1" s="1"/>
  <c r="F730" i="1"/>
  <c r="J729" i="1"/>
  <c r="K729" i="1" s="1"/>
  <c r="F729" i="1"/>
  <c r="J728" i="1"/>
  <c r="K728" i="1" s="1"/>
  <c r="F728" i="1"/>
  <c r="J727" i="1"/>
  <c r="K727" i="1" s="1"/>
  <c r="F727" i="1"/>
  <c r="J726" i="1"/>
  <c r="F726" i="1"/>
  <c r="J725" i="1"/>
  <c r="F725" i="1"/>
  <c r="J724" i="1"/>
  <c r="F724" i="1"/>
  <c r="J723" i="1"/>
  <c r="F723" i="1"/>
  <c r="J722" i="1"/>
  <c r="F722" i="1"/>
  <c r="J721" i="1"/>
  <c r="F721" i="1"/>
  <c r="J720" i="1"/>
  <c r="F720" i="1"/>
  <c r="J719" i="1"/>
  <c r="F719" i="1"/>
  <c r="J718" i="1"/>
  <c r="F718" i="1"/>
  <c r="J717" i="1"/>
  <c r="F717" i="1"/>
  <c r="J716" i="1"/>
  <c r="F716" i="1"/>
  <c r="J715" i="1"/>
  <c r="F715" i="1"/>
  <c r="J714" i="1"/>
  <c r="F714" i="1"/>
  <c r="J713" i="1"/>
  <c r="F713" i="1"/>
  <c r="J712" i="1"/>
  <c r="F712" i="1"/>
  <c r="B712" i="1"/>
  <c r="J711" i="1"/>
  <c r="K711" i="1" s="1"/>
  <c r="F711" i="1"/>
  <c r="J710" i="1"/>
  <c r="K710" i="1" s="1"/>
  <c r="F710" i="1"/>
  <c r="J709" i="1"/>
  <c r="K709" i="1" s="1"/>
  <c r="F709" i="1"/>
  <c r="J708" i="1"/>
  <c r="K708" i="1" s="1"/>
  <c r="F708" i="1"/>
  <c r="J707" i="1"/>
  <c r="K707" i="1" s="1"/>
  <c r="F707" i="1"/>
  <c r="J706" i="1"/>
  <c r="K706" i="1" s="1"/>
  <c r="F706" i="1"/>
  <c r="J705" i="1"/>
  <c r="K705" i="1" s="1"/>
  <c r="F705" i="1"/>
  <c r="J704" i="1"/>
  <c r="K704" i="1" s="1"/>
  <c r="F704" i="1"/>
  <c r="J703" i="1"/>
  <c r="K703" i="1" s="1"/>
  <c r="F703" i="1"/>
  <c r="J702" i="1"/>
  <c r="K702" i="1" s="1"/>
  <c r="F702" i="1"/>
  <c r="J701" i="1"/>
  <c r="K701" i="1" s="1"/>
  <c r="F701" i="1"/>
  <c r="J700" i="1"/>
  <c r="K700" i="1" s="1"/>
  <c r="F700" i="1"/>
  <c r="J699" i="1"/>
  <c r="K699" i="1" s="1"/>
  <c r="F699" i="1"/>
  <c r="J695" i="1"/>
  <c r="J694" i="1"/>
  <c r="J684" i="1"/>
  <c r="F684" i="1"/>
  <c r="J683" i="1"/>
  <c r="K683" i="1" s="1"/>
  <c r="F683" i="1"/>
  <c r="J682" i="1"/>
  <c r="F682" i="1"/>
  <c r="J681" i="1"/>
  <c r="F681" i="1"/>
  <c r="J680" i="1"/>
  <c r="F680" i="1"/>
  <c r="J679" i="1"/>
  <c r="F679" i="1"/>
  <c r="J678" i="1"/>
  <c r="F678" i="1"/>
  <c r="J677" i="1"/>
  <c r="F677" i="1"/>
  <c r="J676" i="1"/>
  <c r="F676" i="1"/>
  <c r="J675" i="1"/>
  <c r="F675" i="1"/>
  <c r="J674" i="1"/>
  <c r="F674" i="1"/>
  <c r="J673" i="1"/>
  <c r="F673" i="1"/>
  <c r="J672" i="1"/>
  <c r="F672" i="1"/>
  <c r="J671" i="1"/>
  <c r="F671" i="1"/>
  <c r="J670" i="1"/>
  <c r="F670" i="1"/>
  <c r="J669" i="1"/>
  <c r="F669" i="1"/>
  <c r="J668" i="1"/>
  <c r="F668" i="1"/>
  <c r="J667" i="1"/>
  <c r="F667" i="1"/>
  <c r="J666" i="1"/>
  <c r="F666" i="1"/>
  <c r="J665" i="1"/>
  <c r="F665" i="1"/>
  <c r="J664" i="1"/>
  <c r="F664" i="1"/>
  <c r="J663" i="1"/>
  <c r="F663" i="1"/>
  <c r="J662" i="1"/>
  <c r="F662" i="1"/>
  <c r="J661" i="1"/>
  <c r="F661" i="1"/>
  <c r="J660" i="1"/>
  <c r="F660" i="1"/>
  <c r="J659" i="1"/>
  <c r="F659" i="1"/>
  <c r="J658" i="1"/>
  <c r="F658" i="1"/>
  <c r="J657" i="1"/>
  <c r="F657" i="1"/>
  <c r="J656" i="1"/>
  <c r="F656" i="1"/>
  <c r="J655" i="1"/>
  <c r="F655" i="1"/>
  <c r="J654" i="1"/>
  <c r="F654" i="1"/>
  <c r="J653" i="1"/>
  <c r="F653" i="1"/>
  <c r="J652" i="1"/>
  <c r="F652" i="1"/>
  <c r="J651" i="1"/>
  <c r="F651" i="1"/>
  <c r="J650" i="1"/>
  <c r="F650" i="1"/>
  <c r="B650" i="1"/>
  <c r="J649" i="1"/>
  <c r="F649" i="1"/>
  <c r="J648" i="1"/>
  <c r="K648" i="1" s="1"/>
  <c r="F648" i="1"/>
  <c r="J647" i="1"/>
  <c r="F647" i="1"/>
  <c r="J646" i="1"/>
  <c r="K646" i="1" s="1"/>
  <c r="F646" i="1"/>
  <c r="J645" i="1"/>
  <c r="F645" i="1"/>
  <c r="J644" i="1"/>
  <c r="K644" i="1" s="1"/>
  <c r="F644" i="1"/>
  <c r="J643" i="1"/>
  <c r="F643" i="1"/>
  <c r="J642" i="1"/>
  <c r="K642" i="1" s="1"/>
  <c r="F642" i="1"/>
  <c r="J641" i="1"/>
  <c r="F641" i="1"/>
  <c r="J640" i="1"/>
  <c r="K640" i="1" s="1"/>
  <c r="F640" i="1"/>
  <c r="J639" i="1"/>
  <c r="F639" i="1"/>
  <c r="J638" i="1"/>
  <c r="K638" i="1" s="1"/>
  <c r="F638" i="1"/>
  <c r="J637" i="1"/>
  <c r="F637" i="1"/>
  <c r="J633" i="1"/>
  <c r="J632" i="1"/>
  <c r="O622" i="1"/>
  <c r="J622" i="1"/>
  <c r="F622" i="1"/>
  <c r="O621" i="1"/>
  <c r="J621" i="1"/>
  <c r="K621" i="1" s="1"/>
  <c r="F621" i="1"/>
  <c r="O620" i="1"/>
  <c r="J620" i="1"/>
  <c r="F620" i="1"/>
  <c r="O619" i="1"/>
  <c r="J619" i="1"/>
  <c r="F619" i="1"/>
  <c r="O618" i="1"/>
  <c r="J618" i="1"/>
  <c r="F618" i="1"/>
  <c r="O617" i="1"/>
  <c r="J617" i="1"/>
  <c r="F617" i="1"/>
  <c r="O616" i="1"/>
  <c r="J616" i="1"/>
  <c r="F616" i="1"/>
  <c r="O615" i="1"/>
  <c r="J615" i="1"/>
  <c r="F615" i="1"/>
  <c r="O614" i="1"/>
  <c r="J614" i="1"/>
  <c r="F614" i="1"/>
  <c r="O613" i="1"/>
  <c r="J613" i="1"/>
  <c r="F613" i="1"/>
  <c r="O612" i="1"/>
  <c r="J612" i="1"/>
  <c r="F612" i="1"/>
  <c r="O611" i="1"/>
  <c r="J611" i="1"/>
  <c r="F611" i="1"/>
  <c r="O610" i="1"/>
  <c r="J610" i="1"/>
  <c r="F610" i="1"/>
  <c r="O609" i="1"/>
  <c r="J609" i="1"/>
  <c r="F609" i="1"/>
  <c r="O608" i="1"/>
  <c r="J608" i="1"/>
  <c r="K608" i="1" s="1"/>
  <c r="F608" i="1"/>
  <c r="O607" i="1"/>
  <c r="J607" i="1"/>
  <c r="K607" i="1" s="1"/>
  <c r="F607" i="1"/>
  <c r="O606" i="1"/>
  <c r="J606" i="1"/>
  <c r="K606" i="1" s="1"/>
  <c r="F606" i="1"/>
  <c r="O605" i="1"/>
  <c r="J605" i="1"/>
  <c r="K605" i="1" s="1"/>
  <c r="F605" i="1"/>
  <c r="O604" i="1"/>
  <c r="J604" i="1"/>
  <c r="K604" i="1" s="1"/>
  <c r="F604" i="1"/>
  <c r="O603" i="1"/>
  <c r="J603" i="1"/>
  <c r="K603" i="1" s="1"/>
  <c r="F603" i="1"/>
  <c r="O602" i="1"/>
  <c r="J602" i="1"/>
  <c r="K602" i="1" s="1"/>
  <c r="F602" i="1"/>
  <c r="O601" i="1"/>
  <c r="J601" i="1"/>
  <c r="K601" i="1" s="1"/>
  <c r="F601" i="1"/>
  <c r="O600" i="1"/>
  <c r="J600" i="1"/>
  <c r="K600" i="1" s="1"/>
  <c r="F600" i="1"/>
  <c r="O599" i="1"/>
  <c r="J599" i="1"/>
  <c r="K599" i="1" s="1"/>
  <c r="F599" i="1"/>
  <c r="O598" i="1"/>
  <c r="J598" i="1"/>
  <c r="K598" i="1" s="1"/>
  <c r="F598" i="1"/>
  <c r="O597" i="1"/>
  <c r="J597" i="1"/>
  <c r="K597" i="1" s="1"/>
  <c r="F597" i="1"/>
  <c r="O596" i="1"/>
  <c r="J596" i="1"/>
  <c r="K596" i="1" s="1"/>
  <c r="F596" i="1"/>
  <c r="O595" i="1"/>
  <c r="J595" i="1"/>
  <c r="K595" i="1" s="1"/>
  <c r="F595" i="1"/>
  <c r="O594" i="1"/>
  <c r="J594" i="1"/>
  <c r="K594" i="1" s="1"/>
  <c r="F594" i="1"/>
  <c r="O593" i="1"/>
  <c r="J593" i="1"/>
  <c r="K593" i="1" s="1"/>
  <c r="F593" i="1"/>
  <c r="O592" i="1"/>
  <c r="J592" i="1"/>
  <c r="K592" i="1" s="1"/>
  <c r="F592" i="1"/>
  <c r="O591" i="1"/>
  <c r="J591" i="1"/>
  <c r="K591" i="1" s="1"/>
  <c r="F591" i="1"/>
  <c r="O590" i="1"/>
  <c r="J590" i="1"/>
  <c r="K590" i="1" s="1"/>
  <c r="F590" i="1"/>
  <c r="O589" i="1"/>
  <c r="J589" i="1"/>
  <c r="K589" i="1" s="1"/>
  <c r="F589" i="1"/>
  <c r="O588" i="1"/>
  <c r="J588" i="1"/>
  <c r="K588" i="1" s="1"/>
  <c r="F588" i="1"/>
  <c r="O587" i="1"/>
  <c r="J587" i="1"/>
  <c r="K587" i="1" s="1"/>
  <c r="F587" i="1"/>
  <c r="O586" i="1"/>
  <c r="J586" i="1"/>
  <c r="K586" i="1" s="1"/>
  <c r="F586" i="1"/>
  <c r="O585" i="1"/>
  <c r="J585" i="1"/>
  <c r="K585" i="1" s="1"/>
  <c r="F585" i="1"/>
  <c r="O584" i="1"/>
  <c r="J584" i="1"/>
  <c r="K584" i="1" s="1"/>
  <c r="F584" i="1"/>
  <c r="O583" i="1"/>
  <c r="J583" i="1"/>
  <c r="K583" i="1" s="1"/>
  <c r="F583" i="1"/>
  <c r="O582" i="1"/>
  <c r="J582" i="1"/>
  <c r="K582" i="1" s="1"/>
  <c r="F582" i="1"/>
  <c r="O581" i="1"/>
  <c r="J581" i="1"/>
  <c r="F581" i="1"/>
  <c r="O580" i="1"/>
  <c r="J580" i="1"/>
  <c r="F580" i="1"/>
  <c r="O579" i="1"/>
  <c r="J579" i="1"/>
  <c r="F579" i="1"/>
  <c r="O578" i="1"/>
  <c r="J578" i="1"/>
  <c r="F578" i="1"/>
  <c r="O577" i="1"/>
  <c r="J577" i="1"/>
  <c r="F577" i="1"/>
  <c r="O576" i="1"/>
  <c r="J576" i="1"/>
  <c r="F576" i="1"/>
  <c r="J575" i="1"/>
  <c r="F575" i="1"/>
  <c r="J571" i="1"/>
  <c r="J570" i="1"/>
  <c r="O560" i="1"/>
  <c r="J560" i="1"/>
  <c r="F560" i="1"/>
  <c r="O559" i="1"/>
  <c r="J559" i="1"/>
  <c r="K559" i="1" s="1"/>
  <c r="F559" i="1"/>
  <c r="O558" i="1"/>
  <c r="J558" i="1"/>
  <c r="F558" i="1"/>
  <c r="O557" i="1"/>
  <c r="J557" i="1"/>
  <c r="F557" i="1"/>
  <c r="O556" i="1"/>
  <c r="J556" i="1"/>
  <c r="F556" i="1"/>
  <c r="O555" i="1"/>
  <c r="J555" i="1"/>
  <c r="F555" i="1"/>
  <c r="O554" i="1"/>
  <c r="J554" i="1"/>
  <c r="F554" i="1"/>
  <c r="O553" i="1"/>
  <c r="J553" i="1"/>
  <c r="F553" i="1"/>
  <c r="O552" i="1"/>
  <c r="J552" i="1"/>
  <c r="F552" i="1"/>
  <c r="O551" i="1"/>
  <c r="J551" i="1"/>
  <c r="F551" i="1"/>
  <c r="O550" i="1"/>
  <c r="J550" i="1"/>
  <c r="K550" i="1" s="1"/>
  <c r="F550" i="1"/>
  <c r="O549" i="1"/>
  <c r="J549" i="1"/>
  <c r="K549" i="1" s="1"/>
  <c r="F549" i="1"/>
  <c r="O548" i="1"/>
  <c r="J548" i="1"/>
  <c r="K548" i="1" s="1"/>
  <c r="F548" i="1"/>
  <c r="O547" i="1"/>
  <c r="J547" i="1"/>
  <c r="K547" i="1" s="1"/>
  <c r="F547" i="1"/>
  <c r="O546" i="1"/>
  <c r="J546" i="1"/>
  <c r="K546" i="1" s="1"/>
  <c r="F546" i="1"/>
  <c r="O545" i="1"/>
  <c r="J545" i="1"/>
  <c r="K545" i="1" s="1"/>
  <c r="F545" i="1"/>
  <c r="O544" i="1"/>
  <c r="J544" i="1"/>
  <c r="K544" i="1" s="1"/>
  <c r="F544" i="1"/>
  <c r="O543" i="1"/>
  <c r="J543" i="1"/>
  <c r="K543" i="1" s="1"/>
  <c r="F543" i="1"/>
  <c r="O542" i="1"/>
  <c r="J542" i="1"/>
  <c r="K542" i="1" s="1"/>
  <c r="F542" i="1"/>
  <c r="O541" i="1"/>
  <c r="J541" i="1"/>
  <c r="K541" i="1" s="1"/>
  <c r="F541" i="1"/>
  <c r="O540" i="1"/>
  <c r="J540" i="1"/>
  <c r="K540" i="1" s="1"/>
  <c r="F540" i="1"/>
  <c r="O539" i="1"/>
  <c r="J539" i="1"/>
  <c r="K539" i="1" s="1"/>
  <c r="F539" i="1"/>
  <c r="O538" i="1"/>
  <c r="J538" i="1"/>
  <c r="K538" i="1" s="1"/>
  <c r="F538" i="1"/>
  <c r="O537" i="1"/>
  <c r="J537" i="1"/>
  <c r="K537" i="1" s="1"/>
  <c r="F537" i="1"/>
  <c r="O536" i="1"/>
  <c r="J536" i="1"/>
  <c r="K536" i="1" s="1"/>
  <c r="F536" i="1"/>
  <c r="O535" i="1"/>
  <c r="J535" i="1"/>
  <c r="K535" i="1" s="1"/>
  <c r="F535" i="1"/>
  <c r="O534" i="1"/>
  <c r="J534" i="1"/>
  <c r="K534" i="1" s="1"/>
  <c r="F534" i="1"/>
  <c r="O533" i="1"/>
  <c r="J533" i="1"/>
  <c r="K533" i="1" s="1"/>
  <c r="F533" i="1"/>
  <c r="O532" i="1"/>
  <c r="J532" i="1"/>
  <c r="K532" i="1" s="1"/>
  <c r="F532" i="1"/>
  <c r="O531" i="1"/>
  <c r="J531" i="1"/>
  <c r="K531" i="1" s="1"/>
  <c r="F531" i="1"/>
  <c r="O530" i="1"/>
  <c r="J530" i="1"/>
  <c r="K530" i="1" s="1"/>
  <c r="F530" i="1"/>
  <c r="O529" i="1"/>
  <c r="J529" i="1"/>
  <c r="K529" i="1" s="1"/>
  <c r="F529" i="1"/>
  <c r="O528" i="1"/>
  <c r="J528" i="1"/>
  <c r="K528" i="1" s="1"/>
  <c r="F528" i="1"/>
  <c r="O527" i="1"/>
  <c r="J527" i="1"/>
  <c r="K527" i="1" s="1"/>
  <c r="F527" i="1"/>
  <c r="O526" i="1"/>
  <c r="J526" i="1"/>
  <c r="K526" i="1" s="1"/>
  <c r="F526" i="1"/>
  <c r="O525" i="1"/>
  <c r="J525" i="1"/>
  <c r="K525" i="1" s="1"/>
  <c r="F525" i="1"/>
  <c r="O524" i="1"/>
  <c r="J524" i="1"/>
  <c r="K524" i="1" s="1"/>
  <c r="F524" i="1"/>
  <c r="O523" i="1"/>
  <c r="J523" i="1"/>
  <c r="K523" i="1" s="1"/>
  <c r="F523" i="1"/>
  <c r="O522" i="1"/>
  <c r="J522" i="1"/>
  <c r="K522" i="1" s="1"/>
  <c r="F522" i="1"/>
  <c r="O521" i="1"/>
  <c r="J521" i="1"/>
  <c r="K521" i="1" s="1"/>
  <c r="F521" i="1"/>
  <c r="O520" i="1"/>
  <c r="J520" i="1"/>
  <c r="K520" i="1" s="1"/>
  <c r="F520" i="1"/>
  <c r="O519" i="1"/>
  <c r="J519" i="1"/>
  <c r="K519" i="1" s="1"/>
  <c r="F519" i="1"/>
  <c r="O518" i="1"/>
  <c r="J518" i="1"/>
  <c r="K518" i="1" s="1"/>
  <c r="F518" i="1"/>
  <c r="O517" i="1"/>
  <c r="J517" i="1"/>
  <c r="K517" i="1" s="1"/>
  <c r="F517" i="1"/>
  <c r="O516" i="1"/>
  <c r="J516" i="1"/>
  <c r="K516" i="1" s="1"/>
  <c r="F516" i="1"/>
  <c r="O515" i="1"/>
  <c r="J515" i="1"/>
  <c r="K515" i="1" s="1"/>
  <c r="F515" i="1"/>
  <c r="O514" i="1"/>
  <c r="J514" i="1"/>
  <c r="K514" i="1" s="1"/>
  <c r="F514" i="1"/>
  <c r="O513" i="1"/>
  <c r="J513" i="1"/>
  <c r="K513" i="1" s="1"/>
  <c r="F513" i="1"/>
  <c r="B512" i="1"/>
  <c r="J509" i="1"/>
  <c r="J508" i="1"/>
  <c r="O498" i="1"/>
  <c r="J498" i="1"/>
  <c r="K498" i="1" s="1"/>
  <c r="F498" i="1"/>
  <c r="O497" i="1"/>
  <c r="J497" i="1"/>
  <c r="K497" i="1" s="1"/>
  <c r="F497" i="1"/>
  <c r="O496" i="1"/>
  <c r="J496" i="1"/>
  <c r="K496" i="1" s="1"/>
  <c r="F496" i="1"/>
  <c r="O495" i="1"/>
  <c r="J495" i="1"/>
  <c r="K495" i="1" s="1"/>
  <c r="F495" i="1"/>
  <c r="O494" i="1"/>
  <c r="J494" i="1"/>
  <c r="K494" i="1" s="1"/>
  <c r="F494" i="1"/>
  <c r="O493" i="1"/>
  <c r="J493" i="1"/>
  <c r="K493" i="1" s="1"/>
  <c r="F493" i="1"/>
  <c r="O492" i="1"/>
  <c r="J492" i="1"/>
  <c r="K492" i="1" s="1"/>
  <c r="F492" i="1"/>
  <c r="O491" i="1"/>
  <c r="J491" i="1"/>
  <c r="K491" i="1" s="1"/>
  <c r="F491" i="1"/>
  <c r="O490" i="1"/>
  <c r="J490" i="1"/>
  <c r="K490" i="1" s="1"/>
  <c r="F490" i="1"/>
  <c r="O489" i="1"/>
  <c r="J489" i="1"/>
  <c r="K489" i="1" s="1"/>
  <c r="F489" i="1"/>
  <c r="O488" i="1"/>
  <c r="J488" i="1"/>
  <c r="K488" i="1" s="1"/>
  <c r="F488" i="1"/>
  <c r="O487" i="1"/>
  <c r="J487" i="1"/>
  <c r="K487" i="1" s="1"/>
  <c r="F487" i="1"/>
  <c r="O486" i="1"/>
  <c r="J486" i="1"/>
  <c r="K486" i="1" s="1"/>
  <c r="F486" i="1"/>
  <c r="O485" i="1"/>
  <c r="J485" i="1"/>
  <c r="K485" i="1" s="1"/>
  <c r="F485" i="1"/>
  <c r="O484" i="1"/>
  <c r="J484" i="1"/>
  <c r="K484" i="1" s="1"/>
  <c r="F484" i="1"/>
  <c r="O483" i="1"/>
  <c r="J483" i="1"/>
  <c r="K483" i="1" s="1"/>
  <c r="F483" i="1"/>
  <c r="O482" i="1"/>
  <c r="J482" i="1"/>
  <c r="K482" i="1" s="1"/>
  <c r="F482" i="1"/>
  <c r="O481" i="1"/>
  <c r="J481" i="1"/>
  <c r="K481" i="1" s="1"/>
  <c r="F481" i="1"/>
  <c r="O480" i="1"/>
  <c r="J480" i="1"/>
  <c r="K480" i="1" s="1"/>
  <c r="F480" i="1"/>
  <c r="O479" i="1"/>
  <c r="J479" i="1"/>
  <c r="K479" i="1" s="1"/>
  <c r="F479" i="1"/>
  <c r="O478" i="1"/>
  <c r="J478" i="1"/>
  <c r="K478" i="1" s="1"/>
  <c r="F478" i="1"/>
  <c r="O477" i="1"/>
  <c r="J477" i="1"/>
  <c r="K477" i="1" s="1"/>
  <c r="F477" i="1"/>
  <c r="O476" i="1"/>
  <c r="J476" i="1"/>
  <c r="K476" i="1" s="1"/>
  <c r="F476" i="1"/>
  <c r="O475" i="1"/>
  <c r="J475" i="1"/>
  <c r="K475" i="1" s="1"/>
  <c r="F475" i="1"/>
  <c r="O474" i="1"/>
  <c r="J474" i="1"/>
  <c r="K474" i="1" s="1"/>
  <c r="F474" i="1"/>
  <c r="O473" i="1"/>
  <c r="J473" i="1"/>
  <c r="K473" i="1" s="1"/>
  <c r="F473" i="1"/>
  <c r="O472" i="1"/>
  <c r="J472" i="1"/>
  <c r="K472" i="1" s="1"/>
  <c r="F472" i="1"/>
  <c r="O471" i="1"/>
  <c r="J471" i="1"/>
  <c r="K471" i="1" s="1"/>
  <c r="F471" i="1"/>
  <c r="O470" i="1"/>
  <c r="J470" i="1"/>
  <c r="K470" i="1" s="1"/>
  <c r="F470" i="1"/>
  <c r="O469" i="1"/>
  <c r="J469" i="1"/>
  <c r="K469" i="1" s="1"/>
  <c r="F469" i="1"/>
  <c r="O468" i="1"/>
  <c r="J468" i="1"/>
  <c r="K468" i="1" s="1"/>
  <c r="F468" i="1"/>
  <c r="O467" i="1"/>
  <c r="J467" i="1"/>
  <c r="K467" i="1" s="1"/>
  <c r="F467" i="1"/>
  <c r="O466" i="1"/>
  <c r="J466" i="1"/>
  <c r="K466" i="1" s="1"/>
  <c r="F466" i="1"/>
  <c r="O465" i="1"/>
  <c r="J465" i="1"/>
  <c r="K465" i="1" s="1"/>
  <c r="F465" i="1"/>
  <c r="O464" i="1"/>
  <c r="J464" i="1"/>
  <c r="K464" i="1" s="1"/>
  <c r="F464" i="1"/>
  <c r="O463" i="1"/>
  <c r="J463" i="1"/>
  <c r="F463" i="1"/>
  <c r="O462" i="1"/>
  <c r="J462" i="1"/>
  <c r="F462" i="1"/>
  <c r="O461" i="1"/>
  <c r="J461" i="1"/>
  <c r="F461" i="1"/>
  <c r="O460" i="1"/>
  <c r="J460" i="1"/>
  <c r="F460" i="1"/>
  <c r="O459" i="1"/>
  <c r="J459" i="1"/>
  <c r="F459" i="1"/>
  <c r="O458" i="1"/>
  <c r="J458" i="1"/>
  <c r="F458" i="1"/>
  <c r="O457" i="1"/>
  <c r="J457" i="1"/>
  <c r="F457" i="1"/>
  <c r="O456" i="1"/>
  <c r="J456" i="1"/>
  <c r="F456" i="1"/>
  <c r="O455" i="1"/>
  <c r="J455" i="1"/>
  <c r="F455" i="1"/>
  <c r="O454" i="1"/>
  <c r="J454" i="1"/>
  <c r="F454" i="1"/>
  <c r="O453" i="1"/>
  <c r="J453" i="1"/>
  <c r="F453" i="1"/>
  <c r="O452" i="1"/>
  <c r="J452" i="1"/>
  <c r="K452" i="1" s="1"/>
  <c r="F452" i="1"/>
  <c r="O451" i="1"/>
  <c r="J451" i="1"/>
  <c r="F451" i="1"/>
  <c r="J447" i="1"/>
  <c r="J446" i="1"/>
  <c r="O437" i="1"/>
  <c r="J437" i="1"/>
  <c r="F437" i="1"/>
  <c r="O436" i="1"/>
  <c r="J436" i="1"/>
  <c r="K436" i="1" s="1"/>
  <c r="F436" i="1"/>
  <c r="O435" i="1"/>
  <c r="J435" i="1"/>
  <c r="F435" i="1"/>
  <c r="O434" i="1"/>
  <c r="J434" i="1"/>
  <c r="F434" i="1"/>
  <c r="O433" i="1"/>
  <c r="J433" i="1"/>
  <c r="F433" i="1"/>
  <c r="O432" i="1"/>
  <c r="J432" i="1"/>
  <c r="F432" i="1"/>
  <c r="O431" i="1"/>
  <c r="J431" i="1"/>
  <c r="F431" i="1"/>
  <c r="O430" i="1"/>
  <c r="J430" i="1"/>
  <c r="F430" i="1"/>
  <c r="O429" i="1"/>
  <c r="J429" i="1"/>
  <c r="F429" i="1"/>
  <c r="O428" i="1"/>
  <c r="J428" i="1"/>
  <c r="K428" i="1" s="1"/>
  <c r="F428" i="1"/>
  <c r="O427" i="1"/>
  <c r="J427" i="1"/>
  <c r="K427" i="1" s="1"/>
  <c r="F427" i="1"/>
  <c r="O426" i="1"/>
  <c r="J426" i="1"/>
  <c r="F426" i="1"/>
  <c r="O425" i="1"/>
  <c r="J425" i="1"/>
  <c r="F425" i="1"/>
  <c r="O424" i="1"/>
  <c r="J424" i="1"/>
  <c r="K424" i="1" s="1"/>
  <c r="F424" i="1"/>
  <c r="O423" i="1"/>
  <c r="J423" i="1"/>
  <c r="F423" i="1"/>
  <c r="O422" i="1"/>
  <c r="J422" i="1"/>
  <c r="K422" i="1" s="1"/>
  <c r="F422" i="1"/>
  <c r="O421" i="1"/>
  <c r="J421" i="1"/>
  <c r="K421" i="1" s="1"/>
  <c r="F421" i="1"/>
  <c r="O420" i="1"/>
  <c r="J420" i="1"/>
  <c r="K420" i="1" s="1"/>
  <c r="F420" i="1"/>
  <c r="O419" i="1"/>
  <c r="J419" i="1"/>
  <c r="F419" i="1"/>
  <c r="O418" i="1"/>
  <c r="J418" i="1"/>
  <c r="F418" i="1"/>
  <c r="O417" i="1"/>
  <c r="J417" i="1"/>
  <c r="F417" i="1"/>
  <c r="O416" i="1"/>
  <c r="J416" i="1"/>
  <c r="F416" i="1"/>
  <c r="O415" i="1"/>
  <c r="J415" i="1"/>
  <c r="K415" i="1" s="1"/>
  <c r="F415" i="1"/>
  <c r="O414" i="1"/>
  <c r="J414" i="1"/>
  <c r="F414" i="1"/>
  <c r="O413" i="1"/>
  <c r="J413" i="1"/>
  <c r="F413" i="1"/>
  <c r="O412" i="1"/>
  <c r="J412" i="1"/>
  <c r="F412" i="1"/>
  <c r="O411" i="1"/>
  <c r="J411" i="1"/>
  <c r="K411" i="1" s="1"/>
  <c r="F411" i="1"/>
  <c r="O410" i="1"/>
  <c r="J410" i="1"/>
  <c r="F410" i="1"/>
  <c r="O409" i="1"/>
  <c r="J409" i="1"/>
  <c r="F409" i="1"/>
  <c r="O408" i="1"/>
  <c r="J408" i="1"/>
  <c r="F408" i="1"/>
  <c r="O407" i="1"/>
  <c r="J407" i="1"/>
  <c r="K407" i="1" s="1"/>
  <c r="F407" i="1"/>
  <c r="O406" i="1"/>
  <c r="J406" i="1"/>
  <c r="K406" i="1" s="1"/>
  <c r="F406" i="1"/>
  <c r="O405" i="1"/>
  <c r="J405" i="1"/>
  <c r="K405" i="1" s="1"/>
  <c r="F405" i="1"/>
  <c r="O404" i="1"/>
  <c r="J404" i="1"/>
  <c r="K404" i="1" s="1"/>
  <c r="F404" i="1"/>
  <c r="O403" i="1"/>
  <c r="J403" i="1"/>
  <c r="K403" i="1" s="1"/>
  <c r="F403" i="1"/>
  <c r="O402" i="1"/>
  <c r="J402" i="1"/>
  <c r="F402" i="1"/>
  <c r="O401" i="1"/>
  <c r="J401" i="1"/>
  <c r="F401" i="1"/>
  <c r="O400" i="1"/>
  <c r="J400" i="1"/>
  <c r="F400" i="1"/>
  <c r="O399" i="1"/>
  <c r="J399" i="1"/>
  <c r="F399" i="1"/>
  <c r="O398" i="1"/>
  <c r="J398" i="1"/>
  <c r="K398" i="1" s="1"/>
  <c r="F398" i="1"/>
  <c r="O397" i="1"/>
  <c r="J397" i="1"/>
  <c r="K397" i="1" s="1"/>
  <c r="F397" i="1"/>
  <c r="O396" i="1"/>
  <c r="J396" i="1"/>
  <c r="K396" i="1" s="1"/>
  <c r="F396" i="1"/>
  <c r="O395" i="1"/>
  <c r="J395" i="1"/>
  <c r="F395" i="1"/>
  <c r="J394" i="1"/>
  <c r="F394" i="1"/>
  <c r="J393" i="1"/>
  <c r="K393" i="1" s="1"/>
  <c r="F393" i="1"/>
  <c r="J392" i="1"/>
  <c r="F392" i="1"/>
  <c r="O391" i="1"/>
  <c r="J391" i="1"/>
  <c r="F391" i="1"/>
  <c r="O390" i="1"/>
  <c r="J390" i="1"/>
  <c r="F390" i="1"/>
  <c r="J386" i="1"/>
  <c r="J385" i="1"/>
  <c r="M385" i="1" s="1"/>
  <c r="O376" i="1"/>
  <c r="J376" i="1"/>
  <c r="K376" i="1" s="1"/>
  <c r="F376" i="1"/>
  <c r="O375" i="1"/>
  <c r="J375" i="1"/>
  <c r="K375" i="1" s="1"/>
  <c r="F375" i="1"/>
  <c r="O374" i="1"/>
  <c r="J374" i="1"/>
  <c r="K374" i="1" s="1"/>
  <c r="F374" i="1"/>
  <c r="O373" i="1"/>
  <c r="J373" i="1"/>
  <c r="K373" i="1" s="1"/>
  <c r="F373" i="1"/>
  <c r="O372" i="1"/>
  <c r="J372" i="1"/>
  <c r="K372" i="1" s="1"/>
  <c r="F372" i="1"/>
  <c r="O371" i="1"/>
  <c r="J371" i="1"/>
  <c r="K371" i="1" s="1"/>
  <c r="F371" i="1"/>
  <c r="O370" i="1"/>
  <c r="J370" i="1"/>
  <c r="K370" i="1" s="1"/>
  <c r="F370" i="1"/>
  <c r="O369" i="1"/>
  <c r="J369" i="1"/>
  <c r="K369" i="1" s="1"/>
  <c r="F369" i="1"/>
  <c r="O368" i="1"/>
  <c r="J368" i="1"/>
  <c r="K368" i="1" s="1"/>
  <c r="F368" i="1"/>
  <c r="O367" i="1"/>
  <c r="J367" i="1"/>
  <c r="K367" i="1" s="1"/>
  <c r="F367" i="1"/>
  <c r="O366" i="1"/>
  <c r="J366" i="1"/>
  <c r="K366" i="1" s="1"/>
  <c r="F366" i="1"/>
  <c r="O365" i="1"/>
  <c r="J365" i="1"/>
  <c r="K365" i="1" s="1"/>
  <c r="F365" i="1"/>
  <c r="O364" i="1"/>
  <c r="J364" i="1"/>
  <c r="K364" i="1" s="1"/>
  <c r="F364" i="1"/>
  <c r="O363" i="1"/>
  <c r="J363" i="1"/>
  <c r="K363" i="1" s="1"/>
  <c r="F363" i="1"/>
  <c r="O362" i="1"/>
  <c r="J362" i="1"/>
  <c r="K362" i="1" s="1"/>
  <c r="F362" i="1"/>
  <c r="O361" i="1"/>
  <c r="J361" i="1"/>
  <c r="K361" i="1" s="1"/>
  <c r="F361" i="1"/>
  <c r="O360" i="1"/>
  <c r="J360" i="1"/>
  <c r="K360" i="1" s="1"/>
  <c r="F360" i="1"/>
  <c r="O359" i="1"/>
  <c r="J359" i="1"/>
  <c r="K359" i="1" s="1"/>
  <c r="F359" i="1"/>
  <c r="O358" i="1"/>
  <c r="J358" i="1"/>
  <c r="K358" i="1" s="1"/>
  <c r="F358" i="1"/>
  <c r="O357" i="1"/>
  <c r="J357" i="1"/>
  <c r="K357" i="1" s="1"/>
  <c r="F357" i="1"/>
  <c r="O356" i="1"/>
  <c r="J356" i="1"/>
  <c r="K356" i="1" s="1"/>
  <c r="F356" i="1"/>
  <c r="O355" i="1"/>
  <c r="J355" i="1"/>
  <c r="K355" i="1" s="1"/>
  <c r="F355" i="1"/>
  <c r="O354" i="1"/>
  <c r="J354" i="1"/>
  <c r="K354" i="1" s="1"/>
  <c r="F354" i="1"/>
  <c r="O353" i="1"/>
  <c r="J353" i="1"/>
  <c r="K353" i="1" s="1"/>
  <c r="F353" i="1"/>
  <c r="O352" i="1"/>
  <c r="J352" i="1"/>
  <c r="K352" i="1" s="1"/>
  <c r="F352" i="1"/>
  <c r="O351" i="1"/>
  <c r="J351" i="1"/>
  <c r="K351" i="1" s="1"/>
  <c r="F351" i="1"/>
  <c r="O350" i="1"/>
  <c r="J350" i="1"/>
  <c r="K350" i="1" s="1"/>
  <c r="F350" i="1"/>
  <c r="O349" i="1"/>
  <c r="J349" i="1"/>
  <c r="K349" i="1" s="1"/>
  <c r="F349" i="1"/>
  <c r="O348" i="1"/>
  <c r="J348" i="1"/>
  <c r="K348" i="1" s="1"/>
  <c r="F348" i="1"/>
  <c r="O347" i="1"/>
  <c r="J347" i="1"/>
  <c r="K347" i="1" s="1"/>
  <c r="F347" i="1"/>
  <c r="O346" i="1"/>
  <c r="J346" i="1"/>
  <c r="K346" i="1" s="1"/>
  <c r="F346" i="1"/>
  <c r="O345" i="1"/>
  <c r="J345" i="1"/>
  <c r="K345" i="1" s="1"/>
  <c r="F345" i="1"/>
  <c r="O344" i="1"/>
  <c r="J344" i="1"/>
  <c r="K344" i="1" s="1"/>
  <c r="F344" i="1"/>
  <c r="O343" i="1"/>
  <c r="J343" i="1"/>
  <c r="K343" i="1" s="1"/>
  <c r="F343" i="1"/>
  <c r="O342" i="1"/>
  <c r="J342" i="1"/>
  <c r="K342" i="1" s="1"/>
  <c r="F342" i="1"/>
  <c r="O341" i="1"/>
  <c r="J341" i="1"/>
  <c r="K341" i="1" s="1"/>
  <c r="F341" i="1"/>
  <c r="O340" i="1"/>
  <c r="J340" i="1"/>
  <c r="K340" i="1" s="1"/>
  <c r="F340" i="1"/>
  <c r="O339" i="1"/>
  <c r="J339" i="1"/>
  <c r="K339" i="1" s="1"/>
  <c r="F339" i="1"/>
  <c r="O338" i="1"/>
  <c r="J338" i="1"/>
  <c r="K338" i="1" s="1"/>
  <c r="F338" i="1"/>
  <c r="O337" i="1"/>
  <c r="J337" i="1"/>
  <c r="K337" i="1" s="1"/>
  <c r="F337" i="1"/>
  <c r="O336" i="1"/>
  <c r="J336" i="1"/>
  <c r="K336" i="1" s="1"/>
  <c r="F336" i="1"/>
  <c r="O335" i="1"/>
  <c r="J335" i="1"/>
  <c r="K335" i="1" s="1"/>
  <c r="F335" i="1"/>
  <c r="O334" i="1"/>
  <c r="J334" i="1"/>
  <c r="K334" i="1" s="1"/>
  <c r="F334" i="1"/>
  <c r="O333" i="1"/>
  <c r="J333" i="1"/>
  <c r="K333" i="1" s="1"/>
  <c r="F333" i="1"/>
  <c r="O332" i="1"/>
  <c r="J332" i="1"/>
  <c r="K332" i="1" s="1"/>
  <c r="F332" i="1"/>
  <c r="O331" i="1"/>
  <c r="J331" i="1"/>
  <c r="K331" i="1" s="1"/>
  <c r="F331" i="1"/>
  <c r="O330" i="1"/>
  <c r="J330" i="1"/>
  <c r="K330" i="1" s="1"/>
  <c r="F330" i="1"/>
  <c r="O329" i="1"/>
  <c r="J329" i="1"/>
  <c r="K329" i="1" s="1"/>
  <c r="F329" i="1"/>
  <c r="J325" i="1"/>
  <c r="J324" i="1"/>
  <c r="O315" i="1"/>
  <c r="J315" i="1"/>
  <c r="K315" i="1" s="1"/>
  <c r="F315" i="1"/>
  <c r="O314" i="1"/>
  <c r="J314" i="1"/>
  <c r="K314" i="1" s="1"/>
  <c r="F314" i="1"/>
  <c r="O313" i="1"/>
  <c r="J313" i="1"/>
  <c r="K313" i="1" s="1"/>
  <c r="F313" i="1"/>
  <c r="O312" i="1"/>
  <c r="J312" i="1"/>
  <c r="K312" i="1" s="1"/>
  <c r="F312" i="1"/>
  <c r="O311" i="1"/>
  <c r="J311" i="1"/>
  <c r="K311" i="1" s="1"/>
  <c r="F311" i="1"/>
  <c r="O310" i="1"/>
  <c r="J310" i="1"/>
  <c r="K310" i="1" s="1"/>
  <c r="F310" i="1"/>
  <c r="O309" i="1"/>
  <c r="J309" i="1"/>
  <c r="K309" i="1" s="1"/>
  <c r="F309" i="1"/>
  <c r="O308" i="1"/>
  <c r="J308" i="1"/>
  <c r="K308" i="1" s="1"/>
  <c r="F308" i="1"/>
  <c r="O307" i="1"/>
  <c r="J307" i="1"/>
  <c r="K307" i="1" s="1"/>
  <c r="F307" i="1"/>
  <c r="O306" i="1"/>
  <c r="J306" i="1"/>
  <c r="K306" i="1" s="1"/>
  <c r="F306" i="1"/>
  <c r="O305" i="1"/>
  <c r="J305" i="1"/>
  <c r="K305" i="1" s="1"/>
  <c r="F305" i="1"/>
  <c r="O304" i="1"/>
  <c r="J304" i="1"/>
  <c r="K304" i="1" s="1"/>
  <c r="F304" i="1"/>
  <c r="O303" i="1"/>
  <c r="J303" i="1"/>
  <c r="K303" i="1" s="1"/>
  <c r="F303" i="1"/>
  <c r="O302" i="1"/>
  <c r="J302" i="1"/>
  <c r="K302" i="1" s="1"/>
  <c r="F302" i="1"/>
  <c r="O301" i="1"/>
  <c r="J301" i="1"/>
  <c r="K301" i="1" s="1"/>
  <c r="F301" i="1"/>
  <c r="O300" i="1"/>
  <c r="J300" i="1"/>
  <c r="K300" i="1" s="1"/>
  <c r="F300" i="1"/>
  <c r="O299" i="1"/>
  <c r="J299" i="1"/>
  <c r="K299" i="1" s="1"/>
  <c r="F299" i="1"/>
  <c r="O298" i="1"/>
  <c r="J298" i="1"/>
  <c r="K298" i="1" s="1"/>
  <c r="F298" i="1"/>
  <c r="O297" i="1"/>
  <c r="J297" i="1"/>
  <c r="K297" i="1" s="1"/>
  <c r="F297" i="1"/>
  <c r="O296" i="1"/>
  <c r="J296" i="1"/>
  <c r="K296" i="1" s="1"/>
  <c r="F296" i="1"/>
  <c r="O295" i="1"/>
  <c r="J295" i="1"/>
  <c r="K295" i="1" s="1"/>
  <c r="F295" i="1"/>
  <c r="O294" i="1"/>
  <c r="J294" i="1"/>
  <c r="K294" i="1" s="1"/>
  <c r="F294" i="1"/>
  <c r="O293" i="1"/>
  <c r="J293" i="1"/>
  <c r="K293" i="1" s="1"/>
  <c r="F293" i="1"/>
  <c r="O292" i="1"/>
  <c r="J292" i="1"/>
  <c r="K292" i="1" s="1"/>
  <c r="F292" i="1"/>
  <c r="O291" i="1"/>
  <c r="J291" i="1"/>
  <c r="K291" i="1" s="1"/>
  <c r="F291" i="1"/>
  <c r="O290" i="1"/>
  <c r="J290" i="1"/>
  <c r="K290" i="1" s="1"/>
  <c r="F290" i="1"/>
  <c r="O289" i="1"/>
  <c r="J289" i="1"/>
  <c r="K289" i="1" s="1"/>
  <c r="F289" i="1"/>
  <c r="O288" i="1"/>
  <c r="J288" i="1"/>
  <c r="K288" i="1" s="1"/>
  <c r="F288" i="1"/>
  <c r="O287" i="1"/>
  <c r="J287" i="1"/>
  <c r="K287" i="1" s="1"/>
  <c r="F287" i="1"/>
  <c r="O286" i="1"/>
  <c r="J286" i="1"/>
  <c r="K286" i="1" s="1"/>
  <c r="F286" i="1"/>
  <c r="O285" i="1"/>
  <c r="J285" i="1"/>
  <c r="K285" i="1" s="1"/>
  <c r="F285" i="1"/>
  <c r="O284" i="1"/>
  <c r="J284" i="1"/>
  <c r="K284" i="1" s="1"/>
  <c r="F284" i="1"/>
  <c r="O283" i="1"/>
  <c r="J283" i="1"/>
  <c r="K283" i="1" s="1"/>
  <c r="F283" i="1"/>
  <c r="O282" i="1"/>
  <c r="J282" i="1"/>
  <c r="K282" i="1" s="1"/>
  <c r="F282" i="1"/>
  <c r="O281" i="1"/>
  <c r="J281" i="1"/>
  <c r="K281" i="1" s="1"/>
  <c r="F281" i="1"/>
  <c r="O280" i="1"/>
  <c r="J280" i="1"/>
  <c r="K280" i="1" s="1"/>
  <c r="F280" i="1"/>
  <c r="O279" i="1"/>
  <c r="J279" i="1"/>
  <c r="K279" i="1" s="1"/>
  <c r="F279" i="1"/>
  <c r="O278" i="1"/>
  <c r="J278" i="1"/>
  <c r="K278" i="1" s="1"/>
  <c r="F278" i="1"/>
  <c r="O277" i="1"/>
  <c r="J277" i="1"/>
  <c r="K277" i="1" s="1"/>
  <c r="F277" i="1"/>
  <c r="O276" i="1"/>
  <c r="J276" i="1"/>
  <c r="K276" i="1" s="1"/>
  <c r="F276" i="1"/>
  <c r="O275" i="1"/>
  <c r="J275" i="1"/>
  <c r="K275" i="1" s="1"/>
  <c r="F275" i="1"/>
  <c r="O274" i="1"/>
  <c r="J274" i="1"/>
  <c r="K274" i="1" s="1"/>
  <c r="F274" i="1"/>
  <c r="O273" i="1"/>
  <c r="J273" i="1"/>
  <c r="K273" i="1" s="1"/>
  <c r="F273" i="1"/>
  <c r="O272" i="1"/>
  <c r="J272" i="1"/>
  <c r="K272" i="1" s="1"/>
  <c r="F272" i="1"/>
  <c r="O271" i="1"/>
  <c r="J271" i="1"/>
  <c r="K271" i="1" s="1"/>
  <c r="F271" i="1"/>
  <c r="O270" i="1"/>
  <c r="J270" i="1"/>
  <c r="K270" i="1" s="1"/>
  <c r="F270" i="1"/>
  <c r="O269" i="1"/>
  <c r="J269" i="1"/>
  <c r="K269" i="1" s="1"/>
  <c r="F269" i="1"/>
  <c r="O268" i="1"/>
  <c r="J268" i="1"/>
  <c r="K268" i="1" s="1"/>
  <c r="F268" i="1"/>
  <c r="J264" i="1"/>
  <c r="J263" i="1"/>
  <c r="O254" i="1"/>
  <c r="J254" i="1"/>
  <c r="K254" i="1" s="1"/>
  <c r="F254" i="1"/>
  <c r="O253" i="1"/>
  <c r="J253" i="1"/>
  <c r="K253" i="1" s="1"/>
  <c r="F253" i="1"/>
  <c r="O252" i="1"/>
  <c r="J252" i="1"/>
  <c r="K252" i="1" s="1"/>
  <c r="F252" i="1"/>
  <c r="O251" i="1"/>
  <c r="J251" i="1"/>
  <c r="K251" i="1" s="1"/>
  <c r="F251" i="1"/>
  <c r="O250" i="1"/>
  <c r="J250" i="1"/>
  <c r="K250" i="1" s="1"/>
  <c r="F250" i="1"/>
  <c r="O249" i="1"/>
  <c r="J249" i="1"/>
  <c r="K249" i="1" s="1"/>
  <c r="F249" i="1"/>
  <c r="O248" i="1"/>
  <c r="J248" i="1"/>
  <c r="K248" i="1" s="1"/>
  <c r="F248" i="1"/>
  <c r="O247" i="1"/>
  <c r="J247" i="1"/>
  <c r="K247" i="1" s="1"/>
  <c r="F247" i="1"/>
  <c r="O246" i="1"/>
  <c r="J246" i="1"/>
  <c r="K246" i="1" s="1"/>
  <c r="F246" i="1"/>
  <c r="O245" i="1"/>
  <c r="J245" i="1"/>
  <c r="K245" i="1" s="1"/>
  <c r="F245" i="1"/>
  <c r="O244" i="1"/>
  <c r="J244" i="1"/>
  <c r="K244" i="1" s="1"/>
  <c r="F244" i="1"/>
  <c r="O243" i="1"/>
  <c r="J243" i="1"/>
  <c r="K243" i="1" s="1"/>
  <c r="F243" i="1"/>
  <c r="O242" i="1"/>
  <c r="J242" i="1"/>
  <c r="K242" i="1" s="1"/>
  <c r="F242" i="1"/>
  <c r="O241" i="1"/>
  <c r="J241" i="1"/>
  <c r="K241" i="1" s="1"/>
  <c r="F241" i="1"/>
  <c r="O240" i="1"/>
  <c r="J240" i="1"/>
  <c r="K240" i="1" s="1"/>
  <c r="F240" i="1"/>
  <c r="O239" i="1"/>
  <c r="J239" i="1"/>
  <c r="K239" i="1" s="1"/>
  <c r="F239" i="1"/>
  <c r="O238" i="1"/>
  <c r="J238" i="1"/>
  <c r="K238" i="1" s="1"/>
  <c r="F238" i="1"/>
  <c r="O237" i="1"/>
  <c r="J237" i="1"/>
  <c r="K237" i="1" s="1"/>
  <c r="F237" i="1"/>
  <c r="O236" i="1"/>
  <c r="J236" i="1"/>
  <c r="K236" i="1" s="1"/>
  <c r="F236" i="1"/>
  <c r="O235" i="1"/>
  <c r="J235" i="1"/>
  <c r="K235" i="1" s="1"/>
  <c r="F235" i="1"/>
  <c r="O234" i="1"/>
  <c r="J234" i="1"/>
  <c r="K234" i="1" s="1"/>
  <c r="F234" i="1"/>
  <c r="O233" i="1"/>
  <c r="J233" i="1"/>
  <c r="K233" i="1" s="1"/>
  <c r="F233" i="1"/>
  <c r="O232" i="1"/>
  <c r="J232" i="1"/>
  <c r="K232" i="1" s="1"/>
  <c r="F232" i="1"/>
  <c r="O231" i="1"/>
  <c r="J231" i="1"/>
  <c r="K231" i="1" s="1"/>
  <c r="F231" i="1"/>
  <c r="O230" i="1"/>
  <c r="J230" i="1"/>
  <c r="K230" i="1" s="1"/>
  <c r="F230" i="1"/>
  <c r="O229" i="1"/>
  <c r="J229" i="1"/>
  <c r="K229" i="1" s="1"/>
  <c r="F229" i="1"/>
  <c r="O228" i="1"/>
  <c r="J228" i="1"/>
  <c r="K228" i="1" s="1"/>
  <c r="F228" i="1"/>
  <c r="O227" i="1"/>
  <c r="J227" i="1"/>
  <c r="K227" i="1" s="1"/>
  <c r="F227" i="1"/>
  <c r="O226" i="1"/>
  <c r="J226" i="1"/>
  <c r="K226" i="1" s="1"/>
  <c r="F226" i="1"/>
  <c r="O225" i="1"/>
  <c r="J225" i="1"/>
  <c r="K225" i="1" s="1"/>
  <c r="F225" i="1"/>
  <c r="O224" i="1"/>
  <c r="J224" i="1"/>
  <c r="K224" i="1" s="1"/>
  <c r="F224" i="1"/>
  <c r="O223" i="1"/>
  <c r="J223" i="1"/>
  <c r="K223" i="1" s="1"/>
  <c r="F223" i="1"/>
  <c r="O222" i="1"/>
  <c r="J222" i="1"/>
  <c r="K222" i="1" s="1"/>
  <c r="F222" i="1"/>
  <c r="O221" i="1"/>
  <c r="J221" i="1"/>
  <c r="K221" i="1" s="1"/>
  <c r="F221" i="1"/>
  <c r="O220" i="1"/>
  <c r="J220" i="1"/>
  <c r="K220" i="1" s="1"/>
  <c r="F220" i="1"/>
  <c r="O219" i="1"/>
  <c r="J219" i="1"/>
  <c r="K219" i="1" s="1"/>
  <c r="F219" i="1"/>
  <c r="O218" i="1"/>
  <c r="J218" i="1"/>
  <c r="K218" i="1" s="1"/>
  <c r="F218" i="1"/>
  <c r="O217" i="1"/>
  <c r="J217" i="1"/>
  <c r="K217" i="1" s="1"/>
  <c r="F217" i="1"/>
  <c r="O216" i="1"/>
  <c r="J216" i="1"/>
  <c r="K216" i="1" s="1"/>
  <c r="F216" i="1"/>
  <c r="O215" i="1"/>
  <c r="J215" i="1"/>
  <c r="K215" i="1" s="1"/>
  <c r="F215" i="1"/>
  <c r="O214" i="1"/>
  <c r="J214" i="1"/>
  <c r="K214" i="1" s="1"/>
  <c r="F214" i="1"/>
  <c r="O213" i="1"/>
  <c r="J213" i="1"/>
  <c r="K213" i="1" s="1"/>
  <c r="F213" i="1"/>
  <c r="O212" i="1"/>
  <c r="J212" i="1"/>
  <c r="K212" i="1" s="1"/>
  <c r="F212" i="1"/>
  <c r="O211" i="1"/>
  <c r="J211" i="1"/>
  <c r="K211" i="1" s="1"/>
  <c r="F211" i="1"/>
  <c r="O210" i="1"/>
  <c r="J210" i="1"/>
  <c r="K210" i="1" s="1"/>
  <c r="F210" i="1"/>
  <c r="O209" i="1"/>
  <c r="J209" i="1"/>
  <c r="K209" i="1" s="1"/>
  <c r="F209" i="1"/>
  <c r="O208" i="1"/>
  <c r="J208" i="1"/>
  <c r="K208" i="1" s="1"/>
  <c r="F208" i="1"/>
  <c r="O207" i="1"/>
  <c r="J207" i="1"/>
  <c r="K207" i="1" s="1"/>
  <c r="F207" i="1"/>
  <c r="J203" i="1"/>
  <c r="J202" i="1"/>
  <c r="O193" i="1"/>
  <c r="J193" i="1"/>
  <c r="K193" i="1" s="1"/>
  <c r="F193" i="1"/>
  <c r="O192" i="1"/>
  <c r="J192" i="1"/>
  <c r="K192" i="1" s="1"/>
  <c r="F192" i="1"/>
  <c r="O191" i="1"/>
  <c r="J191" i="1"/>
  <c r="K191" i="1" s="1"/>
  <c r="F191" i="1"/>
  <c r="O190" i="1"/>
  <c r="J190" i="1"/>
  <c r="K190" i="1" s="1"/>
  <c r="F190" i="1"/>
  <c r="O189" i="1"/>
  <c r="J189" i="1"/>
  <c r="K189" i="1" s="1"/>
  <c r="F189" i="1"/>
  <c r="O188" i="1"/>
  <c r="J188" i="1"/>
  <c r="K188" i="1" s="1"/>
  <c r="F188" i="1"/>
  <c r="O187" i="1"/>
  <c r="J187" i="1"/>
  <c r="K187" i="1" s="1"/>
  <c r="F187" i="1"/>
  <c r="O186" i="1"/>
  <c r="J186" i="1"/>
  <c r="K186" i="1" s="1"/>
  <c r="F186" i="1"/>
  <c r="O185" i="1"/>
  <c r="J185" i="1"/>
  <c r="K185" i="1" s="1"/>
  <c r="F185" i="1"/>
  <c r="O184" i="1"/>
  <c r="J184" i="1"/>
  <c r="K184" i="1" s="1"/>
  <c r="F184" i="1"/>
  <c r="O183" i="1"/>
  <c r="J183" i="1"/>
  <c r="K183" i="1" s="1"/>
  <c r="F183" i="1"/>
  <c r="O182" i="1"/>
  <c r="J182" i="1"/>
  <c r="K182" i="1" s="1"/>
  <c r="F182" i="1"/>
  <c r="O181" i="1"/>
  <c r="J181" i="1"/>
  <c r="K181" i="1" s="1"/>
  <c r="F181" i="1"/>
  <c r="O180" i="1"/>
  <c r="J180" i="1"/>
  <c r="K180" i="1" s="1"/>
  <c r="F180" i="1"/>
  <c r="O179" i="1"/>
  <c r="J179" i="1"/>
  <c r="K179" i="1" s="1"/>
  <c r="F179" i="1"/>
  <c r="O178" i="1"/>
  <c r="J178" i="1"/>
  <c r="K178" i="1" s="1"/>
  <c r="F178" i="1"/>
  <c r="O177" i="1"/>
  <c r="J177" i="1"/>
  <c r="K177" i="1" s="1"/>
  <c r="F177" i="1"/>
  <c r="O176" i="1"/>
  <c r="J176" i="1"/>
  <c r="K176" i="1" s="1"/>
  <c r="F176" i="1"/>
  <c r="O175" i="1"/>
  <c r="J175" i="1"/>
  <c r="K175" i="1" s="1"/>
  <c r="F175" i="1"/>
  <c r="O174" i="1"/>
  <c r="J174" i="1"/>
  <c r="K174" i="1" s="1"/>
  <c r="F174" i="1"/>
  <c r="O173" i="1"/>
  <c r="J173" i="1"/>
  <c r="K173" i="1" s="1"/>
  <c r="F173" i="1"/>
  <c r="O172" i="1"/>
  <c r="J172" i="1"/>
  <c r="K172" i="1" s="1"/>
  <c r="F172" i="1"/>
  <c r="O171" i="1"/>
  <c r="J171" i="1"/>
  <c r="K171" i="1" s="1"/>
  <c r="F171" i="1"/>
  <c r="O170" i="1"/>
  <c r="J170" i="1"/>
  <c r="K170" i="1" s="1"/>
  <c r="F170" i="1"/>
  <c r="O169" i="1"/>
  <c r="J169" i="1"/>
  <c r="K169" i="1" s="1"/>
  <c r="F169" i="1"/>
  <c r="O168" i="1"/>
  <c r="J168" i="1"/>
  <c r="K168" i="1" s="1"/>
  <c r="F168" i="1"/>
  <c r="O167" i="1"/>
  <c r="J167" i="1"/>
  <c r="K167" i="1" s="1"/>
  <c r="F167" i="1"/>
  <c r="O166" i="1"/>
  <c r="J166" i="1"/>
  <c r="K166" i="1" s="1"/>
  <c r="F166" i="1"/>
  <c r="O165" i="1"/>
  <c r="J165" i="1"/>
  <c r="K165" i="1" s="1"/>
  <c r="F165" i="1"/>
  <c r="O164" i="1"/>
  <c r="J164" i="1"/>
  <c r="K164" i="1" s="1"/>
  <c r="F164" i="1"/>
  <c r="O163" i="1"/>
  <c r="J163" i="1"/>
  <c r="K163" i="1" s="1"/>
  <c r="F163" i="1"/>
  <c r="O162" i="1"/>
  <c r="J162" i="1"/>
  <c r="K162" i="1" s="1"/>
  <c r="F162" i="1"/>
  <c r="O161" i="1"/>
  <c r="J161" i="1"/>
  <c r="K161" i="1" s="1"/>
  <c r="F161" i="1"/>
  <c r="O160" i="1"/>
  <c r="J160" i="1"/>
  <c r="K160" i="1" s="1"/>
  <c r="F160" i="1"/>
  <c r="O159" i="1"/>
  <c r="J159" i="1"/>
  <c r="K159" i="1" s="1"/>
  <c r="F159" i="1"/>
  <c r="O158" i="1"/>
  <c r="J158" i="1"/>
  <c r="K158" i="1" s="1"/>
  <c r="F158" i="1"/>
  <c r="O157" i="1"/>
  <c r="J157" i="1"/>
  <c r="K157" i="1" s="1"/>
  <c r="F157" i="1"/>
  <c r="O156" i="1"/>
  <c r="J156" i="1"/>
  <c r="K156" i="1" s="1"/>
  <c r="F156" i="1"/>
  <c r="O155" i="1"/>
  <c r="J155" i="1"/>
  <c r="K155" i="1" s="1"/>
  <c r="F155" i="1"/>
  <c r="O154" i="1"/>
  <c r="J154" i="1"/>
  <c r="K154" i="1" s="1"/>
  <c r="F154" i="1"/>
  <c r="O153" i="1"/>
  <c r="J153" i="1"/>
  <c r="K153" i="1" s="1"/>
  <c r="F153" i="1"/>
  <c r="O152" i="1"/>
  <c r="J152" i="1"/>
  <c r="K152" i="1" s="1"/>
  <c r="F152" i="1"/>
  <c r="O151" i="1"/>
  <c r="J151" i="1"/>
  <c r="K151" i="1" s="1"/>
  <c r="F151" i="1"/>
  <c r="O150" i="1"/>
  <c r="J150" i="1"/>
  <c r="K150" i="1" s="1"/>
  <c r="F150" i="1"/>
  <c r="O149" i="1"/>
  <c r="J149" i="1"/>
  <c r="K149" i="1" s="1"/>
  <c r="F149" i="1"/>
  <c r="O148" i="1"/>
  <c r="J148" i="1"/>
  <c r="K148" i="1" s="1"/>
  <c r="F148" i="1"/>
  <c r="O147" i="1"/>
  <c r="J147" i="1"/>
  <c r="K147" i="1" s="1"/>
  <c r="F147" i="1"/>
  <c r="O146" i="1"/>
  <c r="J146" i="1"/>
  <c r="K146" i="1" s="1"/>
  <c r="F146" i="1"/>
  <c r="J142" i="1"/>
  <c r="J141" i="1"/>
  <c r="O132" i="1"/>
  <c r="J132" i="1"/>
  <c r="K132" i="1" s="1"/>
  <c r="F132" i="1"/>
  <c r="O131" i="1"/>
  <c r="J131" i="1"/>
  <c r="K131" i="1" s="1"/>
  <c r="F131" i="1"/>
  <c r="O130" i="1"/>
  <c r="J130" i="1"/>
  <c r="K130" i="1" s="1"/>
  <c r="F130" i="1"/>
  <c r="O129" i="1"/>
  <c r="J129" i="1"/>
  <c r="K129" i="1" s="1"/>
  <c r="F129" i="1"/>
  <c r="O128" i="1"/>
  <c r="J128" i="1"/>
  <c r="K128" i="1" s="1"/>
  <c r="F128" i="1"/>
  <c r="O127" i="1"/>
  <c r="J127" i="1"/>
  <c r="K127" i="1" s="1"/>
  <c r="F127" i="1"/>
  <c r="O126" i="1"/>
  <c r="J126" i="1"/>
  <c r="K126" i="1" s="1"/>
  <c r="F126" i="1"/>
  <c r="O125" i="1"/>
  <c r="J125" i="1"/>
  <c r="K125" i="1" s="1"/>
  <c r="F125" i="1"/>
  <c r="O124" i="1"/>
  <c r="J124" i="1"/>
  <c r="K124" i="1" s="1"/>
  <c r="F124" i="1"/>
  <c r="O123" i="1"/>
  <c r="J123" i="1"/>
  <c r="K123" i="1" s="1"/>
  <c r="F123" i="1"/>
  <c r="O122" i="1"/>
  <c r="J122" i="1"/>
  <c r="K122" i="1" s="1"/>
  <c r="F122" i="1"/>
  <c r="O121" i="1"/>
  <c r="J121" i="1"/>
  <c r="K121" i="1" s="1"/>
  <c r="F121" i="1"/>
  <c r="O120" i="1"/>
  <c r="J120" i="1"/>
  <c r="K120" i="1" s="1"/>
  <c r="F120" i="1"/>
  <c r="O119" i="1"/>
  <c r="J119" i="1"/>
  <c r="K119" i="1" s="1"/>
  <c r="F119" i="1"/>
  <c r="O118" i="1"/>
  <c r="J118" i="1"/>
  <c r="K118" i="1" s="1"/>
  <c r="F118" i="1"/>
  <c r="O117" i="1"/>
  <c r="J117" i="1"/>
  <c r="K117" i="1" s="1"/>
  <c r="F117" i="1"/>
  <c r="O116" i="1"/>
  <c r="J116" i="1"/>
  <c r="K116" i="1" s="1"/>
  <c r="F116" i="1"/>
  <c r="O115" i="1"/>
  <c r="J115" i="1"/>
  <c r="K115" i="1" s="1"/>
  <c r="F115" i="1"/>
  <c r="O114" i="1"/>
  <c r="J114" i="1"/>
  <c r="K114" i="1" s="1"/>
  <c r="F114" i="1"/>
  <c r="O113" i="1"/>
  <c r="J113" i="1"/>
  <c r="K113" i="1" s="1"/>
  <c r="F113" i="1"/>
  <c r="O112" i="1"/>
  <c r="J112" i="1"/>
  <c r="K112" i="1" s="1"/>
  <c r="F112" i="1"/>
  <c r="O111" i="1"/>
  <c r="J111" i="1"/>
  <c r="K111" i="1" s="1"/>
  <c r="F111" i="1"/>
  <c r="O110" i="1"/>
  <c r="J110" i="1"/>
  <c r="K110" i="1" s="1"/>
  <c r="F110" i="1"/>
  <c r="O109" i="1"/>
  <c r="J109" i="1"/>
  <c r="K109" i="1" s="1"/>
  <c r="F109" i="1"/>
  <c r="O108" i="1"/>
  <c r="J108" i="1"/>
  <c r="K108" i="1" s="1"/>
  <c r="F108" i="1"/>
  <c r="O107" i="1"/>
  <c r="J107" i="1"/>
  <c r="K107" i="1" s="1"/>
  <c r="F107" i="1"/>
  <c r="O106" i="1"/>
  <c r="J106" i="1"/>
  <c r="K106" i="1" s="1"/>
  <c r="F106" i="1"/>
  <c r="O105" i="1"/>
  <c r="J105" i="1"/>
  <c r="K105" i="1" s="1"/>
  <c r="F105" i="1"/>
  <c r="O104" i="1"/>
  <c r="J104" i="1"/>
  <c r="K104" i="1" s="1"/>
  <c r="F104" i="1"/>
  <c r="O103" i="1"/>
  <c r="J103" i="1"/>
  <c r="K103" i="1" s="1"/>
  <c r="F103" i="1"/>
  <c r="O102" i="1"/>
  <c r="J102" i="1"/>
  <c r="K102" i="1" s="1"/>
  <c r="F102" i="1"/>
  <c r="O101" i="1"/>
  <c r="J101" i="1"/>
  <c r="K101" i="1" s="1"/>
  <c r="F101" i="1"/>
  <c r="O100" i="1"/>
  <c r="J100" i="1"/>
  <c r="K100" i="1" s="1"/>
  <c r="F100" i="1"/>
  <c r="O99" i="1"/>
  <c r="J99" i="1"/>
  <c r="K99" i="1" s="1"/>
  <c r="F99" i="1"/>
  <c r="O98" i="1"/>
  <c r="J98" i="1"/>
  <c r="K98" i="1" s="1"/>
  <c r="F98" i="1"/>
  <c r="O97" i="1"/>
  <c r="J97" i="1"/>
  <c r="K97" i="1" s="1"/>
  <c r="F97" i="1"/>
  <c r="O96" i="1"/>
  <c r="J96" i="1"/>
  <c r="K96" i="1" s="1"/>
  <c r="F96" i="1"/>
  <c r="O95" i="1"/>
  <c r="J95" i="1"/>
  <c r="K95" i="1" s="1"/>
  <c r="F95" i="1"/>
  <c r="O94" i="1"/>
  <c r="J94" i="1"/>
  <c r="K94" i="1" s="1"/>
  <c r="F94" i="1"/>
  <c r="O93" i="1"/>
  <c r="J93" i="1"/>
  <c r="K93" i="1" s="1"/>
  <c r="F93" i="1"/>
  <c r="O92" i="1"/>
  <c r="J92" i="1"/>
  <c r="K92" i="1" s="1"/>
  <c r="F92" i="1"/>
  <c r="O91" i="1"/>
  <c r="J91" i="1"/>
  <c r="K91" i="1" s="1"/>
  <c r="F91" i="1"/>
  <c r="O90" i="1"/>
  <c r="J90" i="1"/>
  <c r="K90" i="1" s="1"/>
  <c r="F90" i="1"/>
  <c r="O89" i="1"/>
  <c r="J89" i="1"/>
  <c r="K89" i="1" s="1"/>
  <c r="F89" i="1"/>
  <c r="O88" i="1"/>
  <c r="J88" i="1"/>
  <c r="K88" i="1" s="1"/>
  <c r="F88" i="1"/>
  <c r="O87" i="1"/>
  <c r="J87" i="1"/>
  <c r="K87" i="1" s="1"/>
  <c r="F87" i="1"/>
  <c r="O86" i="1"/>
  <c r="J86" i="1"/>
  <c r="K86" i="1" s="1"/>
  <c r="F86" i="1"/>
  <c r="O85" i="1"/>
  <c r="J85" i="1"/>
  <c r="K85" i="1" s="1"/>
  <c r="F85" i="1"/>
  <c r="B84" i="1"/>
  <c r="J81" i="1"/>
  <c r="J80" i="1"/>
  <c r="L13" i="1" l="1"/>
  <c r="Q590" i="1"/>
  <c r="AB37" i="1"/>
  <c r="E756" i="1"/>
  <c r="E818" i="1"/>
  <c r="AB59" i="1"/>
  <c r="Q806" i="1"/>
  <c r="Q801" i="1"/>
  <c r="Q796" i="1"/>
  <c r="R796" i="1" s="1"/>
  <c r="Q790" i="1"/>
  <c r="R790" i="1" s="1"/>
  <c r="Q785" i="1"/>
  <c r="Q780" i="1"/>
  <c r="Q774" i="1"/>
  <c r="R774" i="1" s="1"/>
  <c r="Q769" i="1"/>
  <c r="R769" i="1" s="1"/>
  <c r="Q764" i="1"/>
  <c r="Q744" i="1"/>
  <c r="R744" i="1" s="1"/>
  <c r="Q739" i="1"/>
  <c r="R739" i="1" s="1"/>
  <c r="Q734" i="1"/>
  <c r="R734" i="1" s="1"/>
  <c r="Q728" i="1"/>
  <c r="R728" i="1" s="1"/>
  <c r="Q723" i="1"/>
  <c r="Q718" i="1"/>
  <c r="R718" i="1" s="1"/>
  <c r="S718" i="1" s="1"/>
  <c r="Q708" i="1"/>
  <c r="R708" i="1" s="1"/>
  <c r="Q684" i="1"/>
  <c r="R684" i="1" s="1"/>
  <c r="Q674" i="1"/>
  <c r="R674" i="1" s="1"/>
  <c r="Q662" i="1"/>
  <c r="R662" i="1" s="1"/>
  <c r="Q652" i="1"/>
  <c r="R652" i="1" s="1"/>
  <c r="Q642" i="1"/>
  <c r="R642" i="1" s="1"/>
  <c r="R723" i="1"/>
  <c r="R785" i="1"/>
  <c r="S785" i="1" s="1"/>
  <c r="R801" i="1"/>
  <c r="Q805" i="1"/>
  <c r="R805" i="1" s="1"/>
  <c r="Q800" i="1"/>
  <c r="Q794" i="1"/>
  <c r="R794" i="1" s="1"/>
  <c r="Q789" i="1"/>
  <c r="R789" i="1" s="1"/>
  <c r="Q784" i="1"/>
  <c r="R784" i="1" s="1"/>
  <c r="Q778" i="1"/>
  <c r="Q773" i="1"/>
  <c r="R773" i="1" s="1"/>
  <c r="Q768" i="1"/>
  <c r="R768" i="1" s="1"/>
  <c r="Q762" i="1"/>
  <c r="Q743" i="1"/>
  <c r="Q738" i="1"/>
  <c r="R738" i="1" s="1"/>
  <c r="Q732" i="1"/>
  <c r="R732" i="1" s="1"/>
  <c r="Q727" i="1"/>
  <c r="R727" i="1" s="1"/>
  <c r="Q722" i="1"/>
  <c r="R722" i="1" s="1"/>
  <c r="Q715" i="1"/>
  <c r="R715" i="1" s="1"/>
  <c r="Q706" i="1"/>
  <c r="R706" i="1" s="1"/>
  <c r="Q682" i="1"/>
  <c r="R682" i="1" s="1"/>
  <c r="S682" i="1" s="1"/>
  <c r="Q670" i="1"/>
  <c r="R670" i="1" s="1"/>
  <c r="Q660" i="1"/>
  <c r="R660" i="1" s="1"/>
  <c r="Q650" i="1"/>
  <c r="R650" i="1" s="1"/>
  <c r="Q638" i="1"/>
  <c r="R638" i="1" s="1"/>
  <c r="R806" i="1"/>
  <c r="AB45" i="1"/>
  <c r="R644" i="1"/>
  <c r="S644" i="1" s="1"/>
  <c r="Q761" i="1"/>
  <c r="R761" i="1" s="1"/>
  <c r="S761" i="1" s="1"/>
  <c r="Q804" i="1"/>
  <c r="R804" i="1" s="1"/>
  <c r="Q798" i="1"/>
  <c r="Q793" i="1"/>
  <c r="R793" i="1" s="1"/>
  <c r="Q788" i="1"/>
  <c r="Q782" i="1"/>
  <c r="R782" i="1" s="1"/>
  <c r="S782" i="1" s="1"/>
  <c r="Q777" i="1"/>
  <c r="R777" i="1" s="1"/>
  <c r="S777" i="1" s="1"/>
  <c r="Q772" i="1"/>
  <c r="R772" i="1" s="1"/>
  <c r="Q766" i="1"/>
  <c r="R766" i="1" s="1"/>
  <c r="Q699" i="1"/>
  <c r="R699" i="1" s="1"/>
  <c r="Q742" i="1"/>
  <c r="R742" i="1" s="1"/>
  <c r="Q736" i="1"/>
  <c r="R736" i="1" s="1"/>
  <c r="Q731" i="1"/>
  <c r="R731" i="1" s="1"/>
  <c r="Q726" i="1"/>
  <c r="R726" i="1" s="1"/>
  <c r="Q720" i="1"/>
  <c r="R720" i="1" s="1"/>
  <c r="Q714" i="1"/>
  <c r="R714" i="1" s="1"/>
  <c r="Q704" i="1"/>
  <c r="R704" i="1" s="1"/>
  <c r="Q678" i="1"/>
  <c r="R678" i="1" s="1"/>
  <c r="Q668" i="1"/>
  <c r="R668" i="1" s="1"/>
  <c r="Q658" i="1"/>
  <c r="R658" i="1" s="1"/>
  <c r="Q646" i="1"/>
  <c r="R646" i="1" s="1"/>
  <c r="E79" i="1"/>
  <c r="H10" i="1" s="1"/>
  <c r="E80" i="1"/>
  <c r="F10" i="1" s="1"/>
  <c r="E140" i="1"/>
  <c r="E262" i="1"/>
  <c r="E446" i="1"/>
  <c r="F6" i="1" s="1"/>
  <c r="E141" i="1"/>
  <c r="E324" i="1"/>
  <c r="F8" i="1" s="1"/>
  <c r="E385" i="1"/>
  <c r="F7" i="1" s="1"/>
  <c r="Q808" i="1"/>
  <c r="Q802" i="1"/>
  <c r="R802" i="1" s="1"/>
  <c r="Q797" i="1"/>
  <c r="R797" i="1" s="1"/>
  <c r="Q792" i="1"/>
  <c r="R792" i="1" s="1"/>
  <c r="Q786" i="1"/>
  <c r="R786" i="1" s="1"/>
  <c r="Q781" i="1"/>
  <c r="R781" i="1" s="1"/>
  <c r="S781" i="1" s="1"/>
  <c r="Q776" i="1"/>
  <c r="R776" i="1" s="1"/>
  <c r="Q770" i="1"/>
  <c r="R770" i="1" s="1"/>
  <c r="Q765" i="1"/>
  <c r="R765" i="1" s="1"/>
  <c r="Q746" i="1"/>
  <c r="R746" i="1" s="1"/>
  <c r="Q740" i="1"/>
  <c r="R740" i="1" s="1"/>
  <c r="Q735" i="1"/>
  <c r="R735" i="1" s="1"/>
  <c r="Q730" i="1"/>
  <c r="R730" i="1" s="1"/>
  <c r="Q724" i="1"/>
  <c r="R724" i="1" s="1"/>
  <c r="Q719" i="1"/>
  <c r="R719" i="1" s="1"/>
  <c r="Q712" i="1"/>
  <c r="R712" i="1" s="1"/>
  <c r="S712" i="1" s="1"/>
  <c r="Q700" i="1"/>
  <c r="R700" i="1" s="1"/>
  <c r="Q676" i="1"/>
  <c r="R676" i="1" s="1"/>
  <c r="Q666" i="1"/>
  <c r="R666" i="1" s="1"/>
  <c r="Q654" i="1"/>
  <c r="R654" i="1" s="1"/>
  <c r="AB29" i="1"/>
  <c r="AD31" i="1"/>
  <c r="AB31" i="1"/>
  <c r="AD47" i="1"/>
  <c r="AB47" i="1"/>
  <c r="Q839" i="1"/>
  <c r="R839" i="1" s="1"/>
  <c r="S839" i="1" s="1"/>
  <c r="Q843" i="1"/>
  <c r="R843" i="1" s="1"/>
  <c r="Q847" i="1"/>
  <c r="R847" i="1" s="1"/>
  <c r="Q851" i="1"/>
  <c r="R851" i="1" s="1"/>
  <c r="Q855" i="1"/>
  <c r="R855" i="1" s="1"/>
  <c r="Q859" i="1"/>
  <c r="R859" i="1" s="1"/>
  <c r="Q863" i="1"/>
  <c r="R863" i="1" s="1"/>
  <c r="Q867" i="1"/>
  <c r="R867" i="1" s="1"/>
  <c r="Q824" i="1"/>
  <c r="Q828" i="1"/>
  <c r="R828" i="1" s="1"/>
  <c r="Q832" i="1"/>
  <c r="R832" i="1" s="1"/>
  <c r="S832" i="1" s="1"/>
  <c r="Q836" i="1"/>
  <c r="R836" i="1" s="1"/>
  <c r="Q840" i="1"/>
  <c r="Q844" i="1"/>
  <c r="R844" i="1" s="1"/>
  <c r="Q848" i="1"/>
  <c r="R848" i="1" s="1"/>
  <c r="Q852" i="1"/>
  <c r="R852" i="1" s="1"/>
  <c r="Q856" i="1"/>
  <c r="Q860" i="1"/>
  <c r="R860" i="1" s="1"/>
  <c r="Q864" i="1"/>
  <c r="R864" i="1" s="1"/>
  <c r="Q868" i="1"/>
  <c r="R868" i="1" s="1"/>
  <c r="Q825" i="1"/>
  <c r="R825" i="1" s="1"/>
  <c r="Q829" i="1"/>
  <c r="R829" i="1" s="1"/>
  <c r="S829" i="1" s="1"/>
  <c r="Q833" i="1"/>
  <c r="R833" i="1" s="1"/>
  <c r="S833" i="1" s="1"/>
  <c r="Q837" i="1"/>
  <c r="Q870" i="1"/>
  <c r="Q846" i="1"/>
  <c r="R846" i="1" s="1"/>
  <c r="E694" i="1"/>
  <c r="E263" i="1"/>
  <c r="E18" i="1"/>
  <c r="H9" i="1" s="1"/>
  <c r="AD25" i="1"/>
  <c r="AB25" i="1"/>
  <c r="AD28" i="1"/>
  <c r="AD32" i="1"/>
  <c r="AB32" i="1"/>
  <c r="AB36" i="1"/>
  <c r="AD36" i="1"/>
  <c r="E570" i="1"/>
  <c r="F4" i="1" s="1"/>
  <c r="Q823" i="1"/>
  <c r="R823" i="1" s="1"/>
  <c r="Q830" i="1"/>
  <c r="Q869" i="1"/>
  <c r="R869" i="1" s="1"/>
  <c r="S869" i="1" s="1"/>
  <c r="Q861" i="1"/>
  <c r="R861" i="1" s="1"/>
  <c r="Q853" i="1"/>
  <c r="Q845" i="1"/>
  <c r="R762" i="1"/>
  <c r="R778" i="1"/>
  <c r="R798" i="1"/>
  <c r="R824" i="1"/>
  <c r="S824" i="1" s="1"/>
  <c r="R840" i="1"/>
  <c r="R856" i="1"/>
  <c r="AB35" i="1"/>
  <c r="AB51" i="1"/>
  <c r="E201" i="1"/>
  <c r="E323" i="1"/>
  <c r="AD53" i="1"/>
  <c r="AB53" i="1"/>
  <c r="AD57" i="1"/>
  <c r="AB57" i="1"/>
  <c r="Q835" i="1"/>
  <c r="R835" i="1" s="1"/>
  <c r="Q827" i="1"/>
  <c r="R827" i="1" s="1"/>
  <c r="S827" i="1" s="1"/>
  <c r="Q866" i="1"/>
  <c r="R866" i="1" s="1"/>
  <c r="Q858" i="1"/>
  <c r="Q850" i="1"/>
  <c r="R850" i="1" s="1"/>
  <c r="Q842" i="1"/>
  <c r="R842" i="1" s="1"/>
  <c r="R837" i="1"/>
  <c r="S837" i="1" s="1"/>
  <c r="R845" i="1"/>
  <c r="R853" i="1"/>
  <c r="E19" i="1"/>
  <c r="F9" i="1" s="1"/>
  <c r="AD39" i="1"/>
  <c r="AB39" i="1"/>
  <c r="Q831" i="1"/>
  <c r="R831" i="1" s="1"/>
  <c r="S831" i="1" s="1"/>
  <c r="Q862" i="1"/>
  <c r="Q854" i="1"/>
  <c r="R854" i="1" s="1"/>
  <c r="Q838" i="1"/>
  <c r="R838" i="1" s="1"/>
  <c r="R743" i="1"/>
  <c r="E202" i="1"/>
  <c r="E508" i="1"/>
  <c r="F5" i="1" s="1"/>
  <c r="AD38" i="1"/>
  <c r="AB38" i="1"/>
  <c r="AD42" i="1"/>
  <c r="AB42" i="1"/>
  <c r="AD46" i="1"/>
  <c r="AB46" i="1"/>
  <c r="AD50" i="1"/>
  <c r="AB50" i="1"/>
  <c r="AD54" i="1"/>
  <c r="AB54" i="1"/>
  <c r="AD58" i="1"/>
  <c r="AB58" i="1"/>
  <c r="Q834" i="1"/>
  <c r="R834" i="1" s="1"/>
  <c r="Q826" i="1"/>
  <c r="R826" i="1" s="1"/>
  <c r="Q865" i="1"/>
  <c r="R865" i="1" s="1"/>
  <c r="Q857" i="1"/>
  <c r="R857" i="1" s="1"/>
  <c r="Q849" i="1"/>
  <c r="R849" i="1" s="1"/>
  <c r="Q841" i="1"/>
  <c r="R841" i="1" s="1"/>
  <c r="AB43" i="1"/>
  <c r="AD26" i="1"/>
  <c r="AB26" i="1"/>
  <c r="AD40" i="1"/>
  <c r="AB40" i="1"/>
  <c r="AD44" i="1"/>
  <c r="AB44" i="1"/>
  <c r="AD48" i="1"/>
  <c r="AB48" i="1"/>
  <c r="E632" i="1"/>
  <c r="AB55" i="1"/>
  <c r="AD30" i="1"/>
  <c r="AB30" i="1"/>
  <c r="AD34" i="1"/>
  <c r="AB34" i="1"/>
  <c r="AD52" i="1"/>
  <c r="AD56" i="1"/>
  <c r="AB56" i="1"/>
  <c r="Q641" i="1"/>
  <c r="R641" i="1" s="1"/>
  <c r="Q645" i="1"/>
  <c r="R645" i="1" s="1"/>
  <c r="Q649" i="1"/>
  <c r="R649" i="1" s="1"/>
  <c r="Q653" i="1"/>
  <c r="R653" i="1" s="1"/>
  <c r="Q657" i="1"/>
  <c r="R657" i="1" s="1"/>
  <c r="Q661" i="1"/>
  <c r="R661" i="1" s="1"/>
  <c r="Q665" i="1"/>
  <c r="R665" i="1" s="1"/>
  <c r="Q669" i="1"/>
  <c r="R669" i="1" s="1"/>
  <c r="Q673" i="1"/>
  <c r="R673" i="1" s="1"/>
  <c r="Q677" i="1"/>
  <c r="R677" i="1" s="1"/>
  <c r="Q681" i="1"/>
  <c r="R681" i="1" s="1"/>
  <c r="Q637" i="1"/>
  <c r="R637" i="1" s="1"/>
  <c r="Q703" i="1"/>
  <c r="R703" i="1" s="1"/>
  <c r="S703" i="1" s="1"/>
  <c r="Q707" i="1"/>
  <c r="R707" i="1" s="1"/>
  <c r="S707" i="1" s="1"/>
  <c r="Q711" i="1"/>
  <c r="R711" i="1" s="1"/>
  <c r="Q639" i="1"/>
  <c r="R639" i="1" s="1"/>
  <c r="Q643" i="1"/>
  <c r="R643" i="1" s="1"/>
  <c r="Q647" i="1"/>
  <c r="R647" i="1" s="1"/>
  <c r="Q651" i="1"/>
  <c r="R651" i="1" s="1"/>
  <c r="Q655" i="1"/>
  <c r="R655" i="1" s="1"/>
  <c r="Q659" i="1"/>
  <c r="R659" i="1" s="1"/>
  <c r="Q663" i="1"/>
  <c r="R663" i="1" s="1"/>
  <c r="Q667" i="1"/>
  <c r="R667" i="1" s="1"/>
  <c r="Q671" i="1"/>
  <c r="R671" i="1" s="1"/>
  <c r="Q675" i="1"/>
  <c r="R675" i="1" s="1"/>
  <c r="Q679" i="1"/>
  <c r="R679" i="1" s="1"/>
  <c r="Q683" i="1"/>
  <c r="R683" i="1" s="1"/>
  <c r="S683" i="1" s="1"/>
  <c r="Q701" i="1"/>
  <c r="R701" i="1" s="1"/>
  <c r="S701" i="1" s="1"/>
  <c r="Q705" i="1"/>
  <c r="R705" i="1" s="1"/>
  <c r="Q709" i="1"/>
  <c r="R709" i="1" s="1"/>
  <c r="Q713" i="1"/>
  <c r="R713" i="1" s="1"/>
  <c r="Q717" i="1"/>
  <c r="R717" i="1" s="1"/>
  <c r="Q807" i="1"/>
  <c r="R807" i="1" s="1"/>
  <c r="S807" i="1" s="1"/>
  <c r="Q803" i="1"/>
  <c r="R803" i="1" s="1"/>
  <c r="Q799" i="1"/>
  <c r="R799" i="1" s="1"/>
  <c r="Q795" i="1"/>
  <c r="R795" i="1" s="1"/>
  <c r="Q791" i="1"/>
  <c r="R791" i="1" s="1"/>
  <c r="Q787" i="1"/>
  <c r="R787" i="1" s="1"/>
  <c r="Q783" i="1"/>
  <c r="R783" i="1" s="1"/>
  <c r="S783" i="1" s="1"/>
  <c r="Q779" i="1"/>
  <c r="R779" i="1" s="1"/>
  <c r="S779" i="1" s="1"/>
  <c r="Q775" i="1"/>
  <c r="R775" i="1" s="1"/>
  <c r="S775" i="1" s="1"/>
  <c r="Q771" i="1"/>
  <c r="R771" i="1" s="1"/>
  <c r="Q767" i="1"/>
  <c r="R767" i="1" s="1"/>
  <c r="Q763" i="1"/>
  <c r="R763" i="1" s="1"/>
  <c r="S763" i="1" s="1"/>
  <c r="Q745" i="1"/>
  <c r="R745" i="1" s="1"/>
  <c r="S745" i="1" s="1"/>
  <c r="Q741" i="1"/>
  <c r="R741" i="1" s="1"/>
  <c r="Q737" i="1"/>
  <c r="R737" i="1" s="1"/>
  <c r="Q733" i="1"/>
  <c r="R733" i="1" s="1"/>
  <c r="Q729" i="1"/>
  <c r="R729" i="1" s="1"/>
  <c r="Q725" i="1"/>
  <c r="R725" i="1" s="1"/>
  <c r="Q721" i="1"/>
  <c r="R721" i="1" s="1"/>
  <c r="Q716" i="1"/>
  <c r="R716" i="1" s="1"/>
  <c r="Q710" i="1"/>
  <c r="R710" i="1" s="1"/>
  <c r="Q702" i="1"/>
  <c r="R702" i="1" s="1"/>
  <c r="Q680" i="1"/>
  <c r="R680" i="1" s="1"/>
  <c r="Q672" i="1"/>
  <c r="R672" i="1" s="1"/>
  <c r="Q664" i="1"/>
  <c r="R664" i="1" s="1"/>
  <c r="Q656" i="1"/>
  <c r="R656" i="1" s="1"/>
  <c r="Q648" i="1"/>
  <c r="R648" i="1" s="1"/>
  <c r="Q640" i="1"/>
  <c r="R640" i="1" s="1"/>
  <c r="S640" i="1" s="1"/>
  <c r="R764" i="1"/>
  <c r="R780" i="1"/>
  <c r="R788" i="1"/>
  <c r="R800" i="1"/>
  <c r="R808" i="1"/>
  <c r="R830" i="1"/>
  <c r="S830" i="1" s="1"/>
  <c r="R858" i="1"/>
  <c r="R862" i="1"/>
  <c r="R870" i="1"/>
  <c r="AB33" i="1"/>
  <c r="AB41" i="1"/>
  <c r="AB49" i="1"/>
  <c r="L411" i="1"/>
  <c r="Q71" i="1"/>
  <c r="R71" i="1" s="1"/>
  <c r="S71" i="1" s="1"/>
  <c r="Q70" i="1"/>
  <c r="R70" i="1" s="1"/>
  <c r="S70" i="1" s="1"/>
  <c r="Q67" i="1"/>
  <c r="R67" i="1" s="1"/>
  <c r="S67" i="1" s="1"/>
  <c r="Q66" i="1"/>
  <c r="R66" i="1" s="1"/>
  <c r="S66" i="1" s="1"/>
  <c r="L64" i="1"/>
  <c r="L60" i="1"/>
  <c r="L56" i="1"/>
  <c r="L52" i="1"/>
  <c r="L48" i="1"/>
  <c r="L44" i="1"/>
  <c r="L40" i="1"/>
  <c r="L398" i="1"/>
  <c r="L406" i="1"/>
  <c r="L422" i="1"/>
  <c r="L63" i="1"/>
  <c r="L59" i="1"/>
  <c r="L55" i="1"/>
  <c r="L51" i="1"/>
  <c r="L47" i="1"/>
  <c r="L43" i="1"/>
  <c r="L39" i="1"/>
  <c r="L68" i="1"/>
  <c r="L71" i="1"/>
  <c r="L69" i="1"/>
  <c r="L67" i="1"/>
  <c r="L65" i="1"/>
  <c r="L61" i="1"/>
  <c r="L57" i="1"/>
  <c r="L53" i="1"/>
  <c r="L49" i="1"/>
  <c r="L45" i="1"/>
  <c r="L41" i="1"/>
  <c r="L37" i="1"/>
  <c r="L62" i="1"/>
  <c r="L58" i="1"/>
  <c r="L54" i="1"/>
  <c r="L50" i="1"/>
  <c r="L46" i="1"/>
  <c r="L42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333" i="1"/>
  <c r="L337" i="1"/>
  <c r="L341" i="1"/>
  <c r="L345" i="1"/>
  <c r="L349" i="1"/>
  <c r="L353" i="1"/>
  <c r="L357" i="1"/>
  <c r="L361" i="1"/>
  <c r="L365" i="1"/>
  <c r="L369" i="1"/>
  <c r="L373" i="1"/>
  <c r="L415" i="1"/>
  <c r="L70" i="1"/>
  <c r="Q69" i="1"/>
  <c r="R69" i="1" s="1"/>
  <c r="S69" i="1" s="1"/>
  <c r="Q68" i="1"/>
  <c r="R68" i="1" s="1"/>
  <c r="S68" i="1" s="1"/>
  <c r="L66" i="1"/>
  <c r="Q65" i="1"/>
  <c r="Q64" i="1"/>
  <c r="R64" i="1" s="1"/>
  <c r="S64" i="1" s="1"/>
  <c r="Q63" i="1"/>
  <c r="R63" i="1" s="1"/>
  <c r="S63" i="1" s="1"/>
  <c r="Q62" i="1"/>
  <c r="R62" i="1" s="1"/>
  <c r="S62" i="1" s="1"/>
  <c r="Q61" i="1"/>
  <c r="R61" i="1" s="1"/>
  <c r="S61" i="1" s="1"/>
  <c r="Q60" i="1"/>
  <c r="R60" i="1" s="1"/>
  <c r="S60" i="1" s="1"/>
  <c r="Q59" i="1"/>
  <c r="R59" i="1" s="1"/>
  <c r="S59" i="1" s="1"/>
  <c r="Q58" i="1"/>
  <c r="R58" i="1" s="1"/>
  <c r="S58" i="1" s="1"/>
  <c r="Q57" i="1"/>
  <c r="R57" i="1" s="1"/>
  <c r="S57" i="1" s="1"/>
  <c r="Q56" i="1"/>
  <c r="R56" i="1" s="1"/>
  <c r="S56" i="1" s="1"/>
  <c r="Q55" i="1"/>
  <c r="R55" i="1" s="1"/>
  <c r="S55" i="1" s="1"/>
  <c r="Q54" i="1"/>
  <c r="R54" i="1" s="1"/>
  <c r="S54" i="1" s="1"/>
  <c r="Q53" i="1"/>
  <c r="R53" i="1" s="1"/>
  <c r="S53" i="1" s="1"/>
  <c r="Q52" i="1"/>
  <c r="R52" i="1" s="1"/>
  <c r="S52" i="1" s="1"/>
  <c r="Q51" i="1"/>
  <c r="R51" i="1" s="1"/>
  <c r="S51" i="1" s="1"/>
  <c r="Q50" i="1"/>
  <c r="R50" i="1" s="1"/>
  <c r="S50" i="1" s="1"/>
  <c r="Q49" i="1"/>
  <c r="R49" i="1" s="1"/>
  <c r="S49" i="1" s="1"/>
  <c r="Q48" i="1"/>
  <c r="R48" i="1" s="1"/>
  <c r="S48" i="1" s="1"/>
  <c r="Q47" i="1"/>
  <c r="R47" i="1" s="1"/>
  <c r="S47" i="1" s="1"/>
  <c r="Q46" i="1"/>
  <c r="R46" i="1" s="1"/>
  <c r="S46" i="1" s="1"/>
  <c r="Q45" i="1"/>
  <c r="R45" i="1" s="1"/>
  <c r="S45" i="1" s="1"/>
  <c r="Q44" i="1"/>
  <c r="R44" i="1" s="1"/>
  <c r="S44" i="1" s="1"/>
  <c r="Q43" i="1"/>
  <c r="R43" i="1" s="1"/>
  <c r="S43" i="1" s="1"/>
  <c r="Q42" i="1"/>
  <c r="R42" i="1" s="1"/>
  <c r="S42" i="1" s="1"/>
  <c r="Q41" i="1"/>
  <c r="R41" i="1" s="1"/>
  <c r="S41" i="1" s="1"/>
  <c r="Q40" i="1"/>
  <c r="R40" i="1" s="1"/>
  <c r="S40" i="1" s="1"/>
  <c r="Q39" i="1"/>
  <c r="R39" i="1" s="1"/>
  <c r="S39" i="1" s="1"/>
  <c r="Q38" i="1"/>
  <c r="R38" i="1" s="1"/>
  <c r="S38" i="1" s="1"/>
  <c r="Q37" i="1"/>
  <c r="R37" i="1" s="1"/>
  <c r="S37" i="1" s="1"/>
  <c r="Q132" i="1"/>
  <c r="R132" i="1" s="1"/>
  <c r="S132" i="1" s="1"/>
  <c r="R24" i="1"/>
  <c r="E17" i="1"/>
  <c r="L24" i="1"/>
  <c r="L407" i="1"/>
  <c r="Q36" i="1"/>
  <c r="R36" i="1" s="1"/>
  <c r="S36" i="1" s="1"/>
  <c r="Q35" i="1"/>
  <c r="R35" i="1" s="1"/>
  <c r="S35" i="1" s="1"/>
  <c r="Q34" i="1"/>
  <c r="R34" i="1" s="1"/>
  <c r="S34" i="1" s="1"/>
  <c r="Q33" i="1"/>
  <c r="R33" i="1" s="1"/>
  <c r="S33" i="1" s="1"/>
  <c r="Q32" i="1"/>
  <c r="R32" i="1" s="1"/>
  <c r="S32" i="1" s="1"/>
  <c r="Q31" i="1"/>
  <c r="R31" i="1" s="1"/>
  <c r="S31" i="1" s="1"/>
  <c r="Q30" i="1"/>
  <c r="R30" i="1" s="1"/>
  <c r="S30" i="1" s="1"/>
  <c r="Q29" i="1"/>
  <c r="R29" i="1" s="1"/>
  <c r="S29" i="1" s="1"/>
  <c r="Q28" i="1"/>
  <c r="R28" i="1" s="1"/>
  <c r="S28" i="1" s="1"/>
  <c r="Q27" i="1"/>
  <c r="R27" i="1" s="1"/>
  <c r="S27" i="1" s="1"/>
  <c r="Q26" i="1"/>
  <c r="R26" i="1" s="1"/>
  <c r="S26" i="1" s="1"/>
  <c r="Q25" i="1"/>
  <c r="R25" i="1" s="1"/>
  <c r="S25" i="1" s="1"/>
  <c r="L210" i="1"/>
  <c r="L222" i="1"/>
  <c r="L158" i="1"/>
  <c r="L482" i="1"/>
  <c r="L498" i="1"/>
  <c r="L683" i="1"/>
  <c r="L732" i="1"/>
  <c r="L214" i="1"/>
  <c r="L488" i="1"/>
  <c r="L492" i="1"/>
  <c r="L826" i="1"/>
  <c r="L830" i="1"/>
  <c r="L834" i="1"/>
  <c r="L227" i="1"/>
  <c r="L231" i="1"/>
  <c r="L239" i="1"/>
  <c r="Q91" i="1"/>
  <c r="R91" i="1" s="1"/>
  <c r="S91" i="1" s="1"/>
  <c r="Q92" i="1"/>
  <c r="R92" i="1" s="1"/>
  <c r="S92" i="1" s="1"/>
  <c r="Q93" i="1"/>
  <c r="R93" i="1" s="1"/>
  <c r="S93" i="1" s="1"/>
  <c r="Q94" i="1"/>
  <c r="R94" i="1" s="1"/>
  <c r="S94" i="1" s="1"/>
  <c r="Q107" i="1"/>
  <c r="R107" i="1" s="1"/>
  <c r="S107" i="1" s="1"/>
  <c r="Q108" i="1"/>
  <c r="R108" i="1" s="1"/>
  <c r="S108" i="1" s="1"/>
  <c r="Q109" i="1"/>
  <c r="R109" i="1" s="1"/>
  <c r="S109" i="1" s="1"/>
  <c r="Q110" i="1"/>
  <c r="R110" i="1" s="1"/>
  <c r="S110" i="1" s="1"/>
  <c r="Q123" i="1"/>
  <c r="R123" i="1" s="1"/>
  <c r="S123" i="1" s="1"/>
  <c r="Q124" i="1"/>
  <c r="R124" i="1" s="1"/>
  <c r="S124" i="1" s="1"/>
  <c r="Q125" i="1"/>
  <c r="R125" i="1" s="1"/>
  <c r="S125" i="1" s="1"/>
  <c r="Q126" i="1"/>
  <c r="R126" i="1" s="1"/>
  <c r="S126" i="1" s="1"/>
  <c r="Q147" i="1"/>
  <c r="R147" i="1" s="1"/>
  <c r="S147" i="1" s="1"/>
  <c r="Q148" i="1"/>
  <c r="R148" i="1" s="1"/>
  <c r="S148" i="1" s="1"/>
  <c r="L151" i="1"/>
  <c r="Q153" i="1"/>
  <c r="R153" i="1" s="1"/>
  <c r="S153" i="1" s="1"/>
  <c r="Q154" i="1"/>
  <c r="R154" i="1" s="1"/>
  <c r="S154" i="1" s="1"/>
  <c r="L157" i="1"/>
  <c r="L226" i="1"/>
  <c r="L247" i="1"/>
  <c r="K575" i="1"/>
  <c r="K576" i="1"/>
  <c r="L576" i="1" s="1"/>
  <c r="K577" i="1"/>
  <c r="L577" i="1" s="1"/>
  <c r="K578" i="1"/>
  <c r="L578" i="1" s="1"/>
  <c r="K579" i="1"/>
  <c r="L579" i="1" s="1"/>
  <c r="K580" i="1"/>
  <c r="L580" i="1" s="1"/>
  <c r="K581" i="1"/>
  <c r="L581" i="1" s="1"/>
  <c r="K609" i="1"/>
  <c r="L609" i="1" s="1"/>
  <c r="K610" i="1"/>
  <c r="K611" i="1"/>
  <c r="K612" i="1"/>
  <c r="K613" i="1"/>
  <c r="L613" i="1" s="1"/>
  <c r="K614" i="1"/>
  <c r="L614" i="1" s="1"/>
  <c r="K615" i="1"/>
  <c r="L615" i="1" s="1"/>
  <c r="K616" i="1"/>
  <c r="K617" i="1"/>
  <c r="L617" i="1" s="1"/>
  <c r="K618" i="1"/>
  <c r="K619" i="1"/>
  <c r="K620" i="1"/>
  <c r="K622" i="1"/>
  <c r="K743" i="1"/>
  <c r="L743" i="1" s="1"/>
  <c r="L273" i="1"/>
  <c r="K746" i="1"/>
  <c r="L746" i="1" s="1"/>
  <c r="L211" i="1"/>
  <c r="Q251" i="1"/>
  <c r="R251" i="1" s="1"/>
  <c r="S251" i="1" s="1"/>
  <c r="L436" i="1"/>
  <c r="L466" i="1"/>
  <c r="L728" i="1"/>
  <c r="L730" i="1"/>
  <c r="L88" i="1"/>
  <c r="L150" i="1"/>
  <c r="L87" i="1"/>
  <c r="L95" i="1"/>
  <c r="L103" i="1"/>
  <c r="L119" i="1"/>
  <c r="L215" i="1"/>
  <c r="L234" i="1"/>
  <c r="Q237" i="1"/>
  <c r="R237" i="1" s="1"/>
  <c r="S237" i="1" s="1"/>
  <c r="L98" i="1"/>
  <c r="L218" i="1"/>
  <c r="L269" i="1"/>
  <c r="L277" i="1"/>
  <c r="K429" i="1"/>
  <c r="K437" i="1"/>
  <c r="L437" i="1" s="1"/>
  <c r="K841" i="1"/>
  <c r="K744" i="1"/>
  <c r="L744" i="1" s="1"/>
  <c r="L104" i="1"/>
  <c r="L128" i="1"/>
  <c r="L427" i="1"/>
  <c r="K435" i="1"/>
  <c r="L96" i="1"/>
  <c r="L112" i="1"/>
  <c r="L120" i="1"/>
  <c r="L111" i="1"/>
  <c r="L127" i="1"/>
  <c r="L219" i="1"/>
  <c r="K430" i="1"/>
  <c r="L478" i="1"/>
  <c r="L621" i="1"/>
  <c r="L828" i="1"/>
  <c r="K839" i="1"/>
  <c r="K395" i="1"/>
  <c r="K412" i="1"/>
  <c r="K413" i="1"/>
  <c r="K414" i="1"/>
  <c r="L414" i="1" s="1"/>
  <c r="K419" i="1"/>
  <c r="L494" i="1"/>
  <c r="L515" i="1"/>
  <c r="L519" i="1"/>
  <c r="L523" i="1"/>
  <c r="L527" i="1"/>
  <c r="L531" i="1"/>
  <c r="L535" i="1"/>
  <c r="L539" i="1"/>
  <c r="L543" i="1"/>
  <c r="L559" i="1"/>
  <c r="L832" i="1"/>
  <c r="K842" i="1"/>
  <c r="L869" i="1"/>
  <c r="L114" i="1"/>
  <c r="L149" i="1"/>
  <c r="L223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513" i="1"/>
  <c r="L517" i="1"/>
  <c r="L521" i="1"/>
  <c r="L525" i="1"/>
  <c r="L529" i="1"/>
  <c r="L533" i="1"/>
  <c r="L537" i="1"/>
  <c r="L541" i="1"/>
  <c r="L545" i="1"/>
  <c r="L745" i="1"/>
  <c r="L824" i="1"/>
  <c r="L207" i="1"/>
  <c r="E200" i="1"/>
  <c r="K391" i="1"/>
  <c r="L391" i="1" s="1"/>
  <c r="K425" i="1"/>
  <c r="L425" i="1" s="1"/>
  <c r="L129" i="1"/>
  <c r="L160" i="1"/>
  <c r="L164" i="1"/>
  <c r="L168" i="1"/>
  <c r="L172" i="1"/>
  <c r="L176" i="1"/>
  <c r="L181" i="1"/>
  <c r="L329" i="1"/>
  <c r="E322" i="1"/>
  <c r="Q315" i="1"/>
  <c r="R315" i="1" s="1"/>
  <c r="S315" i="1" s="1"/>
  <c r="Q277" i="1"/>
  <c r="R277" i="1" s="1"/>
  <c r="S277" i="1" s="1"/>
  <c r="Q273" i="1"/>
  <c r="R273" i="1" s="1"/>
  <c r="S273" i="1" s="1"/>
  <c r="Q269" i="1"/>
  <c r="R269" i="1" s="1"/>
  <c r="S269" i="1" s="1"/>
  <c r="Q252" i="1"/>
  <c r="R252" i="1" s="1"/>
  <c r="S252" i="1" s="1"/>
  <c r="Q248" i="1"/>
  <c r="R248" i="1" s="1"/>
  <c r="S248" i="1" s="1"/>
  <c r="Q244" i="1"/>
  <c r="R244" i="1" s="1"/>
  <c r="S244" i="1" s="1"/>
  <c r="Q240" i="1"/>
  <c r="R240" i="1" s="1"/>
  <c r="S240" i="1" s="1"/>
  <c r="Q236" i="1"/>
  <c r="R236" i="1" s="1"/>
  <c r="S236" i="1" s="1"/>
  <c r="Q232" i="1"/>
  <c r="R232" i="1" s="1"/>
  <c r="S232" i="1" s="1"/>
  <c r="Q278" i="1"/>
  <c r="R278" i="1" s="1"/>
  <c r="S278" i="1" s="1"/>
  <c r="Q274" i="1"/>
  <c r="R274" i="1" s="1"/>
  <c r="S274" i="1" s="1"/>
  <c r="Q270" i="1"/>
  <c r="R270" i="1" s="1"/>
  <c r="S270" i="1" s="1"/>
  <c r="Q271" i="1"/>
  <c r="R271" i="1" s="1"/>
  <c r="S271" i="1" s="1"/>
  <c r="Q268" i="1"/>
  <c r="R268" i="1" s="1"/>
  <c r="Q247" i="1"/>
  <c r="R247" i="1" s="1"/>
  <c r="S247" i="1" s="1"/>
  <c r="Q239" i="1"/>
  <c r="R239" i="1" s="1"/>
  <c r="S239" i="1" s="1"/>
  <c r="Q231" i="1"/>
  <c r="R231" i="1" s="1"/>
  <c r="S231" i="1" s="1"/>
  <c r="Q226" i="1"/>
  <c r="R226" i="1" s="1"/>
  <c r="S226" i="1" s="1"/>
  <c r="Q222" i="1"/>
  <c r="R222" i="1" s="1"/>
  <c r="S222" i="1" s="1"/>
  <c r="Q218" i="1"/>
  <c r="R218" i="1" s="1"/>
  <c r="S218" i="1" s="1"/>
  <c r="Q214" i="1"/>
  <c r="R214" i="1" s="1"/>
  <c r="S214" i="1" s="1"/>
  <c r="Q210" i="1"/>
  <c r="R210" i="1" s="1"/>
  <c r="S210" i="1" s="1"/>
  <c r="Q186" i="1"/>
  <c r="R186" i="1" s="1"/>
  <c r="S186" i="1" s="1"/>
  <c r="Q182" i="1"/>
  <c r="R182" i="1" s="1"/>
  <c r="S182" i="1" s="1"/>
  <c r="Q178" i="1"/>
  <c r="R178" i="1" s="1"/>
  <c r="S178" i="1" s="1"/>
  <c r="Q170" i="1"/>
  <c r="R170" i="1" s="1"/>
  <c r="S170" i="1" s="1"/>
  <c r="Q162" i="1"/>
  <c r="R162" i="1" s="1"/>
  <c r="S162" i="1" s="1"/>
  <c r="Q158" i="1"/>
  <c r="R158" i="1" s="1"/>
  <c r="S158" i="1" s="1"/>
  <c r="Q150" i="1"/>
  <c r="R150" i="1" s="1"/>
  <c r="S150" i="1" s="1"/>
  <c r="Q128" i="1"/>
  <c r="R128" i="1" s="1"/>
  <c r="S128" i="1" s="1"/>
  <c r="Q127" i="1"/>
  <c r="R127" i="1" s="1"/>
  <c r="S127" i="1" s="1"/>
  <c r="Q104" i="1"/>
  <c r="R104" i="1" s="1"/>
  <c r="S104" i="1" s="1"/>
  <c r="Q254" i="1"/>
  <c r="R254" i="1" s="1"/>
  <c r="S254" i="1" s="1"/>
  <c r="Q253" i="1"/>
  <c r="R253" i="1" s="1"/>
  <c r="S253" i="1" s="1"/>
  <c r="Q246" i="1"/>
  <c r="R246" i="1" s="1"/>
  <c r="S246" i="1" s="1"/>
  <c r="Q245" i="1"/>
  <c r="R245" i="1" s="1"/>
  <c r="S245" i="1" s="1"/>
  <c r="Q238" i="1"/>
  <c r="R238" i="1" s="1"/>
  <c r="S238" i="1" s="1"/>
  <c r="Q275" i="1"/>
  <c r="R275" i="1" s="1"/>
  <c r="S275" i="1" s="1"/>
  <c r="Q272" i="1"/>
  <c r="R272" i="1" s="1"/>
  <c r="S272" i="1" s="1"/>
  <c r="Q250" i="1"/>
  <c r="R250" i="1" s="1"/>
  <c r="S250" i="1" s="1"/>
  <c r="Q249" i="1"/>
  <c r="R249" i="1" s="1"/>
  <c r="S249" i="1" s="1"/>
  <c r="Q242" i="1"/>
  <c r="R242" i="1" s="1"/>
  <c r="S242" i="1" s="1"/>
  <c r="Q241" i="1"/>
  <c r="R241" i="1" s="1"/>
  <c r="S241" i="1" s="1"/>
  <c r="Q234" i="1"/>
  <c r="R234" i="1" s="1"/>
  <c r="S234" i="1" s="1"/>
  <c r="Q233" i="1"/>
  <c r="R233" i="1" s="1"/>
  <c r="S233" i="1" s="1"/>
  <c r="Q227" i="1"/>
  <c r="R227" i="1" s="1"/>
  <c r="S227" i="1" s="1"/>
  <c r="Q223" i="1"/>
  <c r="R223" i="1" s="1"/>
  <c r="S223" i="1" s="1"/>
  <c r="Q219" i="1"/>
  <c r="R219" i="1" s="1"/>
  <c r="S219" i="1" s="1"/>
  <c r="Q215" i="1"/>
  <c r="R215" i="1" s="1"/>
  <c r="S215" i="1" s="1"/>
  <c r="Q211" i="1"/>
  <c r="R211" i="1" s="1"/>
  <c r="S211" i="1" s="1"/>
  <c r="Q207" i="1"/>
  <c r="R207" i="1" s="1"/>
  <c r="Q191" i="1"/>
  <c r="R191" i="1" s="1"/>
  <c r="S191" i="1" s="1"/>
  <c r="Q187" i="1"/>
  <c r="R187" i="1" s="1"/>
  <c r="S187" i="1" s="1"/>
  <c r="Q183" i="1"/>
  <c r="R183" i="1" s="1"/>
  <c r="S183" i="1" s="1"/>
  <c r="Q179" i="1"/>
  <c r="R179" i="1" s="1"/>
  <c r="S179" i="1" s="1"/>
  <c r="Q175" i="1"/>
  <c r="R175" i="1" s="1"/>
  <c r="S175" i="1" s="1"/>
  <c r="Q171" i="1"/>
  <c r="R171" i="1" s="1"/>
  <c r="S171" i="1" s="1"/>
  <c r="Q167" i="1"/>
  <c r="R167" i="1" s="1"/>
  <c r="S167" i="1" s="1"/>
  <c r="Q163" i="1"/>
  <c r="R163" i="1" s="1"/>
  <c r="S163" i="1" s="1"/>
  <c r="Q159" i="1"/>
  <c r="R159" i="1" s="1"/>
  <c r="S159" i="1" s="1"/>
  <c r="Q152" i="1"/>
  <c r="R152" i="1" s="1"/>
  <c r="S152" i="1" s="1"/>
  <c r="Q151" i="1"/>
  <c r="R151" i="1" s="1"/>
  <c r="S151" i="1" s="1"/>
  <c r="Q129" i="1"/>
  <c r="R129" i="1" s="1"/>
  <c r="S129" i="1" s="1"/>
  <c r="Q122" i="1"/>
  <c r="R122" i="1" s="1"/>
  <c r="S122" i="1" s="1"/>
  <c r="Q121" i="1"/>
  <c r="R121" i="1" s="1"/>
  <c r="S121" i="1" s="1"/>
  <c r="Q114" i="1"/>
  <c r="R114" i="1" s="1"/>
  <c r="S114" i="1" s="1"/>
  <c r="Q113" i="1"/>
  <c r="R113" i="1" s="1"/>
  <c r="S113" i="1" s="1"/>
  <c r="Q106" i="1"/>
  <c r="R106" i="1" s="1"/>
  <c r="S106" i="1" s="1"/>
  <c r="Q105" i="1"/>
  <c r="R105" i="1" s="1"/>
  <c r="S105" i="1" s="1"/>
  <c r="Q98" i="1"/>
  <c r="R98" i="1" s="1"/>
  <c r="S98" i="1" s="1"/>
  <c r="Q97" i="1"/>
  <c r="R97" i="1" s="1"/>
  <c r="S97" i="1" s="1"/>
  <c r="Q90" i="1"/>
  <c r="R90" i="1" s="1"/>
  <c r="S90" i="1" s="1"/>
  <c r="Q89" i="1"/>
  <c r="R89" i="1" s="1"/>
  <c r="S89" i="1" s="1"/>
  <c r="Q190" i="1"/>
  <c r="R190" i="1" s="1"/>
  <c r="S190" i="1" s="1"/>
  <c r="Q174" i="1"/>
  <c r="R174" i="1" s="1"/>
  <c r="S174" i="1" s="1"/>
  <c r="Q166" i="1"/>
  <c r="R166" i="1" s="1"/>
  <c r="S166" i="1" s="1"/>
  <c r="Q157" i="1"/>
  <c r="R157" i="1" s="1"/>
  <c r="S157" i="1" s="1"/>
  <c r="Q149" i="1"/>
  <c r="R149" i="1" s="1"/>
  <c r="S149" i="1" s="1"/>
  <c r="Q120" i="1"/>
  <c r="R120" i="1" s="1"/>
  <c r="S120" i="1" s="1"/>
  <c r="Q119" i="1"/>
  <c r="R119" i="1" s="1"/>
  <c r="S119" i="1" s="1"/>
  <c r="Q112" i="1"/>
  <c r="R112" i="1" s="1"/>
  <c r="S112" i="1" s="1"/>
  <c r="Q111" i="1"/>
  <c r="R111" i="1" s="1"/>
  <c r="S111" i="1" s="1"/>
  <c r="Q103" i="1"/>
  <c r="R103" i="1" s="1"/>
  <c r="S103" i="1" s="1"/>
  <c r="Q96" i="1"/>
  <c r="R96" i="1" s="1"/>
  <c r="S96" i="1" s="1"/>
  <c r="Q95" i="1"/>
  <c r="R95" i="1" s="1"/>
  <c r="S95" i="1" s="1"/>
  <c r="Q88" i="1"/>
  <c r="R88" i="1" s="1"/>
  <c r="S88" i="1" s="1"/>
  <c r="Q87" i="1"/>
  <c r="R87" i="1" s="1"/>
  <c r="S87" i="1" s="1"/>
  <c r="Q85" i="1"/>
  <c r="R85" i="1" s="1"/>
  <c r="Q86" i="1"/>
  <c r="R86" i="1" s="1"/>
  <c r="S86" i="1" s="1"/>
  <c r="L89" i="1"/>
  <c r="Q101" i="1"/>
  <c r="R101" i="1" s="1"/>
  <c r="S101" i="1" s="1"/>
  <c r="Q102" i="1"/>
  <c r="R102" i="1" s="1"/>
  <c r="S102" i="1" s="1"/>
  <c r="L105" i="1"/>
  <c r="Q117" i="1"/>
  <c r="R117" i="1" s="1"/>
  <c r="S117" i="1" s="1"/>
  <c r="Q118" i="1"/>
  <c r="R118" i="1" s="1"/>
  <c r="S118" i="1" s="1"/>
  <c r="L121" i="1"/>
  <c r="Q130" i="1"/>
  <c r="R130" i="1" s="1"/>
  <c r="S130" i="1" s="1"/>
  <c r="Q131" i="1"/>
  <c r="R131" i="1" s="1"/>
  <c r="S131" i="1" s="1"/>
  <c r="Q146" i="1"/>
  <c r="R146" i="1" s="1"/>
  <c r="L152" i="1"/>
  <c r="Q160" i="1"/>
  <c r="R160" i="1" s="1"/>
  <c r="S160" i="1" s="1"/>
  <c r="Q161" i="1"/>
  <c r="R161" i="1" s="1"/>
  <c r="S161" i="1" s="1"/>
  <c r="Q164" i="1"/>
  <c r="R164" i="1" s="1"/>
  <c r="S164" i="1" s="1"/>
  <c r="Q165" i="1"/>
  <c r="R165" i="1" s="1"/>
  <c r="S165" i="1" s="1"/>
  <c r="Q168" i="1"/>
  <c r="R168" i="1" s="1"/>
  <c r="S168" i="1" s="1"/>
  <c r="Q169" i="1"/>
  <c r="R169" i="1" s="1"/>
  <c r="S169" i="1" s="1"/>
  <c r="Q172" i="1"/>
  <c r="R172" i="1" s="1"/>
  <c r="S172" i="1" s="1"/>
  <c r="Q173" i="1"/>
  <c r="R173" i="1" s="1"/>
  <c r="S173" i="1" s="1"/>
  <c r="Q176" i="1"/>
  <c r="R176" i="1" s="1"/>
  <c r="S176" i="1" s="1"/>
  <c r="Q177" i="1"/>
  <c r="R177" i="1" s="1"/>
  <c r="S177" i="1" s="1"/>
  <c r="Q180" i="1"/>
  <c r="R180" i="1" s="1"/>
  <c r="S180" i="1" s="1"/>
  <c r="Q181" i="1"/>
  <c r="R181" i="1" s="1"/>
  <c r="S181" i="1" s="1"/>
  <c r="Q184" i="1"/>
  <c r="R184" i="1" s="1"/>
  <c r="S184" i="1" s="1"/>
  <c r="Q185" i="1"/>
  <c r="R185" i="1" s="1"/>
  <c r="S185" i="1" s="1"/>
  <c r="Q188" i="1"/>
  <c r="R188" i="1" s="1"/>
  <c r="S188" i="1" s="1"/>
  <c r="Q189" i="1"/>
  <c r="R189" i="1" s="1"/>
  <c r="S189" i="1" s="1"/>
  <c r="Q192" i="1"/>
  <c r="R192" i="1" s="1"/>
  <c r="S192" i="1" s="1"/>
  <c r="Q193" i="1"/>
  <c r="R193" i="1" s="1"/>
  <c r="S193" i="1" s="1"/>
  <c r="K392" i="1"/>
  <c r="L392" i="1" s="1"/>
  <c r="K431" i="1"/>
  <c r="L165" i="1"/>
  <c r="L169" i="1"/>
  <c r="L184" i="1"/>
  <c r="L189" i="1"/>
  <c r="L192" i="1"/>
  <c r="K390" i="1"/>
  <c r="K400" i="1"/>
  <c r="L400" i="1" s="1"/>
  <c r="L403" i="1"/>
  <c r="L97" i="1"/>
  <c r="L113" i="1"/>
  <c r="L161" i="1"/>
  <c r="L173" i="1"/>
  <c r="L177" i="1"/>
  <c r="L180" i="1"/>
  <c r="L185" i="1"/>
  <c r="L188" i="1"/>
  <c r="L193" i="1"/>
  <c r="L90" i="1"/>
  <c r="Q99" i="1"/>
  <c r="R99" i="1" s="1"/>
  <c r="S99" i="1" s="1"/>
  <c r="Q100" i="1"/>
  <c r="R100" i="1" s="1"/>
  <c r="S100" i="1" s="1"/>
  <c r="L106" i="1"/>
  <c r="Q115" i="1"/>
  <c r="R115" i="1" s="1"/>
  <c r="S115" i="1" s="1"/>
  <c r="Q116" i="1"/>
  <c r="R116" i="1" s="1"/>
  <c r="S116" i="1" s="1"/>
  <c r="L122" i="1"/>
  <c r="Q155" i="1"/>
  <c r="R155" i="1" s="1"/>
  <c r="S155" i="1" s="1"/>
  <c r="Q156" i="1"/>
  <c r="R156" i="1" s="1"/>
  <c r="S156" i="1" s="1"/>
  <c r="L159" i="1"/>
  <c r="Q208" i="1"/>
  <c r="R208" i="1" s="1"/>
  <c r="S208" i="1" s="1"/>
  <c r="Q209" i="1"/>
  <c r="R209" i="1" s="1"/>
  <c r="S209" i="1" s="1"/>
  <c r="Q212" i="1"/>
  <c r="R212" i="1" s="1"/>
  <c r="S212" i="1" s="1"/>
  <c r="Q213" i="1"/>
  <c r="R213" i="1" s="1"/>
  <c r="S213" i="1" s="1"/>
  <c r="Q216" i="1"/>
  <c r="R216" i="1" s="1"/>
  <c r="S216" i="1" s="1"/>
  <c r="Q217" i="1"/>
  <c r="R217" i="1" s="1"/>
  <c r="S217" i="1" s="1"/>
  <c r="Q220" i="1"/>
  <c r="R220" i="1" s="1"/>
  <c r="S220" i="1" s="1"/>
  <c r="Q221" i="1"/>
  <c r="R221" i="1" s="1"/>
  <c r="S221" i="1" s="1"/>
  <c r="Q224" i="1"/>
  <c r="R224" i="1" s="1"/>
  <c r="S224" i="1" s="1"/>
  <c r="Q225" i="1"/>
  <c r="R225" i="1" s="1"/>
  <c r="S225" i="1" s="1"/>
  <c r="Q228" i="1"/>
  <c r="R228" i="1" s="1"/>
  <c r="S228" i="1" s="1"/>
  <c r="Q229" i="1"/>
  <c r="R229" i="1" s="1"/>
  <c r="S229" i="1" s="1"/>
  <c r="Q230" i="1"/>
  <c r="R230" i="1" s="1"/>
  <c r="S230" i="1" s="1"/>
  <c r="Q235" i="1"/>
  <c r="R235" i="1" s="1"/>
  <c r="S235" i="1" s="1"/>
  <c r="Q243" i="1"/>
  <c r="R243" i="1" s="1"/>
  <c r="S243" i="1" s="1"/>
  <c r="Q276" i="1"/>
  <c r="R276" i="1" s="1"/>
  <c r="S276" i="1" s="1"/>
  <c r="K399" i="1"/>
  <c r="L399" i="1" s="1"/>
  <c r="K418" i="1"/>
  <c r="L418" i="1" s="1"/>
  <c r="K432" i="1"/>
  <c r="L432" i="1" s="1"/>
  <c r="L92" i="1"/>
  <c r="L99" i="1"/>
  <c r="L108" i="1"/>
  <c r="L116" i="1"/>
  <c r="L123" i="1"/>
  <c r="L130" i="1"/>
  <c r="L131" i="1"/>
  <c r="E139" i="1"/>
  <c r="L154" i="1"/>
  <c r="L86" i="1"/>
  <c r="L93" i="1"/>
  <c r="L94" i="1"/>
  <c r="L101" i="1"/>
  <c r="L102" i="1"/>
  <c r="L109" i="1"/>
  <c r="L110" i="1"/>
  <c r="L117" i="1"/>
  <c r="L118" i="1"/>
  <c r="L125" i="1"/>
  <c r="L126" i="1"/>
  <c r="L132" i="1"/>
  <c r="L147" i="1"/>
  <c r="L148" i="1"/>
  <c r="L155" i="1"/>
  <c r="L156" i="1"/>
  <c r="L230" i="1"/>
  <c r="L238" i="1"/>
  <c r="L246" i="1"/>
  <c r="L254" i="1"/>
  <c r="K401" i="1"/>
  <c r="K408" i="1"/>
  <c r="K426" i="1"/>
  <c r="K433" i="1"/>
  <c r="L242" i="1"/>
  <c r="L250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K410" i="1"/>
  <c r="L410" i="1" s="1"/>
  <c r="K417" i="1"/>
  <c r="L91" i="1"/>
  <c r="L100" i="1"/>
  <c r="L107" i="1"/>
  <c r="L115" i="1"/>
  <c r="L124" i="1"/>
  <c r="L153" i="1"/>
  <c r="L235" i="1"/>
  <c r="L243" i="1"/>
  <c r="L251" i="1"/>
  <c r="K402" i="1"/>
  <c r="K409" i="1"/>
  <c r="K416" i="1"/>
  <c r="K423" i="1"/>
  <c r="L423" i="1" s="1"/>
  <c r="K434" i="1"/>
  <c r="L490" i="1"/>
  <c r="L268" i="1"/>
  <c r="L272" i="1"/>
  <c r="L276" i="1"/>
  <c r="L331" i="1"/>
  <c r="L335" i="1"/>
  <c r="L339" i="1"/>
  <c r="L343" i="1"/>
  <c r="L347" i="1"/>
  <c r="L351" i="1"/>
  <c r="L355" i="1"/>
  <c r="L359" i="1"/>
  <c r="L363" i="1"/>
  <c r="L367" i="1"/>
  <c r="L371" i="1"/>
  <c r="L375" i="1"/>
  <c r="L470" i="1"/>
  <c r="L486" i="1"/>
  <c r="L496" i="1"/>
  <c r="L474" i="1"/>
  <c r="S720" i="1"/>
  <c r="S825" i="1"/>
  <c r="L497" i="1"/>
  <c r="S787" i="1"/>
  <c r="L162" i="1"/>
  <c r="L166" i="1"/>
  <c r="L170" i="1"/>
  <c r="L174" i="1"/>
  <c r="L178" i="1"/>
  <c r="L182" i="1"/>
  <c r="L186" i="1"/>
  <c r="L190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70" i="1"/>
  <c r="L274" i="1"/>
  <c r="L278" i="1"/>
  <c r="L163" i="1"/>
  <c r="L167" i="1"/>
  <c r="L171" i="1"/>
  <c r="L175" i="1"/>
  <c r="L179" i="1"/>
  <c r="L183" i="1"/>
  <c r="L187" i="1"/>
  <c r="L191" i="1"/>
  <c r="L209" i="1"/>
  <c r="L213" i="1"/>
  <c r="L217" i="1"/>
  <c r="L221" i="1"/>
  <c r="L225" i="1"/>
  <c r="L229" i="1"/>
  <c r="L233" i="1"/>
  <c r="L237" i="1"/>
  <c r="L241" i="1"/>
  <c r="L245" i="1"/>
  <c r="L249" i="1"/>
  <c r="L253" i="1"/>
  <c r="E261" i="1"/>
  <c r="L271" i="1"/>
  <c r="L275" i="1"/>
  <c r="E78" i="1"/>
  <c r="L85" i="1"/>
  <c r="L146" i="1"/>
  <c r="Q279" i="1"/>
  <c r="R279" i="1" s="1"/>
  <c r="S279" i="1" s="1"/>
  <c r="Q280" i="1"/>
  <c r="R280" i="1" s="1"/>
  <c r="S280" i="1" s="1"/>
  <c r="Q281" i="1"/>
  <c r="R281" i="1" s="1"/>
  <c r="S281" i="1" s="1"/>
  <c r="Q282" i="1"/>
  <c r="R282" i="1" s="1"/>
  <c r="S282" i="1" s="1"/>
  <c r="Q283" i="1"/>
  <c r="R283" i="1" s="1"/>
  <c r="S283" i="1" s="1"/>
  <c r="Q284" i="1"/>
  <c r="R284" i="1" s="1"/>
  <c r="S284" i="1" s="1"/>
  <c r="Q285" i="1"/>
  <c r="R285" i="1" s="1"/>
  <c r="S285" i="1" s="1"/>
  <c r="Q286" i="1"/>
  <c r="R286" i="1" s="1"/>
  <c r="S286" i="1" s="1"/>
  <c r="Q287" i="1"/>
  <c r="R287" i="1" s="1"/>
  <c r="S287" i="1" s="1"/>
  <c r="Q288" i="1"/>
  <c r="R288" i="1" s="1"/>
  <c r="S288" i="1" s="1"/>
  <c r="Q289" i="1"/>
  <c r="R289" i="1" s="1"/>
  <c r="S289" i="1" s="1"/>
  <c r="Q290" i="1"/>
  <c r="R290" i="1" s="1"/>
  <c r="S290" i="1" s="1"/>
  <c r="Q291" i="1"/>
  <c r="R291" i="1" s="1"/>
  <c r="S291" i="1" s="1"/>
  <c r="Q292" i="1"/>
  <c r="R292" i="1" s="1"/>
  <c r="S292" i="1" s="1"/>
  <c r="Q293" i="1"/>
  <c r="R293" i="1" s="1"/>
  <c r="S293" i="1" s="1"/>
  <c r="Q294" i="1"/>
  <c r="R294" i="1" s="1"/>
  <c r="S294" i="1" s="1"/>
  <c r="Q295" i="1"/>
  <c r="R295" i="1" s="1"/>
  <c r="S295" i="1" s="1"/>
  <c r="Q296" i="1"/>
  <c r="R296" i="1" s="1"/>
  <c r="S296" i="1" s="1"/>
  <c r="Q297" i="1"/>
  <c r="R297" i="1" s="1"/>
  <c r="S297" i="1" s="1"/>
  <c r="Q298" i="1"/>
  <c r="R298" i="1" s="1"/>
  <c r="S298" i="1" s="1"/>
  <c r="Q299" i="1"/>
  <c r="R299" i="1" s="1"/>
  <c r="S299" i="1" s="1"/>
  <c r="Q300" i="1"/>
  <c r="R300" i="1" s="1"/>
  <c r="S300" i="1" s="1"/>
  <c r="Q301" i="1"/>
  <c r="R301" i="1" s="1"/>
  <c r="S301" i="1" s="1"/>
  <c r="Q302" i="1"/>
  <c r="R302" i="1" s="1"/>
  <c r="S302" i="1" s="1"/>
  <c r="Q303" i="1"/>
  <c r="R303" i="1" s="1"/>
  <c r="S303" i="1" s="1"/>
  <c r="Q304" i="1"/>
  <c r="R304" i="1" s="1"/>
  <c r="S304" i="1" s="1"/>
  <c r="Q305" i="1"/>
  <c r="R305" i="1" s="1"/>
  <c r="S305" i="1" s="1"/>
  <c r="Q306" i="1"/>
  <c r="R306" i="1" s="1"/>
  <c r="S306" i="1" s="1"/>
  <c r="Q307" i="1"/>
  <c r="R307" i="1" s="1"/>
  <c r="S307" i="1" s="1"/>
  <c r="Q308" i="1"/>
  <c r="R308" i="1" s="1"/>
  <c r="S308" i="1" s="1"/>
  <c r="Q309" i="1"/>
  <c r="R309" i="1" s="1"/>
  <c r="S309" i="1" s="1"/>
  <c r="Q310" i="1"/>
  <c r="R310" i="1" s="1"/>
  <c r="S310" i="1" s="1"/>
  <c r="Q311" i="1"/>
  <c r="R311" i="1" s="1"/>
  <c r="S311" i="1" s="1"/>
  <c r="Q312" i="1"/>
  <c r="R312" i="1" s="1"/>
  <c r="S312" i="1" s="1"/>
  <c r="Q313" i="1"/>
  <c r="R313" i="1" s="1"/>
  <c r="S313" i="1" s="1"/>
  <c r="Q314" i="1"/>
  <c r="R314" i="1" s="1"/>
  <c r="S314" i="1" s="1"/>
  <c r="L393" i="1"/>
  <c r="K459" i="1"/>
  <c r="Q622" i="1"/>
  <c r="Q621" i="1"/>
  <c r="R621" i="1" s="1"/>
  <c r="S621" i="1" s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60" i="1"/>
  <c r="Q559" i="1"/>
  <c r="R559" i="1" s="1"/>
  <c r="S559" i="1" s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R546" i="1" s="1"/>
  <c r="Q545" i="1"/>
  <c r="R545" i="1" s="1"/>
  <c r="Q544" i="1"/>
  <c r="R544" i="1" s="1"/>
  <c r="Q543" i="1"/>
  <c r="R543" i="1" s="1"/>
  <c r="Q542" i="1"/>
  <c r="R542" i="1" s="1"/>
  <c r="Q541" i="1"/>
  <c r="R541" i="1" s="1"/>
  <c r="Q540" i="1"/>
  <c r="R540" i="1" s="1"/>
  <c r="Q539" i="1"/>
  <c r="R539" i="1" s="1"/>
  <c r="Q538" i="1"/>
  <c r="R538" i="1" s="1"/>
  <c r="Q537" i="1"/>
  <c r="R537" i="1" s="1"/>
  <c r="Q536" i="1"/>
  <c r="R536" i="1" s="1"/>
  <c r="Q535" i="1"/>
  <c r="R535" i="1" s="1"/>
  <c r="Q534" i="1"/>
  <c r="R534" i="1" s="1"/>
  <c r="Q533" i="1"/>
  <c r="R533" i="1" s="1"/>
  <c r="Q532" i="1"/>
  <c r="R532" i="1" s="1"/>
  <c r="Q531" i="1"/>
  <c r="R531" i="1" s="1"/>
  <c r="Q530" i="1"/>
  <c r="R530" i="1" s="1"/>
  <c r="Q529" i="1"/>
  <c r="R529" i="1" s="1"/>
  <c r="Q528" i="1"/>
  <c r="R528" i="1" s="1"/>
  <c r="Q527" i="1"/>
  <c r="R527" i="1" s="1"/>
  <c r="Q526" i="1"/>
  <c r="R526" i="1" s="1"/>
  <c r="Q525" i="1"/>
  <c r="R525" i="1" s="1"/>
  <c r="Q524" i="1"/>
  <c r="R524" i="1" s="1"/>
  <c r="Q523" i="1"/>
  <c r="R523" i="1" s="1"/>
  <c r="Q522" i="1"/>
  <c r="R522" i="1" s="1"/>
  <c r="Q521" i="1"/>
  <c r="R521" i="1" s="1"/>
  <c r="Q520" i="1"/>
  <c r="R520" i="1" s="1"/>
  <c r="Q519" i="1"/>
  <c r="R519" i="1" s="1"/>
  <c r="Q518" i="1"/>
  <c r="R518" i="1" s="1"/>
  <c r="Q517" i="1"/>
  <c r="R517" i="1" s="1"/>
  <c r="Q516" i="1"/>
  <c r="R516" i="1" s="1"/>
  <c r="Q515" i="1"/>
  <c r="R515" i="1" s="1"/>
  <c r="Q514" i="1"/>
  <c r="R514" i="1" s="1"/>
  <c r="Q513" i="1"/>
  <c r="R513" i="1" s="1"/>
  <c r="Q498" i="1"/>
  <c r="Q497" i="1"/>
  <c r="R497" i="1" s="1"/>
  <c r="S497" i="1" s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R484" i="1" s="1"/>
  <c r="Q483" i="1"/>
  <c r="R483" i="1" s="1"/>
  <c r="Q482" i="1"/>
  <c r="R482" i="1" s="1"/>
  <c r="Q481" i="1"/>
  <c r="R481" i="1" s="1"/>
  <c r="Q480" i="1"/>
  <c r="R480" i="1" s="1"/>
  <c r="Q479" i="1"/>
  <c r="R479" i="1" s="1"/>
  <c r="Q478" i="1"/>
  <c r="R478" i="1" s="1"/>
  <c r="Q477" i="1"/>
  <c r="Q476" i="1"/>
  <c r="R476" i="1" s="1"/>
  <c r="Q475" i="1"/>
  <c r="R475" i="1" s="1"/>
  <c r="Q474" i="1"/>
  <c r="R474" i="1" s="1"/>
  <c r="Q473" i="1"/>
  <c r="Q472" i="1"/>
  <c r="R472" i="1" s="1"/>
  <c r="Q471" i="1"/>
  <c r="R471" i="1" s="1"/>
  <c r="Q470" i="1"/>
  <c r="R470" i="1" s="1"/>
  <c r="Q469" i="1"/>
  <c r="R469" i="1" s="1"/>
  <c r="Q468" i="1"/>
  <c r="R468" i="1" s="1"/>
  <c r="Q467" i="1"/>
  <c r="R467" i="1" s="1"/>
  <c r="Q466" i="1"/>
  <c r="R466" i="1" s="1"/>
  <c r="Q465" i="1"/>
  <c r="Q464" i="1"/>
  <c r="R464" i="1" s="1"/>
  <c r="Q463" i="1"/>
  <c r="R463" i="1" s="1"/>
  <c r="Q461" i="1"/>
  <c r="R461" i="1" s="1"/>
  <c r="Q459" i="1"/>
  <c r="Q457" i="1"/>
  <c r="R457" i="1" s="1"/>
  <c r="Q455" i="1"/>
  <c r="R455" i="1" s="1"/>
  <c r="Q453" i="1"/>
  <c r="R453" i="1" s="1"/>
  <c r="Q451" i="1"/>
  <c r="R451" i="1" s="1"/>
  <c r="Q462" i="1"/>
  <c r="R462" i="1" s="1"/>
  <c r="Q460" i="1"/>
  <c r="R460" i="1" s="1"/>
  <c r="Q458" i="1"/>
  <c r="R458" i="1" s="1"/>
  <c r="Q454" i="1"/>
  <c r="R454" i="1" s="1"/>
  <c r="Q391" i="1"/>
  <c r="R391" i="1" s="1"/>
  <c r="Q390" i="1"/>
  <c r="R390" i="1" s="1"/>
  <c r="Q456" i="1"/>
  <c r="R456" i="1" s="1"/>
  <c r="Q437" i="1"/>
  <c r="Q436" i="1"/>
  <c r="R436" i="1" s="1"/>
  <c r="S436" i="1" s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Q329" i="1"/>
  <c r="R329" i="1" s="1"/>
  <c r="Q330" i="1"/>
  <c r="R330" i="1" s="1"/>
  <c r="S330" i="1" s="1"/>
  <c r="Q331" i="1"/>
  <c r="R331" i="1" s="1"/>
  <c r="S331" i="1" s="1"/>
  <c r="Q332" i="1"/>
  <c r="R332" i="1" s="1"/>
  <c r="S332" i="1" s="1"/>
  <c r="Q333" i="1"/>
  <c r="R333" i="1" s="1"/>
  <c r="S333" i="1" s="1"/>
  <c r="Q334" i="1"/>
  <c r="R334" i="1" s="1"/>
  <c r="S334" i="1" s="1"/>
  <c r="Q335" i="1"/>
  <c r="R335" i="1" s="1"/>
  <c r="S335" i="1" s="1"/>
  <c r="Q336" i="1"/>
  <c r="R336" i="1" s="1"/>
  <c r="S336" i="1" s="1"/>
  <c r="Q337" i="1"/>
  <c r="R337" i="1" s="1"/>
  <c r="S337" i="1" s="1"/>
  <c r="Q338" i="1"/>
  <c r="R338" i="1" s="1"/>
  <c r="S338" i="1" s="1"/>
  <c r="Q339" i="1"/>
  <c r="R339" i="1" s="1"/>
  <c r="S339" i="1" s="1"/>
  <c r="Q340" i="1"/>
  <c r="R340" i="1" s="1"/>
  <c r="S340" i="1" s="1"/>
  <c r="Q341" i="1"/>
  <c r="R341" i="1" s="1"/>
  <c r="S341" i="1" s="1"/>
  <c r="Q342" i="1"/>
  <c r="R342" i="1" s="1"/>
  <c r="S342" i="1" s="1"/>
  <c r="Q343" i="1"/>
  <c r="R343" i="1" s="1"/>
  <c r="S343" i="1" s="1"/>
  <c r="Q344" i="1"/>
  <c r="R344" i="1" s="1"/>
  <c r="S344" i="1" s="1"/>
  <c r="Q345" i="1"/>
  <c r="R345" i="1" s="1"/>
  <c r="S345" i="1" s="1"/>
  <c r="Q346" i="1"/>
  <c r="R346" i="1" s="1"/>
  <c r="S346" i="1" s="1"/>
  <c r="Q347" i="1"/>
  <c r="R347" i="1" s="1"/>
  <c r="S347" i="1" s="1"/>
  <c r="Q348" i="1"/>
  <c r="R348" i="1" s="1"/>
  <c r="S348" i="1" s="1"/>
  <c r="Q349" i="1"/>
  <c r="R349" i="1" s="1"/>
  <c r="S349" i="1" s="1"/>
  <c r="Q350" i="1"/>
  <c r="R350" i="1" s="1"/>
  <c r="S350" i="1" s="1"/>
  <c r="Q351" i="1"/>
  <c r="R351" i="1" s="1"/>
  <c r="S351" i="1" s="1"/>
  <c r="Q352" i="1"/>
  <c r="R352" i="1" s="1"/>
  <c r="S352" i="1" s="1"/>
  <c r="Q353" i="1"/>
  <c r="R353" i="1" s="1"/>
  <c r="S353" i="1" s="1"/>
  <c r="Q354" i="1"/>
  <c r="R354" i="1" s="1"/>
  <c r="S354" i="1" s="1"/>
  <c r="Q355" i="1"/>
  <c r="R355" i="1" s="1"/>
  <c r="S355" i="1" s="1"/>
  <c r="Q356" i="1"/>
  <c r="R356" i="1" s="1"/>
  <c r="S356" i="1" s="1"/>
  <c r="Q357" i="1"/>
  <c r="R357" i="1" s="1"/>
  <c r="S357" i="1" s="1"/>
  <c r="Q358" i="1"/>
  <c r="R358" i="1" s="1"/>
  <c r="S358" i="1" s="1"/>
  <c r="Q359" i="1"/>
  <c r="R359" i="1" s="1"/>
  <c r="S359" i="1" s="1"/>
  <c r="Q360" i="1"/>
  <c r="R360" i="1" s="1"/>
  <c r="S360" i="1" s="1"/>
  <c r="Q361" i="1"/>
  <c r="R361" i="1" s="1"/>
  <c r="S361" i="1" s="1"/>
  <c r="Q362" i="1"/>
  <c r="R362" i="1" s="1"/>
  <c r="S362" i="1" s="1"/>
  <c r="Q363" i="1"/>
  <c r="R363" i="1" s="1"/>
  <c r="S363" i="1" s="1"/>
  <c r="Q364" i="1"/>
  <c r="R364" i="1" s="1"/>
  <c r="S364" i="1" s="1"/>
  <c r="Q365" i="1"/>
  <c r="R365" i="1" s="1"/>
  <c r="S365" i="1" s="1"/>
  <c r="Q366" i="1"/>
  <c r="R366" i="1" s="1"/>
  <c r="S366" i="1" s="1"/>
  <c r="Q367" i="1"/>
  <c r="R367" i="1" s="1"/>
  <c r="S367" i="1" s="1"/>
  <c r="Q368" i="1"/>
  <c r="R368" i="1" s="1"/>
  <c r="S368" i="1" s="1"/>
  <c r="Q369" i="1"/>
  <c r="R369" i="1" s="1"/>
  <c r="S369" i="1" s="1"/>
  <c r="Q370" i="1"/>
  <c r="R370" i="1" s="1"/>
  <c r="S370" i="1" s="1"/>
  <c r="Q371" i="1"/>
  <c r="R371" i="1" s="1"/>
  <c r="S371" i="1" s="1"/>
  <c r="Q372" i="1"/>
  <c r="R372" i="1" s="1"/>
  <c r="S372" i="1" s="1"/>
  <c r="Q373" i="1"/>
  <c r="R373" i="1" s="1"/>
  <c r="S373" i="1" s="1"/>
  <c r="Q374" i="1"/>
  <c r="R374" i="1" s="1"/>
  <c r="S374" i="1" s="1"/>
  <c r="Q375" i="1"/>
  <c r="R375" i="1" s="1"/>
  <c r="S375" i="1" s="1"/>
  <c r="Q376" i="1"/>
  <c r="R376" i="1" s="1"/>
  <c r="S376" i="1" s="1"/>
  <c r="Q393" i="1"/>
  <c r="K394" i="1"/>
  <c r="L397" i="1"/>
  <c r="L405" i="1"/>
  <c r="L421" i="1"/>
  <c r="Q452" i="1"/>
  <c r="R452" i="1" s="1"/>
  <c r="K457" i="1"/>
  <c r="Q392" i="1"/>
  <c r="L396" i="1"/>
  <c r="L404" i="1"/>
  <c r="L420" i="1"/>
  <c r="L424" i="1"/>
  <c r="L428" i="1"/>
  <c r="K455" i="1"/>
  <c r="K461" i="1"/>
  <c r="L467" i="1"/>
  <c r="K453" i="1"/>
  <c r="K463" i="1"/>
  <c r="K451" i="1"/>
  <c r="L514" i="1"/>
  <c r="L518" i="1"/>
  <c r="L522" i="1"/>
  <c r="L526" i="1"/>
  <c r="L530" i="1"/>
  <c r="L534" i="1"/>
  <c r="L538" i="1"/>
  <c r="L542" i="1"/>
  <c r="L546" i="1"/>
  <c r="L550" i="1"/>
  <c r="L471" i="1"/>
  <c r="L475" i="1"/>
  <c r="L479" i="1"/>
  <c r="L483" i="1"/>
  <c r="L487" i="1"/>
  <c r="L491" i="1"/>
  <c r="L495" i="1"/>
  <c r="L549" i="1"/>
  <c r="K454" i="1"/>
  <c r="K456" i="1"/>
  <c r="K458" i="1"/>
  <c r="K460" i="1"/>
  <c r="K462" i="1"/>
  <c r="L464" i="1"/>
  <c r="L468" i="1"/>
  <c r="L472" i="1"/>
  <c r="L476" i="1"/>
  <c r="L480" i="1"/>
  <c r="L484" i="1"/>
  <c r="L516" i="1"/>
  <c r="L520" i="1"/>
  <c r="L524" i="1"/>
  <c r="L528" i="1"/>
  <c r="L532" i="1"/>
  <c r="L536" i="1"/>
  <c r="L540" i="1"/>
  <c r="L544" i="1"/>
  <c r="L548" i="1"/>
  <c r="L452" i="1"/>
  <c r="L465" i="1"/>
  <c r="L469" i="1"/>
  <c r="L473" i="1"/>
  <c r="L477" i="1"/>
  <c r="L481" i="1"/>
  <c r="L485" i="1"/>
  <c r="L489" i="1"/>
  <c r="L493" i="1"/>
  <c r="L547" i="1"/>
  <c r="L585" i="1"/>
  <c r="L589" i="1"/>
  <c r="L593" i="1"/>
  <c r="L597" i="1"/>
  <c r="L601" i="1"/>
  <c r="L605" i="1"/>
  <c r="L582" i="1"/>
  <c r="L586" i="1"/>
  <c r="L590" i="1"/>
  <c r="L594" i="1"/>
  <c r="L598" i="1"/>
  <c r="L602" i="1"/>
  <c r="L606" i="1"/>
  <c r="L638" i="1"/>
  <c r="L642" i="1"/>
  <c r="L646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4" i="1"/>
  <c r="L583" i="1"/>
  <c r="L587" i="1"/>
  <c r="L591" i="1"/>
  <c r="L595" i="1"/>
  <c r="L599" i="1"/>
  <c r="L603" i="1"/>
  <c r="L607" i="1"/>
  <c r="L699" i="1"/>
  <c r="L707" i="1"/>
  <c r="K713" i="1"/>
  <c r="K551" i="1"/>
  <c r="K552" i="1"/>
  <c r="K553" i="1"/>
  <c r="K554" i="1"/>
  <c r="K555" i="1"/>
  <c r="K556" i="1"/>
  <c r="K557" i="1"/>
  <c r="K558" i="1"/>
  <c r="K560" i="1"/>
  <c r="L584" i="1"/>
  <c r="L588" i="1"/>
  <c r="L592" i="1"/>
  <c r="L596" i="1"/>
  <c r="L600" i="1"/>
  <c r="L604" i="1"/>
  <c r="L608" i="1"/>
  <c r="L640" i="1"/>
  <c r="L644" i="1"/>
  <c r="L648" i="1"/>
  <c r="K721" i="1"/>
  <c r="K763" i="1"/>
  <c r="K771" i="1"/>
  <c r="L701" i="1"/>
  <c r="L709" i="1"/>
  <c r="K719" i="1"/>
  <c r="L727" i="1"/>
  <c r="L731" i="1"/>
  <c r="L705" i="1"/>
  <c r="K715" i="1"/>
  <c r="K723" i="1"/>
  <c r="L729" i="1"/>
  <c r="K637" i="1"/>
  <c r="K639" i="1"/>
  <c r="K641" i="1"/>
  <c r="K643" i="1"/>
  <c r="K645" i="1"/>
  <c r="K647" i="1"/>
  <c r="K649" i="1"/>
  <c r="L703" i="1"/>
  <c r="L711" i="1"/>
  <c r="K717" i="1"/>
  <c r="K725" i="1"/>
  <c r="L761" i="1"/>
  <c r="L769" i="1"/>
  <c r="L765" i="1"/>
  <c r="L773" i="1"/>
  <c r="L836" i="1"/>
  <c r="L838" i="1"/>
  <c r="L840" i="1"/>
  <c r="L844" i="1"/>
  <c r="L700" i="1"/>
  <c r="L702" i="1"/>
  <c r="L704" i="1"/>
  <c r="L706" i="1"/>
  <c r="L708" i="1"/>
  <c r="L710" i="1"/>
  <c r="K712" i="1"/>
  <c r="K714" i="1"/>
  <c r="K716" i="1"/>
  <c r="K718" i="1"/>
  <c r="K720" i="1"/>
  <c r="K722" i="1"/>
  <c r="K724" i="1"/>
  <c r="K726" i="1"/>
  <c r="K767" i="1"/>
  <c r="K733" i="1"/>
  <c r="K734" i="1"/>
  <c r="K735" i="1"/>
  <c r="K736" i="1"/>
  <c r="K737" i="1"/>
  <c r="K738" i="1"/>
  <c r="K739" i="1"/>
  <c r="K740" i="1"/>
  <c r="K741" i="1"/>
  <c r="K742" i="1"/>
  <c r="L823" i="1"/>
  <c r="L827" i="1"/>
  <c r="L831" i="1"/>
  <c r="L835" i="1"/>
  <c r="K762" i="1"/>
  <c r="K764" i="1"/>
  <c r="K766" i="1"/>
  <c r="K768" i="1"/>
  <c r="K770" i="1"/>
  <c r="K772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L807" i="1"/>
  <c r="K808" i="1"/>
  <c r="L825" i="1"/>
  <c r="L829" i="1"/>
  <c r="L833" i="1"/>
  <c r="K847" i="1"/>
  <c r="L837" i="1"/>
  <c r="L843" i="1"/>
  <c r="L845" i="1"/>
  <c r="K846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70" i="1"/>
  <c r="E507" i="1" l="1"/>
  <c r="E693" i="1"/>
  <c r="E816" i="1"/>
  <c r="E755" i="1"/>
  <c r="E819" i="1"/>
  <c r="E445" i="1"/>
  <c r="E384" i="1"/>
  <c r="E633" i="1"/>
  <c r="S329" i="1"/>
  <c r="E325" i="1"/>
  <c r="E757" i="1"/>
  <c r="S146" i="1"/>
  <c r="E142" i="1"/>
  <c r="S207" i="1"/>
  <c r="E203" i="1"/>
  <c r="E695" i="1"/>
  <c r="S268" i="1"/>
  <c r="E264" i="1"/>
  <c r="E569" i="1"/>
  <c r="H4" i="1" s="1"/>
  <c r="S24" i="1"/>
  <c r="AD17" i="1"/>
  <c r="H2" i="1" s="1"/>
  <c r="L2" i="1" s="1"/>
  <c r="E631" i="1"/>
  <c r="S85" i="1"/>
  <c r="E81" i="1"/>
  <c r="J10" i="1" s="1"/>
  <c r="L10" i="1" s="1"/>
  <c r="E817" i="1"/>
  <c r="S681" i="1"/>
  <c r="S841" i="1"/>
  <c r="S699" i="1"/>
  <c r="S774" i="1"/>
  <c r="S838" i="1"/>
  <c r="S842" i="1"/>
  <c r="S709" i="1"/>
  <c r="S714" i="1"/>
  <c r="S679" i="1"/>
  <c r="L618" i="1"/>
  <c r="L610" i="1"/>
  <c r="S734" i="1"/>
  <c r="S834" i="1"/>
  <c r="S648" i="1"/>
  <c r="L575" i="1"/>
  <c r="L842" i="1"/>
  <c r="S771" i="1"/>
  <c r="S826" i="1"/>
  <c r="L839" i="1"/>
  <c r="S840" i="1"/>
  <c r="S823" i="1"/>
  <c r="S767" i="1"/>
  <c r="S716" i="1"/>
  <c r="L619" i="1"/>
  <c r="L611" i="1"/>
  <c r="L616" i="1"/>
  <c r="R65" i="1"/>
  <c r="S65" i="1" s="1"/>
  <c r="S784" i="1"/>
  <c r="S680" i="1"/>
  <c r="L841" i="1"/>
  <c r="S705" i="1"/>
  <c r="S646" i="1"/>
  <c r="L622" i="1"/>
  <c r="L413" i="1"/>
  <c r="S843" i="1"/>
  <c r="S836" i="1"/>
  <c r="S786" i="1"/>
  <c r="S778" i="1"/>
  <c r="S773" i="1"/>
  <c r="S769" i="1"/>
  <c r="S642" i="1"/>
  <c r="L417" i="1"/>
  <c r="R557" i="1"/>
  <c r="S557" i="1" s="1"/>
  <c r="R491" i="1"/>
  <c r="S491" i="1" s="1"/>
  <c r="S844" i="1"/>
  <c r="S776" i="1"/>
  <c r="S765" i="1"/>
  <c r="S722" i="1"/>
  <c r="S638" i="1"/>
  <c r="L620" i="1"/>
  <c r="L612" i="1"/>
  <c r="E568" i="1"/>
  <c r="R553" i="1"/>
  <c r="S553" i="1" s="1"/>
  <c r="L412" i="1"/>
  <c r="S780" i="1"/>
  <c r="S828" i="1"/>
  <c r="S711" i="1"/>
  <c r="R495" i="1"/>
  <c r="L416" i="1"/>
  <c r="L429" i="1"/>
  <c r="S835" i="1"/>
  <c r="R549" i="1"/>
  <c r="S549" i="1" s="1"/>
  <c r="R487" i="1"/>
  <c r="R560" i="1"/>
  <c r="S560" i="1" s="1"/>
  <c r="R548" i="1"/>
  <c r="S548" i="1" s="1"/>
  <c r="R552" i="1"/>
  <c r="S552" i="1" s="1"/>
  <c r="R494" i="1"/>
  <c r="S494" i="1" s="1"/>
  <c r="R554" i="1"/>
  <c r="S554" i="1" s="1"/>
  <c r="R486" i="1"/>
  <c r="S486" i="1" s="1"/>
  <c r="L435" i="1"/>
  <c r="L430" i="1"/>
  <c r="R488" i="1"/>
  <c r="S488" i="1" s="1"/>
  <c r="R492" i="1"/>
  <c r="S492" i="1" s="1"/>
  <c r="R496" i="1"/>
  <c r="S496" i="1" s="1"/>
  <c r="R550" i="1"/>
  <c r="S550" i="1" s="1"/>
  <c r="R558" i="1"/>
  <c r="S558" i="1" s="1"/>
  <c r="L390" i="1"/>
  <c r="S724" i="1"/>
  <c r="L409" i="1"/>
  <c r="L402" i="1"/>
  <c r="L433" i="1"/>
  <c r="L408" i="1"/>
  <c r="L401" i="1"/>
  <c r="L419" i="1"/>
  <c r="L395" i="1"/>
  <c r="R556" i="1"/>
  <c r="S556" i="1" s="1"/>
  <c r="R498" i="1"/>
  <c r="S498" i="1" s="1"/>
  <c r="R490" i="1"/>
  <c r="S490" i="1" s="1"/>
  <c r="R555" i="1"/>
  <c r="S555" i="1" s="1"/>
  <c r="S737" i="1"/>
  <c r="E383" i="1"/>
  <c r="E692" i="1"/>
  <c r="E506" i="1"/>
  <c r="L434" i="1"/>
  <c r="L426" i="1"/>
  <c r="L431" i="1"/>
  <c r="S390" i="1"/>
  <c r="S454" i="1"/>
  <c r="S870" i="1"/>
  <c r="L806" i="1"/>
  <c r="L800" i="1"/>
  <c r="L794" i="1"/>
  <c r="L762" i="1"/>
  <c r="S791" i="1"/>
  <c r="L741" i="1"/>
  <c r="L734" i="1"/>
  <c r="S723" i="1"/>
  <c r="S719" i="1"/>
  <c r="S715" i="1"/>
  <c r="S708" i="1"/>
  <c r="L725" i="1"/>
  <c r="S677" i="1"/>
  <c r="S671" i="1"/>
  <c r="S667" i="1"/>
  <c r="S637" i="1"/>
  <c r="L667" i="1"/>
  <c r="L659" i="1"/>
  <c r="S524" i="1"/>
  <c r="S480" i="1"/>
  <c r="S472" i="1"/>
  <c r="S468" i="1"/>
  <c r="S513" i="1"/>
  <c r="S546" i="1"/>
  <c r="S530" i="1"/>
  <c r="S514" i="1"/>
  <c r="S539" i="1"/>
  <c r="S523" i="1"/>
  <c r="R392" i="1"/>
  <c r="S469" i="1"/>
  <c r="R409" i="1"/>
  <c r="R425" i="1"/>
  <c r="R437" i="1"/>
  <c r="S867" i="1"/>
  <c r="S866" i="1"/>
  <c r="L868" i="1"/>
  <c r="L866" i="1"/>
  <c r="L864" i="1"/>
  <c r="L862" i="1"/>
  <c r="L860" i="1"/>
  <c r="L858" i="1"/>
  <c r="L856" i="1"/>
  <c r="L852" i="1"/>
  <c r="L851" i="1"/>
  <c r="S845" i="1"/>
  <c r="S862" i="1"/>
  <c r="S860" i="1"/>
  <c r="S858" i="1"/>
  <c r="S856" i="1"/>
  <c r="S853" i="1"/>
  <c r="L793" i="1"/>
  <c r="L789" i="1"/>
  <c r="L785" i="1"/>
  <c r="L781" i="1"/>
  <c r="L777" i="1"/>
  <c r="L768" i="1"/>
  <c r="S806" i="1"/>
  <c r="S804" i="1"/>
  <c r="S802" i="1"/>
  <c r="S800" i="1"/>
  <c r="S798" i="1"/>
  <c r="S796" i="1"/>
  <c r="S794" i="1"/>
  <c r="S790" i="1"/>
  <c r="S770" i="1"/>
  <c r="S766" i="1"/>
  <c r="S762" i="1"/>
  <c r="S746" i="1"/>
  <c r="S741" i="1"/>
  <c r="S739" i="1"/>
  <c r="L737" i="1"/>
  <c r="L735" i="1"/>
  <c r="S732" i="1"/>
  <c r="S728" i="1"/>
  <c r="S706" i="1"/>
  <c r="L643" i="1"/>
  <c r="S670" i="1"/>
  <c r="S666" i="1"/>
  <c r="S662" i="1"/>
  <c r="S658" i="1"/>
  <c r="S654" i="1"/>
  <c r="L556" i="1"/>
  <c r="L552" i="1"/>
  <c r="S649" i="1"/>
  <c r="L682" i="1"/>
  <c r="L680" i="1"/>
  <c r="L678" i="1"/>
  <c r="L676" i="1"/>
  <c r="L674" i="1"/>
  <c r="L672" i="1"/>
  <c r="L670" i="1"/>
  <c r="L666" i="1"/>
  <c r="L662" i="1"/>
  <c r="L658" i="1"/>
  <c r="L654" i="1"/>
  <c r="L650" i="1"/>
  <c r="S639" i="1"/>
  <c r="S544" i="1"/>
  <c r="S528" i="1"/>
  <c r="S545" i="1"/>
  <c r="S541" i="1"/>
  <c r="S537" i="1"/>
  <c r="S533" i="1"/>
  <c r="S529" i="1"/>
  <c r="S525" i="1"/>
  <c r="S521" i="1"/>
  <c r="S517" i="1"/>
  <c r="S534" i="1"/>
  <c r="S518" i="1"/>
  <c r="S482" i="1"/>
  <c r="S478" i="1"/>
  <c r="S474" i="1"/>
  <c r="S470" i="1"/>
  <c r="R547" i="1"/>
  <c r="R485" i="1"/>
  <c r="S460" i="1"/>
  <c r="L451" i="1"/>
  <c r="E444" i="1"/>
  <c r="S458" i="1"/>
  <c r="L461" i="1"/>
  <c r="L457" i="1"/>
  <c r="S391" i="1"/>
  <c r="R396" i="1"/>
  <c r="R400" i="1"/>
  <c r="R404" i="1"/>
  <c r="R408" i="1"/>
  <c r="R412" i="1"/>
  <c r="R416" i="1"/>
  <c r="R420" i="1"/>
  <c r="R424" i="1"/>
  <c r="R428" i="1"/>
  <c r="R432" i="1"/>
  <c r="R576" i="1"/>
  <c r="R580" i="1"/>
  <c r="R584" i="1"/>
  <c r="R588" i="1"/>
  <c r="R592" i="1"/>
  <c r="R596" i="1"/>
  <c r="R600" i="1"/>
  <c r="R604" i="1"/>
  <c r="R608" i="1"/>
  <c r="R612" i="1"/>
  <c r="R616" i="1"/>
  <c r="R620" i="1"/>
  <c r="L853" i="1"/>
  <c r="L849" i="1"/>
  <c r="S854" i="1"/>
  <c r="S849" i="1"/>
  <c r="L802" i="1"/>
  <c r="L796" i="1"/>
  <c r="L786" i="1"/>
  <c r="L739" i="1"/>
  <c r="S727" i="1"/>
  <c r="S721" i="1"/>
  <c r="S713" i="1"/>
  <c r="S768" i="1"/>
  <c r="S700" i="1"/>
  <c r="L637" i="1"/>
  <c r="E630" i="1"/>
  <c r="L723" i="1"/>
  <c r="S673" i="1"/>
  <c r="S659" i="1"/>
  <c r="S655" i="1"/>
  <c r="S651" i="1"/>
  <c r="L555" i="1"/>
  <c r="L551" i="1"/>
  <c r="L651" i="1"/>
  <c r="S540" i="1"/>
  <c r="S484" i="1"/>
  <c r="S476" i="1"/>
  <c r="S451" i="1"/>
  <c r="S543" i="1"/>
  <c r="S531" i="1"/>
  <c r="S515" i="1"/>
  <c r="S481" i="1"/>
  <c r="L463" i="1"/>
  <c r="R401" i="1"/>
  <c r="R413" i="1"/>
  <c r="R417" i="1"/>
  <c r="R429" i="1"/>
  <c r="R581" i="1"/>
  <c r="R585" i="1"/>
  <c r="R593" i="1"/>
  <c r="R605" i="1"/>
  <c r="R613" i="1"/>
  <c r="L459" i="1"/>
  <c r="S452" i="1"/>
  <c r="S868" i="1"/>
  <c r="S864" i="1"/>
  <c r="L870" i="1"/>
  <c r="L867" i="1"/>
  <c r="L865" i="1"/>
  <c r="L861" i="1"/>
  <c r="L859" i="1"/>
  <c r="L857" i="1"/>
  <c r="L854" i="1"/>
  <c r="L850" i="1"/>
  <c r="S847" i="1"/>
  <c r="S863" i="1"/>
  <c r="S861" i="1"/>
  <c r="S859" i="1"/>
  <c r="S857" i="1"/>
  <c r="S851" i="1"/>
  <c r="S846" i="1"/>
  <c r="L808" i="1"/>
  <c r="L791" i="1"/>
  <c r="L787" i="1"/>
  <c r="L783" i="1"/>
  <c r="L779" i="1"/>
  <c r="L775" i="1"/>
  <c r="L772" i="1"/>
  <c r="L764" i="1"/>
  <c r="S808" i="1"/>
  <c r="S805" i="1"/>
  <c r="S803" i="1"/>
  <c r="S801" i="1"/>
  <c r="S799" i="1"/>
  <c r="S797" i="1"/>
  <c r="S795" i="1"/>
  <c r="S792" i="1"/>
  <c r="S788" i="1"/>
  <c r="S742" i="1"/>
  <c r="S740" i="1"/>
  <c r="S738" i="1"/>
  <c r="L736" i="1"/>
  <c r="S733" i="1"/>
  <c r="S730" i="1"/>
  <c r="S726" i="1"/>
  <c r="E754" i="1"/>
  <c r="L724" i="1"/>
  <c r="L722" i="1"/>
  <c r="L720" i="1"/>
  <c r="L718" i="1"/>
  <c r="L716" i="1"/>
  <c r="L714" i="1"/>
  <c r="L712" i="1"/>
  <c r="S710" i="1"/>
  <c r="S702" i="1"/>
  <c r="S772" i="1"/>
  <c r="S725" i="1"/>
  <c r="L647" i="1"/>
  <c r="L639" i="1"/>
  <c r="S668" i="1"/>
  <c r="S664" i="1"/>
  <c r="S660" i="1"/>
  <c r="S656" i="1"/>
  <c r="S652" i="1"/>
  <c r="L763" i="1"/>
  <c r="L558" i="1"/>
  <c r="L554" i="1"/>
  <c r="L713" i="1"/>
  <c r="S641" i="1"/>
  <c r="L684" i="1"/>
  <c r="L681" i="1"/>
  <c r="L679" i="1"/>
  <c r="L677" i="1"/>
  <c r="L675" i="1"/>
  <c r="L673" i="1"/>
  <c r="L671" i="1"/>
  <c r="L668" i="1"/>
  <c r="L664" i="1"/>
  <c r="L660" i="1"/>
  <c r="L656" i="1"/>
  <c r="L652" i="1"/>
  <c r="S647" i="1"/>
  <c r="S536" i="1"/>
  <c r="S520" i="1"/>
  <c r="L462" i="1"/>
  <c r="L460" i="1"/>
  <c r="L458" i="1"/>
  <c r="L456" i="1"/>
  <c r="L454" i="1"/>
  <c r="S542" i="1"/>
  <c r="S526" i="1"/>
  <c r="R493" i="1"/>
  <c r="R477" i="1"/>
  <c r="R465" i="1"/>
  <c r="R393" i="1"/>
  <c r="R394" i="1"/>
  <c r="R398" i="1"/>
  <c r="R402" i="1"/>
  <c r="R406" i="1"/>
  <c r="R410" i="1"/>
  <c r="R414" i="1"/>
  <c r="R418" i="1"/>
  <c r="R422" i="1"/>
  <c r="R426" i="1"/>
  <c r="R430" i="1"/>
  <c r="R434" i="1"/>
  <c r="R578" i="1"/>
  <c r="R582" i="1"/>
  <c r="R586" i="1"/>
  <c r="R590" i="1"/>
  <c r="R594" i="1"/>
  <c r="R598" i="1"/>
  <c r="R602" i="1"/>
  <c r="R606" i="1"/>
  <c r="R610" i="1"/>
  <c r="R614" i="1"/>
  <c r="R618" i="1"/>
  <c r="R622" i="1"/>
  <c r="S865" i="1"/>
  <c r="L846" i="1"/>
  <c r="S850" i="1"/>
  <c r="L804" i="1"/>
  <c r="L798" i="1"/>
  <c r="L790" i="1"/>
  <c r="L782" i="1"/>
  <c r="L778" i="1"/>
  <c r="L774" i="1"/>
  <c r="L770" i="1"/>
  <c r="S744" i="1"/>
  <c r="S736" i="1"/>
  <c r="S731" i="1"/>
  <c r="S717" i="1"/>
  <c r="S684" i="1"/>
  <c r="L645" i="1"/>
  <c r="S675" i="1"/>
  <c r="S663" i="1"/>
  <c r="S650" i="1"/>
  <c r="L721" i="1"/>
  <c r="L560" i="1"/>
  <c r="L663" i="1"/>
  <c r="L655" i="1"/>
  <c r="S643" i="1"/>
  <c r="S464" i="1"/>
  <c r="S535" i="1"/>
  <c r="S527" i="1"/>
  <c r="S519" i="1"/>
  <c r="L453" i="1"/>
  <c r="S462" i="1"/>
  <c r="L394" i="1"/>
  <c r="R397" i="1"/>
  <c r="R405" i="1"/>
  <c r="R421" i="1"/>
  <c r="R433" i="1"/>
  <c r="R577" i="1"/>
  <c r="R589" i="1"/>
  <c r="R597" i="1"/>
  <c r="R601" i="1"/>
  <c r="R609" i="1"/>
  <c r="R617" i="1"/>
  <c r="L863" i="1"/>
  <c r="L855" i="1"/>
  <c r="L848" i="1"/>
  <c r="S855" i="1"/>
  <c r="S852" i="1"/>
  <c r="S848" i="1"/>
  <c r="L847" i="1"/>
  <c r="L805" i="1"/>
  <c r="L803" i="1"/>
  <c r="L801" i="1"/>
  <c r="L799" i="1"/>
  <c r="L797" i="1"/>
  <c r="L795" i="1"/>
  <c r="L792" i="1"/>
  <c r="L788" i="1"/>
  <c r="L784" i="1"/>
  <c r="L780" i="1"/>
  <c r="L776" i="1"/>
  <c r="L766" i="1"/>
  <c r="S793" i="1"/>
  <c r="S789" i="1"/>
  <c r="S743" i="1"/>
  <c r="L742" i="1"/>
  <c r="L740" i="1"/>
  <c r="L738" i="1"/>
  <c r="S735" i="1"/>
  <c r="L733" i="1"/>
  <c r="S729" i="1"/>
  <c r="L767" i="1"/>
  <c r="L726" i="1"/>
  <c r="S704" i="1"/>
  <c r="S764" i="1"/>
  <c r="L717" i="1"/>
  <c r="L649" i="1"/>
  <c r="L641" i="1"/>
  <c r="L715" i="1"/>
  <c r="S678" i="1"/>
  <c r="S676" i="1"/>
  <c r="S674" i="1"/>
  <c r="S672" i="1"/>
  <c r="S669" i="1"/>
  <c r="S665" i="1"/>
  <c r="S661" i="1"/>
  <c r="S657" i="1"/>
  <c r="S653" i="1"/>
  <c r="L719" i="1"/>
  <c r="L771" i="1"/>
  <c r="L557" i="1"/>
  <c r="L553" i="1"/>
  <c r="S645" i="1"/>
  <c r="L669" i="1"/>
  <c r="L665" i="1"/>
  <c r="L661" i="1"/>
  <c r="L657" i="1"/>
  <c r="L653" i="1"/>
  <c r="S532" i="1"/>
  <c r="S516" i="1"/>
  <c r="S483" i="1"/>
  <c r="S479" i="1"/>
  <c r="S475" i="1"/>
  <c r="S471" i="1"/>
  <c r="S467" i="1"/>
  <c r="S463" i="1"/>
  <c r="S461" i="1"/>
  <c r="R459" i="1"/>
  <c r="S457" i="1"/>
  <c r="S455" i="1"/>
  <c r="S453" i="1"/>
  <c r="S538" i="1"/>
  <c r="S522" i="1"/>
  <c r="S466" i="1"/>
  <c r="R551" i="1"/>
  <c r="R489" i="1"/>
  <c r="R473" i="1"/>
  <c r="S456" i="1"/>
  <c r="L455" i="1"/>
  <c r="R395" i="1"/>
  <c r="R399" i="1"/>
  <c r="R403" i="1"/>
  <c r="R407" i="1"/>
  <c r="R411" i="1"/>
  <c r="R415" i="1"/>
  <c r="R419" i="1"/>
  <c r="R423" i="1"/>
  <c r="R427" i="1"/>
  <c r="R431" i="1"/>
  <c r="R435" i="1"/>
  <c r="R575" i="1"/>
  <c r="R579" i="1"/>
  <c r="R583" i="1"/>
  <c r="R587" i="1"/>
  <c r="R591" i="1"/>
  <c r="R595" i="1"/>
  <c r="R599" i="1"/>
  <c r="R603" i="1"/>
  <c r="R607" i="1"/>
  <c r="R611" i="1"/>
  <c r="R615" i="1"/>
  <c r="R619" i="1"/>
  <c r="E386" i="1" l="1"/>
  <c r="E447" i="1"/>
  <c r="E509" i="1"/>
  <c r="E20" i="1"/>
  <c r="J9" i="1" s="1"/>
  <c r="L9" i="1" s="1"/>
  <c r="E571" i="1"/>
  <c r="J4" i="1" s="1"/>
  <c r="L4" i="1" s="1"/>
  <c r="E82" i="1"/>
  <c r="E143" i="1"/>
  <c r="S495" i="1"/>
  <c r="S487" i="1"/>
  <c r="E265" i="1"/>
  <c r="E326" i="1"/>
  <c r="S607" i="1"/>
  <c r="S575" i="1"/>
  <c r="S419" i="1"/>
  <c r="S551" i="1"/>
  <c r="S603" i="1"/>
  <c r="S587" i="1"/>
  <c r="S435" i="1"/>
  <c r="S427" i="1"/>
  <c r="S415" i="1"/>
  <c r="S399" i="1"/>
  <c r="S489" i="1"/>
  <c r="S459" i="1"/>
  <c r="S597" i="1"/>
  <c r="S405" i="1"/>
  <c r="S618" i="1"/>
  <c r="S610" i="1"/>
  <c r="S598" i="1"/>
  <c r="S582" i="1"/>
  <c r="S578" i="1"/>
  <c r="S414" i="1"/>
  <c r="S398" i="1"/>
  <c r="S394" i="1"/>
  <c r="S493" i="1"/>
  <c r="S413" i="1"/>
  <c r="S620" i="1"/>
  <c r="S612" i="1"/>
  <c r="S600" i="1"/>
  <c r="S584" i="1"/>
  <c r="S580" i="1"/>
  <c r="S408" i="1"/>
  <c r="S615" i="1"/>
  <c r="S403" i="1"/>
  <c r="S617" i="1"/>
  <c r="S421" i="1"/>
  <c r="S602" i="1"/>
  <c r="S418" i="1"/>
  <c r="S402" i="1"/>
  <c r="S437" i="1"/>
  <c r="S409" i="1"/>
  <c r="S622" i="1"/>
  <c r="S614" i="1"/>
  <c r="S606" i="1"/>
  <c r="S590" i="1"/>
  <c r="S422" i="1"/>
  <c r="S406" i="1"/>
  <c r="S465" i="1"/>
  <c r="E204" i="1"/>
  <c r="S593" i="1"/>
  <c r="S616" i="1"/>
  <c r="S608" i="1"/>
  <c r="S592" i="1"/>
  <c r="S416" i="1"/>
  <c r="S400" i="1"/>
  <c r="S547" i="1"/>
  <c r="S392" i="1"/>
  <c r="S591" i="1"/>
  <c r="S601" i="1"/>
  <c r="S586" i="1"/>
  <c r="S434" i="1"/>
  <c r="S426" i="1"/>
  <c r="S393" i="1"/>
  <c r="S613" i="1"/>
  <c r="S585" i="1"/>
  <c r="S581" i="1"/>
  <c r="S417" i="1"/>
  <c r="S604" i="1"/>
  <c r="S588" i="1"/>
  <c r="S432" i="1"/>
  <c r="S424" i="1"/>
  <c r="S412" i="1"/>
  <c r="S396" i="1"/>
  <c r="S485" i="1"/>
  <c r="S595" i="1"/>
  <c r="S579" i="1"/>
  <c r="S431" i="1"/>
  <c r="S423" i="1"/>
  <c r="S407" i="1"/>
  <c r="S619" i="1"/>
  <c r="S611" i="1"/>
  <c r="S599" i="1"/>
  <c r="S583" i="1"/>
  <c r="S411" i="1"/>
  <c r="S395" i="1"/>
  <c r="S473" i="1"/>
  <c r="S609" i="1"/>
  <c r="S589" i="1"/>
  <c r="S577" i="1"/>
  <c r="S433" i="1"/>
  <c r="S397" i="1"/>
  <c r="S594" i="1"/>
  <c r="S430" i="1"/>
  <c r="S410" i="1"/>
  <c r="S477" i="1"/>
  <c r="S605" i="1"/>
  <c r="S429" i="1"/>
  <c r="S401" i="1"/>
  <c r="S596" i="1"/>
  <c r="S576" i="1"/>
  <c r="S428" i="1"/>
  <c r="S420" i="1"/>
  <c r="S404" i="1"/>
  <c r="S425" i="1"/>
  <c r="E21" i="1" l="1"/>
  <c r="E510" i="1"/>
  <c r="E448" i="1" l="1"/>
  <c r="E572" i="1"/>
  <c r="E387" i="1"/>
</calcChain>
</file>

<file path=xl/sharedStrings.xml><?xml version="1.0" encoding="utf-8"?>
<sst xmlns="http://schemas.openxmlformats.org/spreadsheetml/2006/main" count="937" uniqueCount="86">
  <si>
    <t>Fluid Temperature output</t>
  </si>
  <si>
    <t>Mass of water per m^2</t>
  </si>
  <si>
    <t>Average Electrical Efficiency</t>
  </si>
  <si>
    <t>Average Thermal Efficiency</t>
  </si>
  <si>
    <t>Total Efficiency</t>
  </si>
  <si>
    <t>PV only</t>
  </si>
  <si>
    <t>-</t>
  </si>
  <si>
    <t>Whr</t>
  </si>
  <si>
    <t>K</t>
  </si>
  <si>
    <t>Celcius</t>
  </si>
  <si>
    <t>kg</t>
  </si>
  <si>
    <t xml:space="preserve">Water output </t>
  </si>
  <si>
    <t>DAY 247 :  4 SEP 2005 Tilted : 333.15K</t>
  </si>
  <si>
    <t>Temperature</t>
  </si>
  <si>
    <t>Total Electrical Energy</t>
  </si>
  <si>
    <t>PVT WITH Air-gap</t>
  </si>
  <si>
    <t xml:space="preserve"> is </t>
  </si>
  <si>
    <t>%</t>
  </si>
  <si>
    <t xml:space="preserve">controlled </t>
  </si>
  <si>
    <t>Total water mass output</t>
  </si>
  <si>
    <t>Max Temp of Fluid output</t>
  </si>
  <si>
    <t>at</t>
  </si>
  <si>
    <t>Max avg Temp of PV Panel</t>
  </si>
  <si>
    <t>333.15K</t>
  </si>
  <si>
    <t>Electricity Production</t>
  </si>
  <si>
    <t>Thermal Energy Production</t>
  </si>
  <si>
    <t>Input Temp Fluid (K)</t>
  </si>
  <si>
    <t>Time step</t>
  </si>
  <si>
    <t>Real Time</t>
  </si>
  <si>
    <t>Irradiance</t>
  </si>
  <si>
    <t>Input Energy</t>
  </si>
  <si>
    <t>Amb Temp</t>
  </si>
  <si>
    <t>Wind Speed</t>
  </si>
  <si>
    <t>Power</t>
  </si>
  <si>
    <t>Energy</t>
  </si>
  <si>
    <t>Efficiency</t>
  </si>
  <si>
    <t>PV Temp</t>
  </si>
  <si>
    <t>Fluid Velo out</t>
  </si>
  <si>
    <t>Fluid Mass flow</t>
  </si>
  <si>
    <t>Fluid Temp</t>
  </si>
  <si>
    <t>Temp rises</t>
  </si>
  <si>
    <t>Thermal Energy</t>
  </si>
  <si>
    <t>W/m^2</t>
  </si>
  <si>
    <t>J/m^2</t>
  </si>
  <si>
    <t>m/s</t>
  </si>
  <si>
    <t>W per 0.3563 m^2</t>
  </si>
  <si>
    <t>W /m^2</t>
  </si>
  <si>
    <t>kg/m^2/30min</t>
  </si>
  <si>
    <t># of tube per m^2</t>
  </si>
  <si>
    <t>Tube Diameter</t>
  </si>
  <si>
    <t>Tube Area</t>
  </si>
  <si>
    <t>PV panel Area (SM46)</t>
  </si>
  <si>
    <t>Water Density</t>
  </si>
  <si>
    <t>Water Heat Capacity</t>
  </si>
  <si>
    <t>DAY 247 :  4 SEP 2005 Tilted : 328.15K</t>
  </si>
  <si>
    <t>328.15K</t>
  </si>
  <si>
    <t>DAY 247 :  4 SEP 2005 Tilted : 323.15K</t>
  </si>
  <si>
    <t>323.15K</t>
  </si>
  <si>
    <t>DAY 247 :  4 SEP 2005 Tilted : 318.15K</t>
  </si>
  <si>
    <t>318.15K</t>
  </si>
  <si>
    <t>DAY 247 :  4 SEP 2005 Tilted : 313.15K</t>
  </si>
  <si>
    <t>313.15K</t>
  </si>
  <si>
    <t>DAY 247 :  4 SEP 2005 Tilted : 338.15K</t>
  </si>
  <si>
    <t>338.15K</t>
  </si>
  <si>
    <t>DAY 247 :  4 SEP 2005 Tilted : 353.15K</t>
  </si>
  <si>
    <t>DAY 247 :  4 SEP 2005 Tilted : 363.15K</t>
  </si>
  <si>
    <t>DAY 247 :  4 SEP 2005 Tilted : 367.15K</t>
  </si>
  <si>
    <t>DAY 247 :  4 SEP 2005 Tilted : 373.15K</t>
  </si>
  <si>
    <t>DAY 247 :  4 SEP 2005</t>
  </si>
  <si>
    <t>Max Temp of PV Panel</t>
  </si>
  <si>
    <t>320.65K</t>
  </si>
  <si>
    <t xml:space="preserve"> 318.15K</t>
  </si>
  <si>
    <t>315.65K</t>
  </si>
  <si>
    <t xml:space="preserve"> 313.15K</t>
  </si>
  <si>
    <t>PVT</t>
  </si>
  <si>
    <t>Kelvin</t>
  </si>
  <si>
    <t xml:space="preserve">DAY 247 :  4 SEP 2005 </t>
  </si>
  <si>
    <t>DAY247 : 4 SEP 2005 (Tilted)</t>
  </si>
  <si>
    <t>Averaged Efficiency</t>
  </si>
  <si>
    <t>PV Only</t>
  </si>
  <si>
    <t>DAY 247 :  4 SEP 2005 : 320.65K</t>
  </si>
  <si>
    <t>367.15K</t>
  </si>
  <si>
    <t>363.15K</t>
  </si>
  <si>
    <t>353.15K</t>
  </si>
  <si>
    <t>DAY 247 :  4 SEP 2005 : 313.15K</t>
  </si>
  <si>
    <t>373.15K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</si>
</sst>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000%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/>
    <xf numFmtId="0" fontId="0" fillId="2" borderId="0" xfId="0" applyFill="1"/>
    <xf numFmtId="0" fontId="2" fillId="4" borderId="0" xfId="0" applyFont="1" applyFill="1" applyAlignment="1">
      <alignment vertical="center" textRotation="90"/>
    </xf>
    <xf numFmtId="0" fontId="0" fillId="4" borderId="0" xfId="0" applyFill="1"/>
    <xf numFmtId="0" fontId="1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20" fontId="1" fillId="7" borderId="0" xfId="0" applyNumberFormat="1" applyFont="1" applyFill="1"/>
    <xf numFmtId="0" fontId="3" fillId="9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164" fontId="1" fillId="7" borderId="0" xfId="0" applyNumberFormat="1" applyFont="1" applyFill="1" applyAlignment="1">
      <alignment horizontal="center"/>
    </xf>
    <xf numFmtId="165" fontId="1" fillId="8" borderId="0" xfId="0" applyNumberFormat="1" applyFont="1" applyFill="1" applyAlignment="1">
      <alignment horizontal="center"/>
    </xf>
    <xf numFmtId="0" fontId="1" fillId="7" borderId="0" xfId="0" applyFont="1" applyFill="1"/>
    <xf numFmtId="164" fontId="1" fillId="8" borderId="0" xfId="0" applyNumberFormat="1" applyFont="1" applyFill="1" applyAlignment="1">
      <alignment horizontal="center"/>
    </xf>
    <xf numFmtId="0" fontId="3" fillId="9" borderId="0" xfId="0" applyFont="1" applyFill="1" applyAlignment="1">
      <alignment horizontal="center"/>
    </xf>
    <xf numFmtId="165" fontId="3" fillId="9" borderId="0" xfId="0" applyNumberFormat="1" applyFont="1" applyFill="1" applyAlignment="1">
      <alignment horizontal="center"/>
    </xf>
    <xf numFmtId="0" fontId="3" fillId="9" borderId="0" xfId="0" applyFont="1" applyFill="1" applyAlignment="1">
      <alignment horizontal="left"/>
    </xf>
    <xf numFmtId="0" fontId="3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6" fontId="1" fillId="12" borderId="0" xfId="0" applyNumberFormat="1" applyFont="1" applyFill="1" applyAlignment="1">
      <alignment horizontal="center" vertical="center"/>
    </xf>
    <xf numFmtId="20" fontId="0" fillId="0" borderId="0" xfId="0" applyNumberFormat="1"/>
    <xf numFmtId="4" fontId="0" fillId="8" borderId="0" xfId="0" applyNumberFormat="1" applyFill="1" applyAlignment="1">
      <alignment horizontal="right" vertical="center"/>
    </xf>
    <xf numFmtId="164" fontId="0" fillId="0" borderId="0" xfId="0" applyNumberFormat="1"/>
    <xf numFmtId="164" fontId="0" fillId="8" borderId="0" xfId="0" applyNumberFormat="1" applyFill="1"/>
    <xf numFmtId="10" fontId="0" fillId="8" borderId="0" xfId="0" applyNumberFormat="1" applyFill="1"/>
    <xf numFmtId="0" fontId="0" fillId="8" borderId="0" xfId="0" applyFill="1"/>
    <xf numFmtId="0" fontId="1" fillId="3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6" fontId="1" fillId="13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0" fillId="0" borderId="0" xfId="0" applyNumberFormat="1" applyFill="1"/>
    <xf numFmtId="0" fontId="1" fillId="14" borderId="0" xfId="0" applyFont="1" applyFill="1"/>
    <xf numFmtId="0" fontId="0" fillId="11" borderId="0" xfId="0" applyFill="1"/>
    <xf numFmtId="20" fontId="0" fillId="11" borderId="0" xfId="0" applyNumberFormat="1" applyFill="1"/>
    <xf numFmtId="0" fontId="0" fillId="0" borderId="0" xfId="0" applyFill="1"/>
    <xf numFmtId="0" fontId="2" fillId="15" borderId="0" xfId="0" applyFont="1" applyFill="1" applyAlignment="1">
      <alignment vertical="center" textRotation="90"/>
    </xf>
    <xf numFmtId="0" fontId="2" fillId="15" borderId="0" xfId="0" applyFont="1" applyFill="1" applyAlignment="1">
      <alignment horizontal="center" vertical="center" textRotation="90"/>
    </xf>
    <xf numFmtId="164" fontId="0" fillId="0" borderId="0" xfId="0" applyNumberFormat="1" applyFill="1"/>
    <xf numFmtId="0" fontId="0" fillId="15" borderId="0" xfId="0" applyFill="1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0" fontId="1" fillId="0" borderId="0" xfId="0" applyFont="1" applyFill="1"/>
    <xf numFmtId="0" fontId="1" fillId="4" borderId="0" xfId="0" applyFont="1" applyFill="1"/>
    <xf numFmtId="10" fontId="1" fillId="4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5" fontId="0" fillId="0" borderId="0" xfId="0" applyNumberFormat="1"/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0" fillId="16" borderId="0" xfId="0" applyFill="1"/>
    <xf numFmtId="0" fontId="1" fillId="6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1" borderId="0" xfId="0" applyFont="1" applyFill="1" applyAlignment="1">
      <alignment horizontal="center" vertical="center"/>
    </xf>
    <xf numFmtId="165" fontId="1" fillId="11" borderId="0" xfId="0" applyNumberFormat="1" applyFont="1" applyFill="1" applyAlignment="1">
      <alignment horizontal="center" vertical="center"/>
    </xf>
    <xf numFmtId="164" fontId="0" fillId="11" borderId="0" xfId="0" applyNumberFormat="1" applyFill="1"/>
    <xf numFmtId="0" fontId="1" fillId="2" borderId="0" xfId="0" applyFont="1" applyFill="1" applyAlignment="1">
      <alignment horizontal="center"/>
    </xf>
    <xf numFmtId="0" fontId="3" fillId="17" borderId="0" xfId="0" applyFont="1" applyFill="1" applyAlignment="1">
      <alignment horizontal="center"/>
    </xf>
    <xf numFmtId="0" fontId="1" fillId="0" borderId="0" xfId="0" applyFont="1" applyFill="1" applyAlignment="1"/>
    <xf numFmtId="2" fontId="1" fillId="0" borderId="0" xfId="0" applyNumberFormat="1" applyFont="1"/>
    <xf numFmtId="10" fontId="1" fillId="0" borderId="0" xfId="0" quotePrefix="1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Electrical Power Output (W/m^2) </a:t>
            </a:r>
          </a:p>
          <a:p>
            <a:pPr>
              <a:defRPr/>
            </a:pPr>
            <a:r>
              <a:rPr lang="en-GB"/>
              <a:t>[NCL-DAY 247 :  4 SEP 2005]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93284623205885"/>
          <c:y val="0.11889660851217128"/>
          <c:w val="0.80660424203731296"/>
          <c:h val="0.61200599925009369"/>
        </c:manualLayout>
      </c:layout>
      <c:scatterChart>
        <c:scatterStyle val="lineMarker"/>
        <c:varyColors val="0"/>
        <c:ser>
          <c:idx val="1"/>
          <c:order val="0"/>
          <c:tx>
            <c:v>Fluid Temp Controlled at 60.0 Degree Celcius</c:v>
          </c:tx>
          <c:spPr>
            <a:ln w="952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[1]NCL_2005_PVT_with_gap!$BH$176:$BH$223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[1]NCL_2005_PVT_with_gap!$BN$176:$BN$223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8.0291888857704183</c:v>
                </c:pt>
                <c:pt idx="15">
                  <c:v>19.315183833847879</c:v>
                </c:pt>
                <c:pt idx="16">
                  <c:v>41.344372719618299</c:v>
                </c:pt>
                <c:pt idx="17">
                  <c:v>51.58012910468706</c:v>
                </c:pt>
                <c:pt idx="18">
                  <c:v>56.879315183833853</c:v>
                </c:pt>
                <c:pt idx="19">
                  <c:v>61.706707830479935</c:v>
                </c:pt>
                <c:pt idx="20">
                  <c:v>70.895874263261305</c:v>
                </c:pt>
                <c:pt idx="21">
                  <c:v>76.330339601459443</c:v>
                </c:pt>
                <c:pt idx="22">
                  <c:v>74.96884647768735</c:v>
                </c:pt>
                <c:pt idx="23">
                  <c:v>76.573112545607643</c:v>
                </c:pt>
                <c:pt idx="24">
                  <c:v>76.637664889138364</c:v>
                </c:pt>
                <c:pt idx="25">
                  <c:v>75.484703901206842</c:v>
                </c:pt>
                <c:pt idx="26">
                  <c:v>73.584619702497889</c:v>
                </c:pt>
                <c:pt idx="27">
                  <c:v>69.817008139208539</c:v>
                </c:pt>
                <c:pt idx="28">
                  <c:v>64.785854616895875</c:v>
                </c:pt>
                <c:pt idx="29">
                  <c:v>57.387033398821217</c:v>
                </c:pt>
                <c:pt idx="30">
                  <c:v>49.072972214426045</c:v>
                </c:pt>
                <c:pt idx="31">
                  <c:v>40.193657030592199</c:v>
                </c:pt>
                <c:pt idx="32">
                  <c:v>33.848442323884363</c:v>
                </c:pt>
                <c:pt idx="33">
                  <c:v>23.300308728599493</c:v>
                </c:pt>
                <c:pt idx="34">
                  <c:v>13.77743474600056</c:v>
                </c:pt>
                <c:pt idx="35">
                  <c:v>6.0928992422116197</c:v>
                </c:pt>
                <c:pt idx="36">
                  <c:v>1.1347179343250069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Fluid Temp Controlled at 57.5 Degree Celcius</c:v>
          </c:tx>
          <c:spPr>
            <a:ln w="952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[1]NCL_2005_PVT_with_gap!$BH$332:$BH$379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[1]NCL_2005_PVT_with_gap!$BN$332:$BN$379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8.0291888857704183</c:v>
                </c:pt>
                <c:pt idx="15">
                  <c:v>19.315183833847879</c:v>
                </c:pt>
                <c:pt idx="16">
                  <c:v>41.344372719618299</c:v>
                </c:pt>
                <c:pt idx="17">
                  <c:v>51.58012910468706</c:v>
                </c:pt>
                <c:pt idx="18">
                  <c:v>56.879315183833853</c:v>
                </c:pt>
                <c:pt idx="19">
                  <c:v>64.444849845635702</c:v>
                </c:pt>
                <c:pt idx="20">
                  <c:v>72.068481616615216</c:v>
                </c:pt>
                <c:pt idx="21">
                  <c:v>77.43783328655627</c:v>
                </c:pt>
                <c:pt idx="22">
                  <c:v>75.676115632893627</c:v>
                </c:pt>
                <c:pt idx="23">
                  <c:v>77.549256244737578</c:v>
                </c:pt>
                <c:pt idx="24">
                  <c:v>77.259332023575638</c:v>
                </c:pt>
                <c:pt idx="25">
                  <c:v>76.698287959584619</c:v>
                </c:pt>
                <c:pt idx="26">
                  <c:v>73.909907381420155</c:v>
                </c:pt>
                <c:pt idx="27">
                  <c:v>71.040415380297503</c:v>
                </c:pt>
                <c:pt idx="28">
                  <c:v>65.805220319955097</c:v>
                </c:pt>
                <c:pt idx="29">
                  <c:v>58.143699129946675</c:v>
                </c:pt>
                <c:pt idx="30">
                  <c:v>49.676115632893627</c:v>
                </c:pt>
                <c:pt idx="31">
                  <c:v>40.642436149312374</c:v>
                </c:pt>
                <c:pt idx="32">
                  <c:v>34.316587145663767</c:v>
                </c:pt>
                <c:pt idx="33">
                  <c:v>23.557395453269717</c:v>
                </c:pt>
                <c:pt idx="34">
                  <c:v>13.918607914678642</c:v>
                </c:pt>
                <c:pt idx="35">
                  <c:v>6.1507156890261019</c:v>
                </c:pt>
                <c:pt idx="36">
                  <c:v>1.1431378052203198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Fluid Temp Controlled at 55.0 Degree Celcius</c:v>
          </c:tx>
          <c:spPr>
            <a:ln w="952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[1]NCL_2005_PVT_with_gap!$BH$20:$BH$67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[1]NCL_2005_PVT_with_gap!$BN$20:$BN$67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56.880999158012912</c:v>
                </c:pt>
                <c:pt idx="19">
                  <c:v>65.892506314903173</c:v>
                </c:pt>
                <c:pt idx="20">
                  <c:v>73.026662924501821</c:v>
                </c:pt>
                <c:pt idx="21">
                  <c:v>77.8664047151277</c:v>
                </c:pt>
                <c:pt idx="22">
                  <c:v>76.937412293011505</c:v>
                </c:pt>
                <c:pt idx="23">
                  <c:v>78.070165590794275</c:v>
                </c:pt>
                <c:pt idx="24">
                  <c:v>78.387314061184398</c:v>
                </c:pt>
                <c:pt idx="25">
                  <c:v>77.568060623070437</c:v>
                </c:pt>
                <c:pt idx="26">
                  <c:v>75.166994106090371</c:v>
                </c:pt>
                <c:pt idx="27">
                  <c:v>71.566657311254559</c:v>
                </c:pt>
                <c:pt idx="28">
                  <c:v>66.340443446533826</c:v>
                </c:pt>
                <c:pt idx="29">
                  <c:v>59.287678922256518</c:v>
                </c:pt>
                <c:pt idx="30">
                  <c:v>50.549256244737578</c:v>
                </c:pt>
                <c:pt idx="31">
                  <c:v>41.157732248105532</c:v>
                </c:pt>
                <c:pt idx="32">
                  <c:v>35.040415380297503</c:v>
                </c:pt>
                <c:pt idx="33">
                  <c:v>23.973898400224531</c:v>
                </c:pt>
                <c:pt idx="34">
                  <c:v>14.148189727757508</c:v>
                </c:pt>
                <c:pt idx="35">
                  <c:v>6.2441762559640752</c:v>
                </c:pt>
                <c:pt idx="36">
                  <c:v>1.1563289362896434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Fluid Temp Controlled at 52.5 Degree Celcius</c:v>
          </c:tx>
          <c:spPr>
            <a:ln w="952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1587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[1]NCL_2005_PVT_with_gap!$BH$488:$BH$535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[1]NCL_2005_PVT_with_gap!$BN$488:$BN$535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8.0291888857704183</c:v>
                </c:pt>
                <c:pt idx="15">
                  <c:v>19.315183833847879</c:v>
                </c:pt>
                <c:pt idx="16">
                  <c:v>41.344372719618299</c:v>
                </c:pt>
                <c:pt idx="17">
                  <c:v>51.58012910468706</c:v>
                </c:pt>
                <c:pt idx="18">
                  <c:v>56.879315183833853</c:v>
                </c:pt>
                <c:pt idx="19">
                  <c:v>66.7364580409767</c:v>
                </c:pt>
                <c:pt idx="20">
                  <c:v>73.963233230423796</c:v>
                </c:pt>
                <c:pt idx="21">
                  <c:v>78.838619141173169</c:v>
                </c:pt>
                <c:pt idx="22">
                  <c:v>77.537187763120968</c:v>
                </c:pt>
                <c:pt idx="23">
                  <c:v>79.227055851810277</c:v>
                </c:pt>
                <c:pt idx="24">
                  <c:v>79.4313780522032</c:v>
                </c:pt>
                <c:pt idx="25">
                  <c:v>77.977547010945827</c:v>
                </c:pt>
                <c:pt idx="26">
                  <c:v>75.959584619702497</c:v>
                </c:pt>
                <c:pt idx="27">
                  <c:v>72.268593881560491</c:v>
                </c:pt>
                <c:pt idx="28">
                  <c:v>67.014313780522031</c:v>
                </c:pt>
                <c:pt idx="29">
                  <c:v>59.833847880999159</c:v>
                </c:pt>
                <c:pt idx="30">
                  <c:v>50.967162503508284</c:v>
                </c:pt>
                <c:pt idx="31">
                  <c:v>41.650294695481335</c:v>
                </c:pt>
                <c:pt idx="32">
                  <c:v>35.416222284591633</c:v>
                </c:pt>
                <c:pt idx="33">
                  <c:v>24.307605950042099</c:v>
                </c:pt>
                <c:pt idx="34">
                  <c:v>14.332023575638505</c:v>
                </c:pt>
                <c:pt idx="35">
                  <c:v>6.3188324445691828</c:v>
                </c:pt>
                <c:pt idx="36">
                  <c:v>1.1667134437271962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Fluid Temp Controlled at 50.0 Degree Celcius</c:v>
          </c:tx>
          <c:spPr>
            <a:ln w="9525" cap="rnd">
              <a:solidFill>
                <a:schemeClr val="accent5">
                  <a:alpha val="50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1587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[1]NCL_2005_PVT_with_gap!$BH$644:$BH$691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[1]NCL_2005_PVT_with_gap!$BN$644:$BN$691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56.880999158012912</c:v>
                </c:pt>
                <c:pt idx="19">
                  <c:v>67.958742632612967</c:v>
                </c:pt>
                <c:pt idx="20">
                  <c:v>74.962110580971085</c:v>
                </c:pt>
                <c:pt idx="21">
                  <c:v>79.561044063991019</c:v>
                </c:pt>
                <c:pt idx="22">
                  <c:v>78.199270277855746</c:v>
                </c:pt>
                <c:pt idx="23">
                  <c:v>79.918327252315464</c:v>
                </c:pt>
                <c:pt idx="24">
                  <c:v>79.791748526522596</c:v>
                </c:pt>
                <c:pt idx="25">
                  <c:v>78.795397137243896</c:v>
                </c:pt>
                <c:pt idx="26">
                  <c:v>76.702217232669099</c:v>
                </c:pt>
                <c:pt idx="27">
                  <c:v>73.081953410047717</c:v>
                </c:pt>
                <c:pt idx="28">
                  <c:v>67.932360370474314</c:v>
                </c:pt>
                <c:pt idx="29">
                  <c:v>60.543923659837212</c:v>
                </c:pt>
                <c:pt idx="30">
                  <c:v>51.57058658433904</c:v>
                </c:pt>
                <c:pt idx="31">
                  <c:v>42.192815043502669</c:v>
                </c:pt>
                <c:pt idx="32">
                  <c:v>35.862756104406401</c:v>
                </c:pt>
                <c:pt idx="33">
                  <c:v>24.850968285152959</c:v>
                </c:pt>
                <c:pt idx="34">
                  <c:v>14.609879315183832</c:v>
                </c:pt>
                <c:pt idx="35">
                  <c:v>6.4313780522031996</c:v>
                </c:pt>
                <c:pt idx="36">
                  <c:v>1.1821498737019367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Fluid Temp Controlled at 47.5 Degree Celcius</c:v>
          </c:tx>
          <c:spPr>
            <a:ln w="9525" cap="rnd">
              <a:solidFill>
                <a:schemeClr val="accent6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[1]NCL_2005_PVT_with_gap!$BH$800:$BH$847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[1]NCL_2005_PVT_with_gap!$BN$800:$BN$847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59.690429413415664</c:v>
                </c:pt>
                <c:pt idx="19">
                  <c:v>69.123491439797917</c:v>
                </c:pt>
                <c:pt idx="20">
                  <c:v>75.629525680606235</c:v>
                </c:pt>
                <c:pt idx="21">
                  <c:v>80.571147909065388</c:v>
                </c:pt>
                <c:pt idx="22">
                  <c:v>79.020488352511933</c:v>
                </c:pt>
                <c:pt idx="23">
                  <c:v>80.660679202918885</c:v>
                </c:pt>
                <c:pt idx="24">
                  <c:v>81.024417625596399</c:v>
                </c:pt>
                <c:pt idx="25">
                  <c:v>79.765366264383943</c:v>
                </c:pt>
                <c:pt idx="26">
                  <c:v>77.353634577603145</c:v>
                </c:pt>
                <c:pt idx="27">
                  <c:v>74.056132472635412</c:v>
                </c:pt>
                <c:pt idx="28">
                  <c:v>68.544484984563567</c:v>
                </c:pt>
                <c:pt idx="29">
                  <c:v>61.195060342408077</c:v>
                </c:pt>
                <c:pt idx="30">
                  <c:v>52.404995790064554</c:v>
                </c:pt>
                <c:pt idx="31">
                  <c:v>42.93600898119562</c:v>
                </c:pt>
                <c:pt idx="32">
                  <c:v>36.326971653101317</c:v>
                </c:pt>
                <c:pt idx="33">
                  <c:v>25.129385349424641</c:v>
                </c:pt>
                <c:pt idx="34">
                  <c:v>14.807746281223688</c:v>
                </c:pt>
                <c:pt idx="35">
                  <c:v>6.5113668257086719</c:v>
                </c:pt>
                <c:pt idx="36">
                  <c:v>1.1925343811394893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Fluid Temp Controlled at 45.0 Degree Celcius</c:v>
          </c:tx>
          <c:spPr>
            <a:ln w="9525" cap="rnd">
              <a:solidFill>
                <a:schemeClr val="accent1">
                  <a:lumMod val="60000"/>
                  <a:alpha val="5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1587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[1]NCL_2005_PVT_with_gap!$BH$956:$BH$1003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[1]NCL_2005_PVT_with_gap!$BN$956:$BN$1003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60.815043502666285</c:v>
                </c:pt>
                <c:pt idx="19">
                  <c:v>70.225091215268037</c:v>
                </c:pt>
                <c:pt idx="20">
                  <c:v>76.697165310131908</c:v>
                </c:pt>
                <c:pt idx="21">
                  <c:v>81.15268032556834</c:v>
                </c:pt>
                <c:pt idx="22">
                  <c:v>79.928150435026666</c:v>
                </c:pt>
                <c:pt idx="23">
                  <c:v>81.121246140892509</c:v>
                </c:pt>
                <c:pt idx="24">
                  <c:v>81.749368509682853</c:v>
                </c:pt>
                <c:pt idx="25">
                  <c:v>80.428852090934612</c:v>
                </c:pt>
                <c:pt idx="26">
                  <c:v>77.941902890822348</c:v>
                </c:pt>
                <c:pt idx="27">
                  <c:v>74.583497053045193</c:v>
                </c:pt>
                <c:pt idx="28">
                  <c:v>69.355037889419037</c:v>
                </c:pt>
                <c:pt idx="29">
                  <c:v>61.731686780802697</c:v>
                </c:pt>
                <c:pt idx="30">
                  <c:v>52.991299466741509</c:v>
                </c:pt>
                <c:pt idx="31">
                  <c:v>43.188324445691833</c:v>
                </c:pt>
                <c:pt idx="32">
                  <c:v>36.819534100477128</c:v>
                </c:pt>
                <c:pt idx="33">
                  <c:v>25.56777996070727</c:v>
                </c:pt>
                <c:pt idx="34">
                  <c:v>15.006735896716249</c:v>
                </c:pt>
                <c:pt idx="35">
                  <c:v>6.5916362615773219</c:v>
                </c:pt>
                <c:pt idx="36">
                  <c:v>1.2029188885770417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Fluid Temp Controlled at 42.5 Degree Celcius</c:v>
          </c:tx>
          <c:spPr>
            <a:ln w="9525" cap="rnd">
              <a:solidFill>
                <a:schemeClr val="accent2">
                  <a:lumMod val="60000"/>
                  <a:alpha val="5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lt1"/>
              </a:solidFill>
              <a:ln w="1587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[1]NCL_2005_PVT_with_gap!$BH$1112:$BH$1159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[1]NCL_2005_PVT_with_gap!$BN$1112:$BN$1159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61.742632612966595</c:v>
                </c:pt>
                <c:pt idx="19">
                  <c:v>71.117316867808015</c:v>
                </c:pt>
                <c:pt idx="20">
                  <c:v>77.413696323323038</c:v>
                </c:pt>
                <c:pt idx="21">
                  <c:v>82.260454673028349</c:v>
                </c:pt>
                <c:pt idx="22">
                  <c:v>80.731125456076342</c:v>
                </c:pt>
                <c:pt idx="23">
                  <c:v>81.946112826269996</c:v>
                </c:pt>
                <c:pt idx="24">
                  <c:v>82.365983721582936</c:v>
                </c:pt>
                <c:pt idx="25">
                  <c:v>81.285994948077459</c:v>
                </c:pt>
                <c:pt idx="26">
                  <c:v>78.951726073533536</c:v>
                </c:pt>
                <c:pt idx="27">
                  <c:v>75.233791748526528</c:v>
                </c:pt>
                <c:pt idx="28">
                  <c:v>69.913836654504635</c:v>
                </c:pt>
                <c:pt idx="29">
                  <c:v>62.445691832725231</c:v>
                </c:pt>
                <c:pt idx="30">
                  <c:v>53.459444288520906</c:v>
                </c:pt>
                <c:pt idx="31">
                  <c:v>43.7757507718215</c:v>
                </c:pt>
                <c:pt idx="32">
                  <c:v>37.356441201234915</c:v>
                </c:pt>
                <c:pt idx="33">
                  <c:v>25.906820095425207</c:v>
                </c:pt>
                <c:pt idx="34">
                  <c:v>15.195621667134438</c:v>
                </c:pt>
                <c:pt idx="35">
                  <c:v>6.6676957619983162</c:v>
                </c:pt>
                <c:pt idx="36">
                  <c:v>1.2124614089250632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Fluid Temp Controlled at 40.0 Degree Celcius</c:v>
          </c:tx>
          <c:spPr>
            <a:ln w="9525" cap="rnd">
              <a:solidFill>
                <a:schemeClr val="accent3">
                  <a:lumMod val="60000"/>
                  <a:alpha val="5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lt1"/>
              </a:solidFill>
              <a:ln w="1587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[1]NCL_2005_PVT_with_gap!$BH$1268:$BH$1315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[1]NCL_2005_PVT_with_gap!$BN$1268:$BN$1315</c:f>
              <c:numCache>
                <c:formatCode>#,##0.0000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1.2975021049677238</c:v>
                </c:pt>
                <c:pt idx="13">
                  <c:v>4.3222003929273081</c:v>
                </c:pt>
                <c:pt idx="14">
                  <c:v>8.029469548133596</c:v>
                </c:pt>
                <c:pt idx="15">
                  <c:v>19.315745158574234</c:v>
                </c:pt>
                <c:pt idx="16">
                  <c:v>41.345214706707829</c:v>
                </c:pt>
                <c:pt idx="17">
                  <c:v>51.581251754139764</c:v>
                </c:pt>
                <c:pt idx="18">
                  <c:v>62.115071568902607</c:v>
                </c:pt>
                <c:pt idx="19">
                  <c:v>71.625035082795392</c:v>
                </c:pt>
                <c:pt idx="20">
                  <c:v>78.080269435868644</c:v>
                </c:pt>
                <c:pt idx="21">
                  <c:v>82.766488913836653</c:v>
                </c:pt>
                <c:pt idx="22">
                  <c:v>81.280101038450738</c:v>
                </c:pt>
                <c:pt idx="23">
                  <c:v>82.742632612966602</c:v>
                </c:pt>
                <c:pt idx="24">
                  <c:v>83.062026382262133</c:v>
                </c:pt>
                <c:pt idx="25">
                  <c:v>81.928992422116181</c:v>
                </c:pt>
                <c:pt idx="26">
                  <c:v>79.57816446814482</c:v>
                </c:pt>
                <c:pt idx="27">
                  <c:v>75.87678922256525</c:v>
                </c:pt>
                <c:pt idx="28">
                  <c:v>70.721863598091488</c:v>
                </c:pt>
                <c:pt idx="29">
                  <c:v>62.804939657591923</c:v>
                </c:pt>
                <c:pt idx="30">
                  <c:v>53.962391243334267</c:v>
                </c:pt>
                <c:pt idx="31">
                  <c:v>44.325849003648614</c:v>
                </c:pt>
                <c:pt idx="32">
                  <c:v>37.679483581251752</c:v>
                </c:pt>
                <c:pt idx="33">
                  <c:v>26.238843671063712</c:v>
                </c:pt>
                <c:pt idx="34">
                  <c:v>15.376929553746841</c:v>
                </c:pt>
                <c:pt idx="35">
                  <c:v>6.7409486387875388</c:v>
                </c:pt>
                <c:pt idx="36">
                  <c:v>1.2214426045467301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ser>
          <c:idx val="10"/>
          <c:order val="10"/>
          <c:tx>
            <c:v>PV Only</c:v>
          </c:tx>
          <c:spPr>
            <a:ln w="9525" cap="rnd">
              <a:solidFill>
                <a:schemeClr val="accent5">
                  <a:lumMod val="6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'[1]NCL_2005_PV_only_Tilted&amp;Horizon'!$AWV$4:$AWV$51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'[1]NCL_2005_PV_only_Tilted&amp;Horizon'!$AWY$4:$AWY$51</c:f>
              <c:numCache>
                <c:formatCode>#,##0.0000</c:formatCode>
                <c:ptCount val="48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1.2991860791467864</c:v>
                </c:pt>
                <c:pt idx="13">
                  <c:v>4.349424642155487</c:v>
                </c:pt>
                <c:pt idx="14">
                  <c:v>8.1277013752455805</c:v>
                </c:pt>
                <c:pt idx="15">
                  <c:v>19.798203760875666</c:v>
                </c:pt>
                <c:pt idx="16">
                  <c:v>43.535784451305076</c:v>
                </c:pt>
                <c:pt idx="17">
                  <c:v>56.55065955655347</c:v>
                </c:pt>
                <c:pt idx="18">
                  <c:v>65.68537749087848</c:v>
                </c:pt>
                <c:pt idx="19">
                  <c:v>73.726354195902331</c:v>
                </c:pt>
                <c:pt idx="20">
                  <c:v>79.550098231827107</c:v>
                </c:pt>
                <c:pt idx="21">
                  <c:v>83.949761436991295</c:v>
                </c:pt>
                <c:pt idx="22">
                  <c:v>82.223126578725783</c:v>
                </c:pt>
                <c:pt idx="23">
                  <c:v>83.536907100757787</c:v>
                </c:pt>
                <c:pt idx="24">
                  <c:v>83.710075778838061</c:v>
                </c:pt>
                <c:pt idx="25">
                  <c:v>82.58854897558237</c:v>
                </c:pt>
                <c:pt idx="26">
                  <c:v>80.206006174571996</c:v>
                </c:pt>
                <c:pt idx="27">
                  <c:v>76.770137524557953</c:v>
                </c:pt>
                <c:pt idx="28">
                  <c:v>71.58770698849284</c:v>
                </c:pt>
                <c:pt idx="29">
                  <c:v>64.123772102161098</c:v>
                </c:pt>
                <c:pt idx="30">
                  <c:v>55.380858826831314</c:v>
                </c:pt>
                <c:pt idx="31">
                  <c:v>45.828795958461974</c:v>
                </c:pt>
                <c:pt idx="32">
                  <c:v>39.353353915239964</c:v>
                </c:pt>
                <c:pt idx="33">
                  <c:v>27.739825989334829</c:v>
                </c:pt>
                <c:pt idx="34">
                  <c:v>16.649452708391806</c:v>
                </c:pt>
                <c:pt idx="35">
                  <c:v>7.3741229301150719</c:v>
                </c:pt>
                <c:pt idx="36">
                  <c:v>1.2904855458882962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584704"/>
        <c:axId val="793597472"/>
      </c:scatterChart>
      <c:scatterChart>
        <c:scatterStyle val="lineMarker"/>
        <c:varyColors val="0"/>
        <c:ser>
          <c:idx val="9"/>
          <c:order val="9"/>
          <c:tx>
            <c:v>Irradiance</c:v>
          </c:tx>
          <c:spPr>
            <a:ln w="9525" cap="rnd">
              <a:solidFill>
                <a:schemeClr val="accent4">
                  <a:lumMod val="6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[1]NCL_2005_PVT_with_gap!$BH$176:$BH$223</c:f>
              <c:numCache>
                <c:formatCode>h:mm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8.3333333333333301E-2</c:v>
                </c:pt>
                <c:pt idx="4">
                  <c:v>0.104166666666667</c:v>
                </c:pt>
                <c:pt idx="5">
                  <c:v>0.125</c:v>
                </c:pt>
                <c:pt idx="6">
                  <c:v>0.14583333333333301</c:v>
                </c:pt>
                <c:pt idx="7">
                  <c:v>0.16666666666666599</c:v>
                </c:pt>
                <c:pt idx="8">
                  <c:v>0.1875</c:v>
                </c:pt>
                <c:pt idx="9">
                  <c:v>0.20833333333333301</c:v>
                </c:pt>
                <c:pt idx="10">
                  <c:v>0.22916666666666599</c:v>
                </c:pt>
                <c:pt idx="11">
                  <c:v>0.25</c:v>
                </c:pt>
                <c:pt idx="12">
                  <c:v>0.27083333333333298</c:v>
                </c:pt>
                <c:pt idx="13">
                  <c:v>0.29166666666666602</c:v>
                </c:pt>
                <c:pt idx="14">
                  <c:v>0.3125</c:v>
                </c:pt>
                <c:pt idx="15">
                  <c:v>0.33333333333333298</c:v>
                </c:pt>
                <c:pt idx="16">
                  <c:v>0.35416666666666602</c:v>
                </c:pt>
                <c:pt idx="17">
                  <c:v>0.375</c:v>
                </c:pt>
                <c:pt idx="18">
                  <c:v>0.39583333333333298</c:v>
                </c:pt>
                <c:pt idx="19">
                  <c:v>0.41666666666666602</c:v>
                </c:pt>
                <c:pt idx="20">
                  <c:v>0.4375</c:v>
                </c:pt>
                <c:pt idx="21">
                  <c:v>0.45833333333333298</c:v>
                </c:pt>
                <c:pt idx="22">
                  <c:v>0.47916666666666602</c:v>
                </c:pt>
                <c:pt idx="23">
                  <c:v>0.5</c:v>
                </c:pt>
                <c:pt idx="24">
                  <c:v>0.52083333333333304</c:v>
                </c:pt>
                <c:pt idx="25">
                  <c:v>0.54166666666666596</c:v>
                </c:pt>
                <c:pt idx="26">
                  <c:v>0.5625</c:v>
                </c:pt>
                <c:pt idx="27">
                  <c:v>0.58333333333333304</c:v>
                </c:pt>
                <c:pt idx="28">
                  <c:v>0.60416666666666596</c:v>
                </c:pt>
                <c:pt idx="29">
                  <c:v>0.625</c:v>
                </c:pt>
                <c:pt idx="30">
                  <c:v>0.64583333333333304</c:v>
                </c:pt>
                <c:pt idx="31">
                  <c:v>0.66666666666666596</c:v>
                </c:pt>
                <c:pt idx="32">
                  <c:v>0.6875</c:v>
                </c:pt>
                <c:pt idx="33">
                  <c:v>0.70833333333333304</c:v>
                </c:pt>
                <c:pt idx="34">
                  <c:v>0.72916666666666596</c:v>
                </c:pt>
                <c:pt idx="35">
                  <c:v>0.75</c:v>
                </c:pt>
                <c:pt idx="36">
                  <c:v>0.77083333333333304</c:v>
                </c:pt>
                <c:pt idx="37">
                  <c:v>0.79166666666666596</c:v>
                </c:pt>
                <c:pt idx="38">
                  <c:v>0.8125</c:v>
                </c:pt>
                <c:pt idx="39">
                  <c:v>0.83333333333333304</c:v>
                </c:pt>
                <c:pt idx="40">
                  <c:v>0.85416666666666596</c:v>
                </c:pt>
                <c:pt idx="41">
                  <c:v>0.875</c:v>
                </c:pt>
                <c:pt idx="42">
                  <c:v>0.89583333333333304</c:v>
                </c:pt>
                <c:pt idx="43">
                  <c:v>0.91666666666666596</c:v>
                </c:pt>
                <c:pt idx="44">
                  <c:v>0.9375</c:v>
                </c:pt>
                <c:pt idx="45">
                  <c:v>0.95833333333333304</c:v>
                </c:pt>
                <c:pt idx="46">
                  <c:v>0.97916666666666596</c:v>
                </c:pt>
                <c:pt idx="47">
                  <c:v>1</c:v>
                </c:pt>
              </c:numCache>
            </c:numRef>
          </c:xVal>
          <c:yVal>
            <c:numRef>
              <c:f>[1]NCL_2005_PVT_with_gap!$BI$176:$BI$223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  <c:pt idx="12">
                  <c:v>28</c:v>
                </c:pt>
                <c:pt idx="13">
                  <c:v>54</c:v>
                </c:pt>
                <c:pt idx="14">
                  <c:v>84</c:v>
                </c:pt>
                <c:pt idx="15">
                  <c:v>168</c:v>
                </c:pt>
                <c:pt idx="16">
                  <c:v>327</c:v>
                </c:pt>
                <c:pt idx="17">
                  <c:v>417</c:v>
                </c:pt>
                <c:pt idx="18">
                  <c:v>483</c:v>
                </c:pt>
                <c:pt idx="19">
                  <c:v>543</c:v>
                </c:pt>
                <c:pt idx="20">
                  <c:v>588</c:v>
                </c:pt>
                <c:pt idx="21">
                  <c:v>623</c:v>
                </c:pt>
                <c:pt idx="22">
                  <c:v>612</c:v>
                </c:pt>
                <c:pt idx="23">
                  <c:v>623</c:v>
                </c:pt>
                <c:pt idx="24">
                  <c:v>625</c:v>
                </c:pt>
                <c:pt idx="25">
                  <c:v>617</c:v>
                </c:pt>
                <c:pt idx="26">
                  <c:v>599</c:v>
                </c:pt>
                <c:pt idx="27">
                  <c:v>573</c:v>
                </c:pt>
                <c:pt idx="28">
                  <c:v>534</c:v>
                </c:pt>
                <c:pt idx="29">
                  <c:v>479</c:v>
                </c:pt>
                <c:pt idx="30">
                  <c:v>416</c:v>
                </c:pt>
                <c:pt idx="31">
                  <c:v>349</c:v>
                </c:pt>
                <c:pt idx="32">
                  <c:v>304</c:v>
                </c:pt>
                <c:pt idx="33">
                  <c:v>225</c:v>
                </c:pt>
                <c:pt idx="34">
                  <c:v>148</c:v>
                </c:pt>
                <c:pt idx="35">
                  <c:v>79</c:v>
                </c:pt>
                <c:pt idx="36">
                  <c:v>28</c:v>
                </c:pt>
                <c:pt idx="37">
                  <c:v>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598256"/>
        <c:axId val="793597864"/>
      </c:scatterChart>
      <c:valAx>
        <c:axId val="793584704"/>
        <c:scaling>
          <c:orientation val="minMax"/>
          <c:max val="0.83333333333333404"/>
          <c:min val="0.20833333333333304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Time of the day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597472"/>
        <c:crosses val="autoZero"/>
        <c:crossBetween val="midCat"/>
        <c:majorUnit val="4.1666666666666713E-2"/>
      </c:valAx>
      <c:valAx>
        <c:axId val="79359747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Electrical Power Output (W/m^2)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584704"/>
        <c:crosses val="autoZero"/>
        <c:crossBetween val="midCat"/>
      </c:valAx>
      <c:valAx>
        <c:axId val="793597864"/>
        <c:scaling>
          <c:orientation val="minMax"/>
          <c:max val="65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Irradiance (W/m^2)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598256"/>
        <c:crosses val="max"/>
        <c:crossBetween val="midCat"/>
      </c:valAx>
      <c:valAx>
        <c:axId val="793598256"/>
        <c:scaling>
          <c:orientation val="minMax"/>
        </c:scaling>
        <c:delete val="1"/>
        <c:axPos val="b"/>
        <c:numFmt formatCode="h:mm" sourceLinked="1"/>
        <c:majorTickMark val="out"/>
        <c:minorTickMark val="none"/>
        <c:tickLblPos val="nextTo"/>
        <c:crossAx val="793597864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9485675214789613E-2"/>
          <c:y val="0.8115638486365675"/>
          <c:w val="0.89894237102226038"/>
          <c:h val="0.188143687921362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21</xdr:row>
      <xdr:rowOff>180975</xdr:rowOff>
    </xdr:from>
    <xdr:to>
      <xdr:col>12</xdr:col>
      <xdr:colOff>771525</xdr:colOff>
      <xdr:row>57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%20KAMON%20THINSURAT/1.%20PhD/Output%20Analysis%2018_03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_Tilted_cases"/>
      <sheetName val="NCL_Tilted2005_Thermal_Only"/>
      <sheetName val="NCL_Tilted2005_PVT_WithAirGab"/>
      <sheetName val="NCL_2005_PV_only_Tilted&amp;Horizon"/>
      <sheetName val="NCL_2005_PVT_no_gap"/>
      <sheetName val="NCL_2005_PVT_with_gap"/>
      <sheetName val="Data from Ref196"/>
      <sheetName val="Data from Newcastle day200"/>
      <sheetName val="Sheet1"/>
    </sheetNames>
    <sheetDataSet>
      <sheetData sheetId="0"/>
      <sheetData sheetId="1"/>
      <sheetData sheetId="2"/>
      <sheetData sheetId="3">
        <row r="4">
          <cell r="AWV4">
            <v>2.0833333333333332E-2</v>
          </cell>
        </row>
        <row r="5">
          <cell r="AWV5">
            <v>4.1666666666666664E-2</v>
          </cell>
        </row>
        <row r="6">
          <cell r="AWV6">
            <v>6.25E-2</v>
          </cell>
        </row>
        <row r="7">
          <cell r="AWV7">
            <v>8.3333333333333301E-2</v>
          </cell>
        </row>
        <row r="8">
          <cell r="AWV8">
            <v>0.104166666666667</v>
          </cell>
        </row>
        <row r="9">
          <cell r="AWV9">
            <v>0.125</v>
          </cell>
        </row>
        <row r="10">
          <cell r="AWV10">
            <v>0.14583333333333301</v>
          </cell>
        </row>
        <row r="11">
          <cell r="AWV11">
            <v>0.16666666666666599</v>
          </cell>
          <cell r="AWY11">
            <v>0</v>
          </cell>
        </row>
        <row r="12">
          <cell r="AWV12">
            <v>0.1875</v>
          </cell>
          <cell r="AWY12">
            <v>0</v>
          </cell>
        </row>
        <row r="13">
          <cell r="AWV13">
            <v>0.20833333333333301</v>
          </cell>
          <cell r="AWY13">
            <v>0</v>
          </cell>
        </row>
        <row r="14">
          <cell r="AWV14">
            <v>0.22916666666666599</v>
          </cell>
          <cell r="AWY14">
            <v>0</v>
          </cell>
        </row>
        <row r="15">
          <cell r="AWV15">
            <v>0.25</v>
          </cell>
          <cell r="AWY15">
            <v>0</v>
          </cell>
        </row>
        <row r="16">
          <cell r="AWV16">
            <v>0.27083333333333298</v>
          </cell>
          <cell r="AWY16">
            <v>1.2991860791467864</v>
          </cell>
        </row>
        <row r="17">
          <cell r="AWV17">
            <v>0.29166666666666602</v>
          </cell>
          <cell r="AWY17">
            <v>4.349424642155487</v>
          </cell>
        </row>
        <row r="18">
          <cell r="AWV18">
            <v>0.3125</v>
          </cell>
          <cell r="AWY18">
            <v>8.1277013752455805</v>
          </cell>
        </row>
        <row r="19">
          <cell r="AWV19">
            <v>0.33333333333333298</v>
          </cell>
          <cell r="AWY19">
            <v>19.798203760875666</v>
          </cell>
        </row>
        <row r="20">
          <cell r="AWV20">
            <v>0.35416666666666602</v>
          </cell>
          <cell r="AWY20">
            <v>43.535784451305076</v>
          </cell>
        </row>
        <row r="21">
          <cell r="AWV21">
            <v>0.375</v>
          </cell>
          <cell r="AWY21">
            <v>56.55065955655347</v>
          </cell>
        </row>
        <row r="22">
          <cell r="AWV22">
            <v>0.39583333333333298</v>
          </cell>
          <cell r="AWY22">
            <v>65.68537749087848</v>
          </cell>
        </row>
        <row r="23">
          <cell r="AWV23">
            <v>0.41666666666666602</v>
          </cell>
          <cell r="AWY23">
            <v>73.726354195902331</v>
          </cell>
        </row>
        <row r="24">
          <cell r="AWV24">
            <v>0.4375</v>
          </cell>
          <cell r="AWY24">
            <v>79.550098231827107</v>
          </cell>
        </row>
        <row r="25">
          <cell r="AWV25">
            <v>0.45833333333333298</v>
          </cell>
          <cell r="AWY25">
            <v>83.949761436991295</v>
          </cell>
        </row>
        <row r="26">
          <cell r="AWV26">
            <v>0.47916666666666602</v>
          </cell>
          <cell r="AWY26">
            <v>82.223126578725783</v>
          </cell>
        </row>
        <row r="27">
          <cell r="AWV27">
            <v>0.5</v>
          </cell>
          <cell r="AWY27">
            <v>83.536907100757787</v>
          </cell>
        </row>
        <row r="28">
          <cell r="AWV28">
            <v>0.52083333333333304</v>
          </cell>
          <cell r="AWY28">
            <v>83.710075778838061</v>
          </cell>
        </row>
        <row r="29">
          <cell r="AWV29">
            <v>0.54166666666666596</v>
          </cell>
          <cell r="AWY29">
            <v>82.58854897558237</v>
          </cell>
        </row>
        <row r="30">
          <cell r="AWV30">
            <v>0.5625</v>
          </cell>
          <cell r="AWY30">
            <v>80.206006174571996</v>
          </cell>
        </row>
        <row r="31">
          <cell r="AWV31">
            <v>0.58333333333333304</v>
          </cell>
          <cell r="AWY31">
            <v>76.770137524557953</v>
          </cell>
        </row>
        <row r="32">
          <cell r="AWV32">
            <v>0.60416666666666596</v>
          </cell>
          <cell r="AWY32">
            <v>71.58770698849284</v>
          </cell>
        </row>
        <row r="33">
          <cell r="AWV33">
            <v>0.625</v>
          </cell>
          <cell r="AWY33">
            <v>64.123772102161098</v>
          </cell>
        </row>
        <row r="34">
          <cell r="AWV34">
            <v>0.64583333333333304</v>
          </cell>
          <cell r="AWY34">
            <v>55.380858826831314</v>
          </cell>
        </row>
        <row r="35">
          <cell r="AWV35">
            <v>0.66666666666666596</v>
          </cell>
          <cell r="AWY35">
            <v>45.828795958461974</v>
          </cell>
        </row>
        <row r="36">
          <cell r="AWV36">
            <v>0.6875</v>
          </cell>
          <cell r="AWY36">
            <v>39.353353915239964</v>
          </cell>
        </row>
        <row r="37">
          <cell r="AWV37">
            <v>0.70833333333333304</v>
          </cell>
          <cell r="AWY37">
            <v>27.739825989334829</v>
          </cell>
        </row>
        <row r="38">
          <cell r="AWV38">
            <v>0.72916666666666596</v>
          </cell>
          <cell r="AWY38">
            <v>16.649452708391806</v>
          </cell>
        </row>
        <row r="39">
          <cell r="AWV39">
            <v>0.75</v>
          </cell>
          <cell r="AWY39">
            <v>7.3741229301150719</v>
          </cell>
        </row>
        <row r="40">
          <cell r="AWV40">
            <v>0.77083333333333304</v>
          </cell>
          <cell r="AWY40">
            <v>1.2904855458882962</v>
          </cell>
        </row>
        <row r="41">
          <cell r="AWV41">
            <v>0.79166666666666596</v>
          </cell>
          <cell r="AWY41">
            <v>0</v>
          </cell>
        </row>
        <row r="42">
          <cell r="AWV42">
            <v>0.8125</v>
          </cell>
          <cell r="AWY42">
            <v>0</v>
          </cell>
        </row>
        <row r="43">
          <cell r="AWV43">
            <v>0.83333333333333304</v>
          </cell>
          <cell r="AWY43">
            <v>0</v>
          </cell>
        </row>
        <row r="44">
          <cell r="AWV44">
            <v>0.85416666666666596</v>
          </cell>
          <cell r="AWY44">
            <v>0</v>
          </cell>
        </row>
        <row r="45">
          <cell r="AWV45">
            <v>0.875</v>
          </cell>
          <cell r="AWY45">
            <v>0</v>
          </cell>
        </row>
        <row r="46">
          <cell r="AWV46">
            <v>0.89583333333333304</v>
          </cell>
        </row>
        <row r="47">
          <cell r="AWV47">
            <v>0.91666666666666596</v>
          </cell>
        </row>
        <row r="48">
          <cell r="AWV48">
            <v>0.9375</v>
          </cell>
        </row>
        <row r="49">
          <cell r="AWV49">
            <v>0.95833333333333304</v>
          </cell>
        </row>
        <row r="50">
          <cell r="AWV50">
            <v>0.97916666666666596</v>
          </cell>
        </row>
        <row r="51">
          <cell r="AWV51">
            <v>1</v>
          </cell>
        </row>
      </sheetData>
      <sheetData sheetId="4"/>
      <sheetData sheetId="5">
        <row r="20">
          <cell r="BH20">
            <v>2.0833333333333332E-2</v>
          </cell>
          <cell r="BN20">
            <v>0</v>
          </cell>
        </row>
        <row r="21">
          <cell r="BH21">
            <v>4.1666666666666664E-2</v>
          </cell>
          <cell r="BN21">
            <v>0</v>
          </cell>
        </row>
        <row r="22">
          <cell r="BH22">
            <v>6.25E-2</v>
          </cell>
          <cell r="BN22">
            <v>0</v>
          </cell>
        </row>
        <row r="23">
          <cell r="BH23">
            <v>8.3333333333333301E-2</v>
          </cell>
          <cell r="BN23">
            <v>0</v>
          </cell>
        </row>
        <row r="24">
          <cell r="BH24">
            <v>0.104166666666667</v>
          </cell>
          <cell r="BN24">
            <v>0</v>
          </cell>
        </row>
        <row r="25">
          <cell r="BH25">
            <v>0.125</v>
          </cell>
          <cell r="BN25">
            <v>0</v>
          </cell>
        </row>
        <row r="26">
          <cell r="BH26">
            <v>0.14583333333333301</v>
          </cell>
          <cell r="BN26">
            <v>0</v>
          </cell>
        </row>
        <row r="27">
          <cell r="BH27">
            <v>0.16666666666666599</v>
          </cell>
          <cell r="BN27">
            <v>0</v>
          </cell>
        </row>
        <row r="28">
          <cell r="BH28">
            <v>0.1875</v>
          </cell>
          <cell r="BN28">
            <v>0</v>
          </cell>
        </row>
        <row r="29">
          <cell r="BH29">
            <v>0.20833333333333301</v>
          </cell>
          <cell r="BN29">
            <v>0</v>
          </cell>
        </row>
        <row r="30">
          <cell r="BH30">
            <v>0.22916666666666599</v>
          </cell>
          <cell r="BN30">
            <v>0</v>
          </cell>
        </row>
        <row r="31">
          <cell r="BH31">
            <v>0.25</v>
          </cell>
          <cell r="BN31">
            <v>0</v>
          </cell>
        </row>
        <row r="32">
          <cell r="BH32">
            <v>0.27083333333333298</v>
          </cell>
          <cell r="BN32">
            <v>1.2975021049677238</v>
          </cell>
        </row>
        <row r="33">
          <cell r="BH33">
            <v>0.29166666666666602</v>
          </cell>
          <cell r="BN33">
            <v>4.3222003929273081</v>
          </cell>
        </row>
        <row r="34">
          <cell r="BH34">
            <v>0.3125</v>
          </cell>
          <cell r="BN34">
            <v>8.029469548133596</v>
          </cell>
        </row>
        <row r="35">
          <cell r="BH35">
            <v>0.33333333333333298</v>
          </cell>
          <cell r="BN35">
            <v>19.315745158574234</v>
          </cell>
        </row>
        <row r="36">
          <cell r="BH36">
            <v>0.35416666666666602</v>
          </cell>
          <cell r="BN36">
            <v>41.345214706707829</v>
          </cell>
        </row>
        <row r="37">
          <cell r="BH37">
            <v>0.375</v>
          </cell>
          <cell r="BN37">
            <v>51.581251754139764</v>
          </cell>
        </row>
        <row r="38">
          <cell r="BH38">
            <v>0.39583333333333298</v>
          </cell>
          <cell r="BN38">
            <v>56.880999158012912</v>
          </cell>
        </row>
        <row r="39">
          <cell r="BH39">
            <v>0.41666666666666602</v>
          </cell>
          <cell r="BN39">
            <v>65.892506314903173</v>
          </cell>
        </row>
        <row r="40">
          <cell r="BH40">
            <v>0.4375</v>
          </cell>
          <cell r="BN40">
            <v>73.026662924501821</v>
          </cell>
        </row>
        <row r="41">
          <cell r="BH41">
            <v>0.45833333333333298</v>
          </cell>
          <cell r="BN41">
            <v>77.8664047151277</v>
          </cell>
        </row>
        <row r="42">
          <cell r="BH42">
            <v>0.47916666666666602</v>
          </cell>
          <cell r="BN42">
            <v>76.937412293011505</v>
          </cell>
        </row>
        <row r="43">
          <cell r="BH43">
            <v>0.5</v>
          </cell>
          <cell r="BN43">
            <v>78.070165590794275</v>
          </cell>
        </row>
        <row r="44">
          <cell r="BH44">
            <v>0.52083333333333304</v>
          </cell>
          <cell r="BN44">
            <v>78.387314061184398</v>
          </cell>
        </row>
        <row r="45">
          <cell r="BH45">
            <v>0.54166666666666596</v>
          </cell>
          <cell r="BN45">
            <v>77.568060623070437</v>
          </cell>
        </row>
        <row r="46">
          <cell r="BH46">
            <v>0.5625</v>
          </cell>
          <cell r="BN46">
            <v>75.166994106090371</v>
          </cell>
        </row>
        <row r="47">
          <cell r="BH47">
            <v>0.58333333333333304</v>
          </cell>
          <cell r="BN47">
            <v>71.566657311254559</v>
          </cell>
        </row>
        <row r="48">
          <cell r="BH48">
            <v>0.60416666666666596</v>
          </cell>
          <cell r="BN48">
            <v>66.340443446533826</v>
          </cell>
        </row>
        <row r="49">
          <cell r="BH49">
            <v>0.625</v>
          </cell>
          <cell r="BN49">
            <v>59.287678922256518</v>
          </cell>
        </row>
        <row r="50">
          <cell r="BH50">
            <v>0.64583333333333304</v>
          </cell>
          <cell r="BN50">
            <v>50.549256244737578</v>
          </cell>
        </row>
        <row r="51">
          <cell r="BH51">
            <v>0.66666666666666596</v>
          </cell>
          <cell r="BN51">
            <v>41.157732248105532</v>
          </cell>
        </row>
        <row r="52">
          <cell r="BH52">
            <v>0.6875</v>
          </cell>
          <cell r="BN52">
            <v>35.040415380297503</v>
          </cell>
        </row>
        <row r="53">
          <cell r="BH53">
            <v>0.70833333333333304</v>
          </cell>
          <cell r="BN53">
            <v>23.973898400224531</v>
          </cell>
        </row>
        <row r="54">
          <cell r="BH54">
            <v>0.72916666666666596</v>
          </cell>
          <cell r="BN54">
            <v>14.148189727757508</v>
          </cell>
        </row>
        <row r="55">
          <cell r="BH55">
            <v>0.75</v>
          </cell>
          <cell r="BN55">
            <v>6.2441762559640752</v>
          </cell>
        </row>
        <row r="56">
          <cell r="BH56">
            <v>0.77083333333333304</v>
          </cell>
          <cell r="BN56">
            <v>1.1563289362896434</v>
          </cell>
        </row>
        <row r="57">
          <cell r="BH57">
            <v>0.79166666666666596</v>
          </cell>
          <cell r="BN57">
            <v>0</v>
          </cell>
        </row>
        <row r="58">
          <cell r="BH58">
            <v>0.8125</v>
          </cell>
          <cell r="BN58">
            <v>0</v>
          </cell>
        </row>
        <row r="59">
          <cell r="BH59">
            <v>0.83333333333333304</v>
          </cell>
          <cell r="BN59">
            <v>0</v>
          </cell>
        </row>
        <row r="60">
          <cell r="BH60">
            <v>0.85416666666666596</v>
          </cell>
          <cell r="BN60">
            <v>0</v>
          </cell>
        </row>
        <row r="61">
          <cell r="BH61">
            <v>0.875</v>
          </cell>
          <cell r="BN61">
            <v>0</v>
          </cell>
        </row>
        <row r="62">
          <cell r="BH62">
            <v>0.89583333333333304</v>
          </cell>
          <cell r="BN62">
            <v>0</v>
          </cell>
        </row>
        <row r="63">
          <cell r="BH63">
            <v>0.91666666666666596</v>
          </cell>
          <cell r="BN63">
            <v>0</v>
          </cell>
        </row>
        <row r="64">
          <cell r="BH64">
            <v>0.9375</v>
          </cell>
          <cell r="BN64">
            <v>0</v>
          </cell>
        </row>
        <row r="65">
          <cell r="BH65">
            <v>0.95833333333333304</v>
          </cell>
          <cell r="BN65">
            <v>0</v>
          </cell>
        </row>
        <row r="66">
          <cell r="BH66">
            <v>0.97916666666666596</v>
          </cell>
          <cell r="BN66">
            <v>0</v>
          </cell>
        </row>
        <row r="67">
          <cell r="BH67">
            <v>1</v>
          </cell>
          <cell r="BN67">
            <v>0</v>
          </cell>
        </row>
        <row r="176">
          <cell r="BH176">
            <v>2.0833333333333332E-2</v>
          </cell>
          <cell r="BI176">
            <v>0</v>
          </cell>
          <cell r="BN176">
            <v>0</v>
          </cell>
        </row>
        <row r="177">
          <cell r="BH177">
            <v>4.1666666666666664E-2</v>
          </cell>
          <cell r="BI177">
            <v>0</v>
          </cell>
          <cell r="BN177">
            <v>0</v>
          </cell>
        </row>
        <row r="178">
          <cell r="BH178">
            <v>6.25E-2</v>
          </cell>
          <cell r="BI178">
            <v>0</v>
          </cell>
          <cell r="BN178">
            <v>0</v>
          </cell>
        </row>
        <row r="179">
          <cell r="BH179">
            <v>8.3333333333333301E-2</v>
          </cell>
          <cell r="BI179">
            <v>0</v>
          </cell>
          <cell r="BN179">
            <v>0</v>
          </cell>
        </row>
        <row r="180">
          <cell r="BH180">
            <v>0.104166666666667</v>
          </cell>
          <cell r="BI180">
            <v>0</v>
          </cell>
          <cell r="BN180">
            <v>0</v>
          </cell>
        </row>
        <row r="181">
          <cell r="BH181">
            <v>0.125</v>
          </cell>
          <cell r="BI181">
            <v>0</v>
          </cell>
          <cell r="BN181">
            <v>0</v>
          </cell>
        </row>
        <row r="182">
          <cell r="BH182">
            <v>0.14583333333333301</v>
          </cell>
          <cell r="BI182">
            <v>0</v>
          </cell>
          <cell r="BN182">
            <v>0</v>
          </cell>
        </row>
        <row r="183">
          <cell r="BH183">
            <v>0.16666666666666599</v>
          </cell>
          <cell r="BI183">
            <v>0</v>
          </cell>
          <cell r="BN183">
            <v>0</v>
          </cell>
        </row>
        <row r="184">
          <cell r="BH184">
            <v>0.1875</v>
          </cell>
          <cell r="BI184">
            <v>0</v>
          </cell>
          <cell r="BN184">
            <v>0</v>
          </cell>
        </row>
        <row r="185">
          <cell r="BH185">
            <v>0.20833333333333301</v>
          </cell>
          <cell r="BI185">
            <v>0</v>
          </cell>
          <cell r="BN185">
            <v>0</v>
          </cell>
        </row>
        <row r="186">
          <cell r="BH186">
            <v>0.22916666666666599</v>
          </cell>
          <cell r="BI186">
            <v>0</v>
          </cell>
          <cell r="BN186">
            <v>0</v>
          </cell>
        </row>
        <row r="187">
          <cell r="BH187">
            <v>0.25</v>
          </cell>
          <cell r="BI187">
            <v>10</v>
          </cell>
          <cell r="BN187">
            <v>0</v>
          </cell>
        </row>
        <row r="188">
          <cell r="BH188">
            <v>0.27083333333333298</v>
          </cell>
          <cell r="BI188">
            <v>28</v>
          </cell>
          <cell r="BN188">
            <v>1.2975021049677238</v>
          </cell>
        </row>
        <row r="189">
          <cell r="BH189">
            <v>0.29166666666666602</v>
          </cell>
          <cell r="BI189">
            <v>54</v>
          </cell>
          <cell r="BN189">
            <v>4.3222003929273081</v>
          </cell>
        </row>
        <row r="190">
          <cell r="BH190">
            <v>0.3125</v>
          </cell>
          <cell r="BI190">
            <v>84</v>
          </cell>
          <cell r="BN190">
            <v>8.0291888857704183</v>
          </cell>
        </row>
        <row r="191">
          <cell r="BH191">
            <v>0.33333333333333298</v>
          </cell>
          <cell r="BI191">
            <v>168</v>
          </cell>
          <cell r="BN191">
            <v>19.315183833847879</v>
          </cell>
        </row>
        <row r="192">
          <cell r="BH192">
            <v>0.35416666666666602</v>
          </cell>
          <cell r="BI192">
            <v>327</v>
          </cell>
          <cell r="BN192">
            <v>41.344372719618299</v>
          </cell>
        </row>
        <row r="193">
          <cell r="BH193">
            <v>0.375</v>
          </cell>
          <cell r="BI193">
            <v>417</v>
          </cell>
          <cell r="BN193">
            <v>51.58012910468706</v>
          </cell>
        </row>
        <row r="194">
          <cell r="BH194">
            <v>0.39583333333333298</v>
          </cell>
          <cell r="BI194">
            <v>483</v>
          </cell>
          <cell r="BN194">
            <v>56.879315183833853</v>
          </cell>
        </row>
        <row r="195">
          <cell r="BH195">
            <v>0.41666666666666602</v>
          </cell>
          <cell r="BI195">
            <v>543</v>
          </cell>
          <cell r="BN195">
            <v>61.706707830479935</v>
          </cell>
        </row>
        <row r="196">
          <cell r="BH196">
            <v>0.4375</v>
          </cell>
          <cell r="BI196">
            <v>588</v>
          </cell>
          <cell r="BN196">
            <v>70.895874263261305</v>
          </cell>
        </row>
        <row r="197">
          <cell r="BH197">
            <v>0.45833333333333298</v>
          </cell>
          <cell r="BI197">
            <v>623</v>
          </cell>
          <cell r="BN197">
            <v>76.330339601459443</v>
          </cell>
        </row>
        <row r="198">
          <cell r="BH198">
            <v>0.47916666666666602</v>
          </cell>
          <cell r="BI198">
            <v>612</v>
          </cell>
          <cell r="BN198">
            <v>74.96884647768735</v>
          </cell>
        </row>
        <row r="199">
          <cell r="BH199">
            <v>0.5</v>
          </cell>
          <cell r="BI199">
            <v>623</v>
          </cell>
          <cell r="BN199">
            <v>76.573112545607643</v>
          </cell>
        </row>
        <row r="200">
          <cell r="BH200">
            <v>0.52083333333333304</v>
          </cell>
          <cell r="BI200">
            <v>625</v>
          </cell>
          <cell r="BN200">
            <v>76.637664889138364</v>
          </cell>
        </row>
        <row r="201">
          <cell r="BH201">
            <v>0.54166666666666596</v>
          </cell>
          <cell r="BI201">
            <v>617</v>
          </cell>
          <cell r="BN201">
            <v>75.484703901206842</v>
          </cell>
        </row>
        <row r="202">
          <cell r="BH202">
            <v>0.5625</v>
          </cell>
          <cell r="BI202">
            <v>599</v>
          </cell>
          <cell r="BN202">
            <v>73.584619702497889</v>
          </cell>
        </row>
        <row r="203">
          <cell r="BH203">
            <v>0.58333333333333304</v>
          </cell>
          <cell r="BI203">
            <v>573</v>
          </cell>
          <cell r="BN203">
            <v>69.817008139208539</v>
          </cell>
        </row>
        <row r="204">
          <cell r="BH204">
            <v>0.60416666666666596</v>
          </cell>
          <cell r="BI204">
            <v>534</v>
          </cell>
          <cell r="BN204">
            <v>64.785854616895875</v>
          </cell>
        </row>
        <row r="205">
          <cell r="BH205">
            <v>0.625</v>
          </cell>
          <cell r="BI205">
            <v>479</v>
          </cell>
          <cell r="BN205">
            <v>57.387033398821217</v>
          </cell>
        </row>
        <row r="206">
          <cell r="BH206">
            <v>0.64583333333333304</v>
          </cell>
          <cell r="BI206">
            <v>416</v>
          </cell>
          <cell r="BN206">
            <v>49.072972214426045</v>
          </cell>
        </row>
        <row r="207">
          <cell r="BH207">
            <v>0.66666666666666596</v>
          </cell>
          <cell r="BI207">
            <v>349</v>
          </cell>
          <cell r="BN207">
            <v>40.193657030592199</v>
          </cell>
        </row>
        <row r="208">
          <cell r="BH208">
            <v>0.6875</v>
          </cell>
          <cell r="BI208">
            <v>304</v>
          </cell>
          <cell r="BN208">
            <v>33.848442323884363</v>
          </cell>
        </row>
        <row r="209">
          <cell r="BH209">
            <v>0.70833333333333304</v>
          </cell>
          <cell r="BI209">
            <v>225</v>
          </cell>
          <cell r="BN209">
            <v>23.300308728599493</v>
          </cell>
        </row>
        <row r="210">
          <cell r="BH210">
            <v>0.72916666666666596</v>
          </cell>
          <cell r="BI210">
            <v>148</v>
          </cell>
          <cell r="BN210">
            <v>13.77743474600056</v>
          </cell>
        </row>
        <row r="211">
          <cell r="BH211">
            <v>0.75</v>
          </cell>
          <cell r="BI211">
            <v>79</v>
          </cell>
          <cell r="BN211">
            <v>6.0928992422116197</v>
          </cell>
        </row>
        <row r="212">
          <cell r="BH212">
            <v>0.77083333333333304</v>
          </cell>
          <cell r="BI212">
            <v>28</v>
          </cell>
          <cell r="BN212">
            <v>1.1347179343250069</v>
          </cell>
        </row>
        <row r="213">
          <cell r="BH213">
            <v>0.79166666666666596</v>
          </cell>
          <cell r="BI213">
            <v>3</v>
          </cell>
          <cell r="BN213">
            <v>0</v>
          </cell>
        </row>
        <row r="214">
          <cell r="BH214">
            <v>0.8125</v>
          </cell>
          <cell r="BI214">
            <v>0</v>
          </cell>
          <cell r="BN214">
            <v>0</v>
          </cell>
        </row>
        <row r="215">
          <cell r="BH215">
            <v>0.83333333333333304</v>
          </cell>
          <cell r="BI215">
            <v>0</v>
          </cell>
          <cell r="BN215">
            <v>0</v>
          </cell>
        </row>
        <row r="216">
          <cell r="BH216">
            <v>0.85416666666666596</v>
          </cell>
          <cell r="BI216">
            <v>0</v>
          </cell>
          <cell r="BN216">
            <v>0</v>
          </cell>
        </row>
        <row r="217">
          <cell r="BH217">
            <v>0.875</v>
          </cell>
          <cell r="BI217">
            <v>0</v>
          </cell>
          <cell r="BN217">
            <v>0</v>
          </cell>
        </row>
        <row r="218">
          <cell r="BH218">
            <v>0.89583333333333304</v>
          </cell>
          <cell r="BI218">
            <v>0</v>
          </cell>
          <cell r="BN218">
            <v>0</v>
          </cell>
        </row>
        <row r="219">
          <cell r="BH219">
            <v>0.91666666666666596</v>
          </cell>
          <cell r="BI219">
            <v>0</v>
          </cell>
          <cell r="BN219">
            <v>0</v>
          </cell>
        </row>
        <row r="220">
          <cell r="BH220">
            <v>0.9375</v>
          </cell>
          <cell r="BI220">
            <v>0</v>
          </cell>
          <cell r="BN220">
            <v>0</v>
          </cell>
        </row>
        <row r="221">
          <cell r="BH221">
            <v>0.95833333333333304</v>
          </cell>
          <cell r="BI221">
            <v>0</v>
          </cell>
          <cell r="BN221">
            <v>0</v>
          </cell>
        </row>
        <row r="222">
          <cell r="BH222">
            <v>0.97916666666666596</v>
          </cell>
          <cell r="BI222">
            <v>0</v>
          </cell>
          <cell r="BN222">
            <v>0</v>
          </cell>
        </row>
        <row r="223">
          <cell r="BH223">
            <v>1</v>
          </cell>
          <cell r="BI223">
            <v>0</v>
          </cell>
          <cell r="BN223">
            <v>0</v>
          </cell>
        </row>
        <row r="332">
          <cell r="BH332">
            <v>2.0833333333333332E-2</v>
          </cell>
          <cell r="BN332">
            <v>0</v>
          </cell>
        </row>
        <row r="333">
          <cell r="BH333">
            <v>4.1666666666666664E-2</v>
          </cell>
          <cell r="BN333">
            <v>0</v>
          </cell>
        </row>
        <row r="334">
          <cell r="BH334">
            <v>6.25E-2</v>
          </cell>
          <cell r="BN334">
            <v>0</v>
          </cell>
        </row>
        <row r="335">
          <cell r="BH335">
            <v>8.3333333333333301E-2</v>
          </cell>
          <cell r="BN335">
            <v>0</v>
          </cell>
        </row>
        <row r="336">
          <cell r="BH336">
            <v>0.104166666666667</v>
          </cell>
          <cell r="BN336">
            <v>0</v>
          </cell>
        </row>
        <row r="337">
          <cell r="BH337">
            <v>0.125</v>
          </cell>
          <cell r="BN337">
            <v>0</v>
          </cell>
        </row>
        <row r="338">
          <cell r="BH338">
            <v>0.14583333333333301</v>
          </cell>
          <cell r="BN338">
            <v>0</v>
          </cell>
        </row>
        <row r="339">
          <cell r="BH339">
            <v>0.16666666666666599</v>
          </cell>
          <cell r="BN339">
            <v>0</v>
          </cell>
        </row>
        <row r="340">
          <cell r="BH340">
            <v>0.1875</v>
          </cell>
          <cell r="BN340">
            <v>0</v>
          </cell>
        </row>
        <row r="341">
          <cell r="BH341">
            <v>0.20833333333333301</v>
          </cell>
          <cell r="BN341">
            <v>0</v>
          </cell>
        </row>
        <row r="342">
          <cell r="BH342">
            <v>0.22916666666666599</v>
          </cell>
          <cell r="BN342">
            <v>0</v>
          </cell>
        </row>
        <row r="343">
          <cell r="BH343">
            <v>0.25</v>
          </cell>
          <cell r="BN343">
            <v>0</v>
          </cell>
        </row>
        <row r="344">
          <cell r="BH344">
            <v>0.27083333333333298</v>
          </cell>
          <cell r="BN344">
            <v>1.2975021049677238</v>
          </cell>
        </row>
        <row r="345">
          <cell r="BH345">
            <v>0.29166666666666602</v>
          </cell>
          <cell r="BN345">
            <v>4.3222003929273081</v>
          </cell>
        </row>
        <row r="346">
          <cell r="BH346">
            <v>0.3125</v>
          </cell>
          <cell r="BN346">
            <v>8.0291888857704183</v>
          </cell>
        </row>
        <row r="347">
          <cell r="BH347">
            <v>0.33333333333333298</v>
          </cell>
          <cell r="BN347">
            <v>19.315183833847879</v>
          </cell>
        </row>
        <row r="348">
          <cell r="BH348">
            <v>0.35416666666666602</v>
          </cell>
          <cell r="BN348">
            <v>41.344372719618299</v>
          </cell>
        </row>
        <row r="349">
          <cell r="BH349">
            <v>0.375</v>
          </cell>
          <cell r="BN349">
            <v>51.58012910468706</v>
          </cell>
        </row>
        <row r="350">
          <cell r="BH350">
            <v>0.39583333333333298</v>
          </cell>
          <cell r="BN350">
            <v>56.879315183833853</v>
          </cell>
        </row>
        <row r="351">
          <cell r="BH351">
            <v>0.41666666666666602</v>
          </cell>
          <cell r="BN351">
            <v>64.444849845635702</v>
          </cell>
        </row>
        <row r="352">
          <cell r="BH352">
            <v>0.4375</v>
          </cell>
          <cell r="BN352">
            <v>72.068481616615216</v>
          </cell>
        </row>
        <row r="353">
          <cell r="BH353">
            <v>0.45833333333333298</v>
          </cell>
          <cell r="BN353">
            <v>77.43783328655627</v>
          </cell>
        </row>
        <row r="354">
          <cell r="BH354">
            <v>0.47916666666666602</v>
          </cell>
          <cell r="BN354">
            <v>75.676115632893627</v>
          </cell>
        </row>
        <row r="355">
          <cell r="BH355">
            <v>0.5</v>
          </cell>
          <cell r="BN355">
            <v>77.549256244737578</v>
          </cell>
        </row>
        <row r="356">
          <cell r="BH356">
            <v>0.52083333333333304</v>
          </cell>
          <cell r="BN356">
            <v>77.259332023575638</v>
          </cell>
        </row>
        <row r="357">
          <cell r="BH357">
            <v>0.54166666666666596</v>
          </cell>
          <cell r="BN357">
            <v>76.698287959584619</v>
          </cell>
        </row>
        <row r="358">
          <cell r="BH358">
            <v>0.5625</v>
          </cell>
          <cell r="BN358">
            <v>73.909907381420155</v>
          </cell>
        </row>
        <row r="359">
          <cell r="BH359">
            <v>0.58333333333333304</v>
          </cell>
          <cell r="BN359">
            <v>71.040415380297503</v>
          </cell>
        </row>
        <row r="360">
          <cell r="BH360">
            <v>0.60416666666666596</v>
          </cell>
          <cell r="BN360">
            <v>65.805220319955097</v>
          </cell>
        </row>
        <row r="361">
          <cell r="BH361">
            <v>0.625</v>
          </cell>
          <cell r="BN361">
            <v>58.143699129946675</v>
          </cell>
        </row>
        <row r="362">
          <cell r="BH362">
            <v>0.64583333333333304</v>
          </cell>
          <cell r="BN362">
            <v>49.676115632893627</v>
          </cell>
        </row>
        <row r="363">
          <cell r="BH363">
            <v>0.66666666666666596</v>
          </cell>
          <cell r="BN363">
            <v>40.642436149312374</v>
          </cell>
        </row>
        <row r="364">
          <cell r="BH364">
            <v>0.6875</v>
          </cell>
          <cell r="BN364">
            <v>34.316587145663767</v>
          </cell>
        </row>
        <row r="365">
          <cell r="BH365">
            <v>0.70833333333333304</v>
          </cell>
          <cell r="BN365">
            <v>23.557395453269717</v>
          </cell>
        </row>
        <row r="366">
          <cell r="BH366">
            <v>0.72916666666666596</v>
          </cell>
          <cell r="BN366">
            <v>13.918607914678642</v>
          </cell>
        </row>
        <row r="367">
          <cell r="BH367">
            <v>0.75</v>
          </cell>
          <cell r="BN367">
            <v>6.1507156890261019</v>
          </cell>
        </row>
        <row r="368">
          <cell r="BH368">
            <v>0.77083333333333304</v>
          </cell>
          <cell r="BN368">
            <v>1.1431378052203198</v>
          </cell>
        </row>
        <row r="369">
          <cell r="BH369">
            <v>0.79166666666666596</v>
          </cell>
          <cell r="BN369">
            <v>0</v>
          </cell>
        </row>
        <row r="370">
          <cell r="BH370">
            <v>0.8125</v>
          </cell>
          <cell r="BN370">
            <v>0</v>
          </cell>
        </row>
        <row r="371">
          <cell r="BH371">
            <v>0.83333333333333304</v>
          </cell>
          <cell r="BN371">
            <v>0</v>
          </cell>
        </row>
        <row r="372">
          <cell r="BH372">
            <v>0.85416666666666596</v>
          </cell>
          <cell r="BN372">
            <v>0</v>
          </cell>
        </row>
        <row r="373">
          <cell r="BH373">
            <v>0.875</v>
          </cell>
          <cell r="BN373">
            <v>0</v>
          </cell>
        </row>
        <row r="374">
          <cell r="BH374">
            <v>0.89583333333333304</v>
          </cell>
          <cell r="BN374">
            <v>0</v>
          </cell>
        </row>
        <row r="375">
          <cell r="BH375">
            <v>0.91666666666666596</v>
          </cell>
          <cell r="BN375">
            <v>0</v>
          </cell>
        </row>
        <row r="376">
          <cell r="BH376">
            <v>0.9375</v>
          </cell>
          <cell r="BN376">
            <v>0</v>
          </cell>
        </row>
        <row r="377">
          <cell r="BH377">
            <v>0.95833333333333304</v>
          </cell>
          <cell r="BN377">
            <v>0</v>
          </cell>
        </row>
        <row r="378">
          <cell r="BH378">
            <v>0.97916666666666596</v>
          </cell>
          <cell r="BN378">
            <v>0</v>
          </cell>
        </row>
        <row r="379">
          <cell r="BH379">
            <v>1</v>
          </cell>
          <cell r="BN379">
            <v>0</v>
          </cell>
        </row>
        <row r="488">
          <cell r="BH488">
            <v>2.0833333333333332E-2</v>
          </cell>
          <cell r="BN488">
            <v>0</v>
          </cell>
        </row>
        <row r="489">
          <cell r="BH489">
            <v>4.1666666666666664E-2</v>
          </cell>
          <cell r="BN489">
            <v>0</v>
          </cell>
        </row>
        <row r="490">
          <cell r="BH490">
            <v>6.25E-2</v>
          </cell>
          <cell r="BN490">
            <v>0</v>
          </cell>
        </row>
        <row r="491">
          <cell r="BH491">
            <v>8.3333333333333301E-2</v>
          </cell>
          <cell r="BN491">
            <v>0</v>
          </cell>
        </row>
        <row r="492">
          <cell r="BH492">
            <v>0.104166666666667</v>
          </cell>
          <cell r="BN492">
            <v>0</v>
          </cell>
        </row>
        <row r="493">
          <cell r="BH493">
            <v>0.125</v>
          </cell>
          <cell r="BN493">
            <v>0</v>
          </cell>
        </row>
        <row r="494">
          <cell r="BH494">
            <v>0.14583333333333301</v>
          </cell>
          <cell r="BN494">
            <v>0</v>
          </cell>
        </row>
        <row r="495">
          <cell r="BH495">
            <v>0.16666666666666599</v>
          </cell>
          <cell r="BN495">
            <v>0</v>
          </cell>
        </row>
        <row r="496">
          <cell r="BH496">
            <v>0.1875</v>
          </cell>
          <cell r="BN496">
            <v>0</v>
          </cell>
        </row>
        <row r="497">
          <cell r="BH497">
            <v>0.20833333333333301</v>
          </cell>
          <cell r="BN497">
            <v>0</v>
          </cell>
        </row>
        <row r="498">
          <cell r="BH498">
            <v>0.22916666666666599</v>
          </cell>
          <cell r="BN498">
            <v>0</v>
          </cell>
        </row>
        <row r="499">
          <cell r="BH499">
            <v>0.25</v>
          </cell>
          <cell r="BN499">
            <v>0</v>
          </cell>
        </row>
        <row r="500">
          <cell r="BH500">
            <v>0.27083333333333298</v>
          </cell>
          <cell r="BN500">
            <v>1.2975021049677238</v>
          </cell>
        </row>
        <row r="501">
          <cell r="BH501">
            <v>0.29166666666666602</v>
          </cell>
          <cell r="BN501">
            <v>4.3222003929273081</v>
          </cell>
        </row>
        <row r="502">
          <cell r="BH502">
            <v>0.3125</v>
          </cell>
          <cell r="BN502">
            <v>8.0291888857704183</v>
          </cell>
        </row>
        <row r="503">
          <cell r="BH503">
            <v>0.33333333333333298</v>
          </cell>
          <cell r="BN503">
            <v>19.315183833847879</v>
          </cell>
        </row>
        <row r="504">
          <cell r="BH504">
            <v>0.35416666666666602</v>
          </cell>
          <cell r="BN504">
            <v>41.344372719618299</v>
          </cell>
        </row>
        <row r="505">
          <cell r="BH505">
            <v>0.375</v>
          </cell>
          <cell r="BN505">
            <v>51.58012910468706</v>
          </cell>
        </row>
        <row r="506">
          <cell r="BH506">
            <v>0.39583333333333298</v>
          </cell>
          <cell r="BN506">
            <v>56.879315183833853</v>
          </cell>
        </row>
        <row r="507">
          <cell r="BH507">
            <v>0.41666666666666602</v>
          </cell>
          <cell r="BN507">
            <v>66.7364580409767</v>
          </cell>
        </row>
        <row r="508">
          <cell r="BH508">
            <v>0.4375</v>
          </cell>
          <cell r="BN508">
            <v>73.963233230423796</v>
          </cell>
        </row>
        <row r="509">
          <cell r="BH509">
            <v>0.45833333333333298</v>
          </cell>
          <cell r="BN509">
            <v>78.838619141173169</v>
          </cell>
        </row>
        <row r="510">
          <cell r="BH510">
            <v>0.47916666666666602</v>
          </cell>
          <cell r="BN510">
            <v>77.537187763120968</v>
          </cell>
        </row>
        <row r="511">
          <cell r="BH511">
            <v>0.5</v>
          </cell>
          <cell r="BN511">
            <v>79.227055851810277</v>
          </cell>
        </row>
        <row r="512">
          <cell r="BH512">
            <v>0.52083333333333304</v>
          </cell>
          <cell r="BN512">
            <v>79.4313780522032</v>
          </cell>
        </row>
        <row r="513">
          <cell r="BH513">
            <v>0.54166666666666596</v>
          </cell>
          <cell r="BN513">
            <v>77.977547010945827</v>
          </cell>
        </row>
        <row r="514">
          <cell r="BH514">
            <v>0.5625</v>
          </cell>
          <cell r="BN514">
            <v>75.959584619702497</v>
          </cell>
        </row>
        <row r="515">
          <cell r="BH515">
            <v>0.58333333333333304</v>
          </cell>
          <cell r="BN515">
            <v>72.268593881560491</v>
          </cell>
        </row>
        <row r="516">
          <cell r="BH516">
            <v>0.60416666666666596</v>
          </cell>
          <cell r="BN516">
            <v>67.014313780522031</v>
          </cell>
        </row>
        <row r="517">
          <cell r="BH517">
            <v>0.625</v>
          </cell>
          <cell r="BN517">
            <v>59.833847880999159</v>
          </cell>
        </row>
        <row r="518">
          <cell r="BH518">
            <v>0.64583333333333304</v>
          </cell>
          <cell r="BN518">
            <v>50.967162503508284</v>
          </cell>
        </row>
        <row r="519">
          <cell r="BH519">
            <v>0.66666666666666596</v>
          </cell>
          <cell r="BN519">
            <v>41.650294695481335</v>
          </cell>
        </row>
        <row r="520">
          <cell r="BH520">
            <v>0.6875</v>
          </cell>
          <cell r="BN520">
            <v>35.416222284591633</v>
          </cell>
        </row>
        <row r="521">
          <cell r="BH521">
            <v>0.70833333333333304</v>
          </cell>
          <cell r="BN521">
            <v>24.307605950042099</v>
          </cell>
        </row>
        <row r="522">
          <cell r="BH522">
            <v>0.72916666666666596</v>
          </cell>
          <cell r="BN522">
            <v>14.332023575638505</v>
          </cell>
        </row>
        <row r="523">
          <cell r="BH523">
            <v>0.75</v>
          </cell>
          <cell r="BN523">
            <v>6.3188324445691828</v>
          </cell>
        </row>
        <row r="524">
          <cell r="BH524">
            <v>0.77083333333333304</v>
          </cell>
          <cell r="BN524">
            <v>1.1667134437271962</v>
          </cell>
        </row>
        <row r="525">
          <cell r="BH525">
            <v>0.79166666666666596</v>
          </cell>
          <cell r="BN525">
            <v>0</v>
          </cell>
        </row>
        <row r="526">
          <cell r="BH526">
            <v>0.8125</v>
          </cell>
          <cell r="BN526">
            <v>0</v>
          </cell>
        </row>
        <row r="527">
          <cell r="BH527">
            <v>0.83333333333333304</v>
          </cell>
          <cell r="BN527">
            <v>0</v>
          </cell>
        </row>
        <row r="528">
          <cell r="BH528">
            <v>0.85416666666666596</v>
          </cell>
          <cell r="BN528">
            <v>0</v>
          </cell>
        </row>
        <row r="529">
          <cell r="BH529">
            <v>0.875</v>
          </cell>
          <cell r="BN529">
            <v>0</v>
          </cell>
        </row>
        <row r="530">
          <cell r="BH530">
            <v>0.89583333333333304</v>
          </cell>
          <cell r="BN530">
            <v>0</v>
          </cell>
        </row>
        <row r="531">
          <cell r="BH531">
            <v>0.91666666666666596</v>
          </cell>
          <cell r="BN531">
            <v>0</v>
          </cell>
        </row>
        <row r="532">
          <cell r="BH532">
            <v>0.9375</v>
          </cell>
          <cell r="BN532">
            <v>0</v>
          </cell>
        </row>
        <row r="533">
          <cell r="BH533">
            <v>0.95833333333333304</v>
          </cell>
          <cell r="BN533">
            <v>0</v>
          </cell>
        </row>
        <row r="534">
          <cell r="BH534">
            <v>0.97916666666666596</v>
          </cell>
          <cell r="BN534">
            <v>0</v>
          </cell>
        </row>
        <row r="535">
          <cell r="BH535">
            <v>1</v>
          </cell>
          <cell r="BN535">
            <v>0</v>
          </cell>
        </row>
        <row r="644">
          <cell r="BH644">
            <v>2.0833333333333332E-2</v>
          </cell>
          <cell r="BN644">
            <v>0</v>
          </cell>
        </row>
        <row r="645">
          <cell r="BH645">
            <v>4.1666666666666664E-2</v>
          </cell>
          <cell r="BN645">
            <v>0</v>
          </cell>
        </row>
        <row r="646">
          <cell r="BH646">
            <v>6.25E-2</v>
          </cell>
          <cell r="BN646">
            <v>0</v>
          </cell>
        </row>
        <row r="647">
          <cell r="BH647">
            <v>8.3333333333333301E-2</v>
          </cell>
          <cell r="BN647">
            <v>0</v>
          </cell>
        </row>
        <row r="648">
          <cell r="BH648">
            <v>0.104166666666667</v>
          </cell>
          <cell r="BN648">
            <v>0</v>
          </cell>
        </row>
        <row r="649">
          <cell r="BH649">
            <v>0.125</v>
          </cell>
          <cell r="BN649">
            <v>0</v>
          </cell>
        </row>
        <row r="650">
          <cell r="BH650">
            <v>0.14583333333333301</v>
          </cell>
          <cell r="BN650">
            <v>0</v>
          </cell>
        </row>
        <row r="651">
          <cell r="BH651">
            <v>0.16666666666666599</v>
          </cell>
          <cell r="BN651">
            <v>0</v>
          </cell>
        </row>
        <row r="652">
          <cell r="BH652">
            <v>0.1875</v>
          </cell>
          <cell r="BN652">
            <v>0</v>
          </cell>
        </row>
        <row r="653">
          <cell r="BH653">
            <v>0.20833333333333301</v>
          </cell>
          <cell r="BN653">
            <v>0</v>
          </cell>
        </row>
        <row r="654">
          <cell r="BH654">
            <v>0.22916666666666599</v>
          </cell>
          <cell r="BN654">
            <v>0</v>
          </cell>
        </row>
        <row r="655">
          <cell r="BH655">
            <v>0.25</v>
          </cell>
          <cell r="BN655">
            <v>0</v>
          </cell>
        </row>
        <row r="656">
          <cell r="BH656">
            <v>0.27083333333333298</v>
          </cell>
          <cell r="BN656">
            <v>1.2975021049677238</v>
          </cell>
        </row>
        <row r="657">
          <cell r="BH657">
            <v>0.29166666666666602</v>
          </cell>
          <cell r="BN657">
            <v>4.3222003929273081</v>
          </cell>
        </row>
        <row r="658">
          <cell r="BH658">
            <v>0.3125</v>
          </cell>
          <cell r="BN658">
            <v>8.029469548133596</v>
          </cell>
        </row>
        <row r="659">
          <cell r="BH659">
            <v>0.33333333333333298</v>
          </cell>
          <cell r="BN659">
            <v>19.315745158574234</v>
          </cell>
        </row>
        <row r="660">
          <cell r="BH660">
            <v>0.35416666666666602</v>
          </cell>
          <cell r="BN660">
            <v>41.345214706707829</v>
          </cell>
        </row>
        <row r="661">
          <cell r="BH661">
            <v>0.375</v>
          </cell>
          <cell r="BN661">
            <v>51.581251754139764</v>
          </cell>
        </row>
        <row r="662">
          <cell r="BH662">
            <v>0.39583333333333298</v>
          </cell>
          <cell r="BN662">
            <v>56.880999158012912</v>
          </cell>
        </row>
        <row r="663">
          <cell r="BH663">
            <v>0.41666666666666602</v>
          </cell>
          <cell r="BN663">
            <v>67.958742632612967</v>
          </cell>
        </row>
        <row r="664">
          <cell r="BH664">
            <v>0.4375</v>
          </cell>
          <cell r="BN664">
            <v>74.962110580971085</v>
          </cell>
        </row>
        <row r="665">
          <cell r="BH665">
            <v>0.45833333333333298</v>
          </cell>
          <cell r="BN665">
            <v>79.561044063991019</v>
          </cell>
        </row>
        <row r="666">
          <cell r="BH666">
            <v>0.47916666666666602</v>
          </cell>
          <cell r="BN666">
            <v>78.199270277855746</v>
          </cell>
        </row>
        <row r="667">
          <cell r="BH667">
            <v>0.5</v>
          </cell>
          <cell r="BN667">
            <v>79.918327252315464</v>
          </cell>
        </row>
        <row r="668">
          <cell r="BH668">
            <v>0.52083333333333304</v>
          </cell>
          <cell r="BN668">
            <v>79.791748526522596</v>
          </cell>
        </row>
        <row r="669">
          <cell r="BH669">
            <v>0.54166666666666596</v>
          </cell>
          <cell r="BN669">
            <v>78.795397137243896</v>
          </cell>
        </row>
        <row r="670">
          <cell r="BH670">
            <v>0.5625</v>
          </cell>
          <cell r="BN670">
            <v>76.702217232669099</v>
          </cell>
        </row>
        <row r="671">
          <cell r="BH671">
            <v>0.58333333333333304</v>
          </cell>
          <cell r="BN671">
            <v>73.081953410047717</v>
          </cell>
        </row>
        <row r="672">
          <cell r="BH672">
            <v>0.60416666666666596</v>
          </cell>
          <cell r="BN672">
            <v>67.932360370474314</v>
          </cell>
        </row>
        <row r="673">
          <cell r="BH673">
            <v>0.625</v>
          </cell>
          <cell r="BN673">
            <v>60.543923659837212</v>
          </cell>
        </row>
        <row r="674">
          <cell r="BH674">
            <v>0.64583333333333304</v>
          </cell>
          <cell r="BN674">
            <v>51.57058658433904</v>
          </cell>
        </row>
        <row r="675">
          <cell r="BH675">
            <v>0.66666666666666596</v>
          </cell>
          <cell r="BN675">
            <v>42.192815043502669</v>
          </cell>
        </row>
        <row r="676">
          <cell r="BH676">
            <v>0.6875</v>
          </cell>
          <cell r="BN676">
            <v>35.862756104406401</v>
          </cell>
        </row>
        <row r="677">
          <cell r="BH677">
            <v>0.70833333333333304</v>
          </cell>
          <cell r="BN677">
            <v>24.850968285152959</v>
          </cell>
        </row>
        <row r="678">
          <cell r="BH678">
            <v>0.72916666666666596</v>
          </cell>
          <cell r="BN678">
            <v>14.609879315183832</v>
          </cell>
        </row>
        <row r="679">
          <cell r="BH679">
            <v>0.75</v>
          </cell>
          <cell r="BN679">
            <v>6.4313780522031996</v>
          </cell>
        </row>
        <row r="680">
          <cell r="BH680">
            <v>0.77083333333333304</v>
          </cell>
          <cell r="BN680">
            <v>1.1821498737019367</v>
          </cell>
        </row>
        <row r="681">
          <cell r="BH681">
            <v>0.79166666666666596</v>
          </cell>
          <cell r="BN681">
            <v>0</v>
          </cell>
        </row>
        <row r="682">
          <cell r="BH682">
            <v>0.8125</v>
          </cell>
          <cell r="BN682">
            <v>0</v>
          </cell>
        </row>
        <row r="683">
          <cell r="BH683">
            <v>0.83333333333333304</v>
          </cell>
          <cell r="BN683">
            <v>0</v>
          </cell>
        </row>
        <row r="684">
          <cell r="BH684">
            <v>0.85416666666666596</v>
          </cell>
          <cell r="BN684">
            <v>0</v>
          </cell>
        </row>
        <row r="685">
          <cell r="BH685">
            <v>0.875</v>
          </cell>
          <cell r="BN685">
            <v>0</v>
          </cell>
        </row>
        <row r="686">
          <cell r="BH686">
            <v>0.89583333333333304</v>
          </cell>
          <cell r="BN686">
            <v>0</v>
          </cell>
        </row>
        <row r="687">
          <cell r="BH687">
            <v>0.91666666666666596</v>
          </cell>
          <cell r="BN687">
            <v>0</v>
          </cell>
        </row>
        <row r="688">
          <cell r="BH688">
            <v>0.9375</v>
          </cell>
          <cell r="BN688">
            <v>0</v>
          </cell>
        </row>
        <row r="689">
          <cell r="BH689">
            <v>0.95833333333333304</v>
          </cell>
          <cell r="BN689">
            <v>0</v>
          </cell>
        </row>
        <row r="690">
          <cell r="BH690">
            <v>0.97916666666666596</v>
          </cell>
          <cell r="BN690">
            <v>0</v>
          </cell>
        </row>
        <row r="691">
          <cell r="BH691">
            <v>1</v>
          </cell>
          <cell r="BN691">
            <v>0</v>
          </cell>
        </row>
        <row r="800">
          <cell r="BH800">
            <v>2.0833333333333332E-2</v>
          </cell>
          <cell r="BN800">
            <v>0</v>
          </cell>
        </row>
        <row r="801">
          <cell r="BH801">
            <v>4.1666666666666664E-2</v>
          </cell>
          <cell r="BN801">
            <v>0</v>
          </cell>
        </row>
        <row r="802">
          <cell r="BH802">
            <v>6.25E-2</v>
          </cell>
          <cell r="BN802">
            <v>0</v>
          </cell>
        </row>
        <row r="803">
          <cell r="BH803">
            <v>8.3333333333333301E-2</v>
          </cell>
          <cell r="BN803">
            <v>0</v>
          </cell>
        </row>
        <row r="804">
          <cell r="BH804">
            <v>0.104166666666667</v>
          </cell>
          <cell r="BN804">
            <v>0</v>
          </cell>
        </row>
        <row r="805">
          <cell r="BH805">
            <v>0.125</v>
          </cell>
          <cell r="BN805">
            <v>0</v>
          </cell>
        </row>
        <row r="806">
          <cell r="BH806">
            <v>0.14583333333333301</v>
          </cell>
          <cell r="BN806">
            <v>0</v>
          </cell>
        </row>
        <row r="807">
          <cell r="BH807">
            <v>0.16666666666666599</v>
          </cell>
          <cell r="BN807">
            <v>0</v>
          </cell>
        </row>
        <row r="808">
          <cell r="BH808">
            <v>0.1875</v>
          </cell>
          <cell r="BN808">
            <v>0</v>
          </cell>
        </row>
        <row r="809">
          <cell r="BH809">
            <v>0.20833333333333301</v>
          </cell>
          <cell r="BN809">
            <v>0</v>
          </cell>
        </row>
        <row r="810">
          <cell r="BH810">
            <v>0.22916666666666599</v>
          </cell>
          <cell r="BN810">
            <v>0</v>
          </cell>
        </row>
        <row r="811">
          <cell r="BH811">
            <v>0.25</v>
          </cell>
          <cell r="BN811">
            <v>0</v>
          </cell>
        </row>
        <row r="812">
          <cell r="BH812">
            <v>0.27083333333333298</v>
          </cell>
          <cell r="BN812">
            <v>1.2975021049677238</v>
          </cell>
        </row>
        <row r="813">
          <cell r="BH813">
            <v>0.29166666666666602</v>
          </cell>
          <cell r="BN813">
            <v>4.3222003929273081</v>
          </cell>
        </row>
        <row r="814">
          <cell r="BH814">
            <v>0.3125</v>
          </cell>
          <cell r="BN814">
            <v>8.029469548133596</v>
          </cell>
        </row>
        <row r="815">
          <cell r="BH815">
            <v>0.33333333333333298</v>
          </cell>
          <cell r="BN815">
            <v>19.315745158574234</v>
          </cell>
        </row>
        <row r="816">
          <cell r="BH816">
            <v>0.35416666666666602</v>
          </cell>
          <cell r="BN816">
            <v>41.345214706707829</v>
          </cell>
        </row>
        <row r="817">
          <cell r="BH817">
            <v>0.375</v>
          </cell>
          <cell r="BN817">
            <v>51.581251754139764</v>
          </cell>
        </row>
        <row r="818">
          <cell r="BH818">
            <v>0.39583333333333298</v>
          </cell>
          <cell r="BN818">
            <v>59.690429413415664</v>
          </cell>
        </row>
        <row r="819">
          <cell r="BH819">
            <v>0.41666666666666602</v>
          </cell>
          <cell r="BN819">
            <v>69.123491439797917</v>
          </cell>
        </row>
        <row r="820">
          <cell r="BH820">
            <v>0.4375</v>
          </cell>
          <cell r="BN820">
            <v>75.629525680606235</v>
          </cell>
        </row>
        <row r="821">
          <cell r="BH821">
            <v>0.45833333333333298</v>
          </cell>
          <cell r="BN821">
            <v>80.571147909065388</v>
          </cell>
        </row>
        <row r="822">
          <cell r="BH822">
            <v>0.47916666666666602</v>
          </cell>
          <cell r="BN822">
            <v>79.020488352511933</v>
          </cell>
        </row>
        <row r="823">
          <cell r="BH823">
            <v>0.5</v>
          </cell>
          <cell r="BN823">
            <v>80.660679202918885</v>
          </cell>
        </row>
        <row r="824">
          <cell r="BH824">
            <v>0.52083333333333304</v>
          </cell>
          <cell r="BN824">
            <v>81.024417625596399</v>
          </cell>
        </row>
        <row r="825">
          <cell r="BH825">
            <v>0.54166666666666596</v>
          </cell>
          <cell r="BN825">
            <v>79.765366264383943</v>
          </cell>
        </row>
        <row r="826">
          <cell r="BH826">
            <v>0.5625</v>
          </cell>
          <cell r="BN826">
            <v>77.353634577603145</v>
          </cell>
        </row>
        <row r="827">
          <cell r="BH827">
            <v>0.58333333333333304</v>
          </cell>
          <cell r="BN827">
            <v>74.056132472635412</v>
          </cell>
        </row>
        <row r="828">
          <cell r="BH828">
            <v>0.60416666666666596</v>
          </cell>
          <cell r="BN828">
            <v>68.544484984563567</v>
          </cell>
        </row>
        <row r="829">
          <cell r="BH829">
            <v>0.625</v>
          </cell>
          <cell r="BN829">
            <v>61.195060342408077</v>
          </cell>
        </row>
        <row r="830">
          <cell r="BH830">
            <v>0.64583333333333304</v>
          </cell>
          <cell r="BN830">
            <v>52.404995790064554</v>
          </cell>
        </row>
        <row r="831">
          <cell r="BH831">
            <v>0.66666666666666596</v>
          </cell>
          <cell r="BN831">
            <v>42.93600898119562</v>
          </cell>
        </row>
        <row r="832">
          <cell r="BH832">
            <v>0.6875</v>
          </cell>
          <cell r="BN832">
            <v>36.326971653101317</v>
          </cell>
        </row>
        <row r="833">
          <cell r="BH833">
            <v>0.70833333333333304</v>
          </cell>
          <cell r="BN833">
            <v>25.129385349424641</v>
          </cell>
        </row>
        <row r="834">
          <cell r="BH834">
            <v>0.72916666666666596</v>
          </cell>
          <cell r="BN834">
            <v>14.807746281223688</v>
          </cell>
        </row>
        <row r="835">
          <cell r="BH835">
            <v>0.75</v>
          </cell>
          <cell r="BN835">
            <v>6.5113668257086719</v>
          </cell>
        </row>
        <row r="836">
          <cell r="BH836">
            <v>0.77083333333333304</v>
          </cell>
          <cell r="BN836">
            <v>1.1925343811394893</v>
          </cell>
        </row>
        <row r="837">
          <cell r="BH837">
            <v>0.79166666666666596</v>
          </cell>
          <cell r="BN837">
            <v>0</v>
          </cell>
        </row>
        <row r="838">
          <cell r="BH838">
            <v>0.8125</v>
          </cell>
          <cell r="BN838">
            <v>0</v>
          </cell>
        </row>
        <row r="839">
          <cell r="BH839">
            <v>0.83333333333333304</v>
          </cell>
          <cell r="BN839">
            <v>0</v>
          </cell>
        </row>
        <row r="840">
          <cell r="BH840">
            <v>0.85416666666666596</v>
          </cell>
          <cell r="BN840">
            <v>0</v>
          </cell>
        </row>
        <row r="841">
          <cell r="BH841">
            <v>0.875</v>
          </cell>
          <cell r="BN841">
            <v>0</v>
          </cell>
        </row>
        <row r="842">
          <cell r="BH842">
            <v>0.89583333333333304</v>
          </cell>
          <cell r="BN842">
            <v>0</v>
          </cell>
        </row>
        <row r="843">
          <cell r="BH843">
            <v>0.91666666666666596</v>
          </cell>
          <cell r="BN843">
            <v>0</v>
          </cell>
        </row>
        <row r="844">
          <cell r="BH844">
            <v>0.9375</v>
          </cell>
          <cell r="BN844">
            <v>0</v>
          </cell>
        </row>
        <row r="845">
          <cell r="BH845">
            <v>0.95833333333333304</v>
          </cell>
          <cell r="BN845">
            <v>0</v>
          </cell>
        </row>
        <row r="846">
          <cell r="BH846">
            <v>0.97916666666666596</v>
          </cell>
          <cell r="BN846">
            <v>0</v>
          </cell>
        </row>
        <row r="847">
          <cell r="BH847">
            <v>1</v>
          </cell>
          <cell r="BN847">
            <v>0</v>
          </cell>
        </row>
        <row r="956">
          <cell r="BH956">
            <v>2.0833333333333332E-2</v>
          </cell>
          <cell r="BN956">
            <v>0</v>
          </cell>
        </row>
        <row r="957">
          <cell r="BH957">
            <v>4.1666666666666664E-2</v>
          </cell>
          <cell r="BN957">
            <v>0</v>
          </cell>
        </row>
        <row r="958">
          <cell r="BH958">
            <v>6.25E-2</v>
          </cell>
          <cell r="BN958">
            <v>0</v>
          </cell>
        </row>
        <row r="959">
          <cell r="BH959">
            <v>8.3333333333333301E-2</v>
          </cell>
          <cell r="BN959">
            <v>0</v>
          </cell>
        </row>
        <row r="960">
          <cell r="BH960">
            <v>0.104166666666667</v>
          </cell>
          <cell r="BN960">
            <v>0</v>
          </cell>
        </row>
        <row r="961">
          <cell r="BH961">
            <v>0.125</v>
          </cell>
          <cell r="BN961">
            <v>0</v>
          </cell>
        </row>
        <row r="962">
          <cell r="BH962">
            <v>0.14583333333333301</v>
          </cell>
          <cell r="BN962">
            <v>0</v>
          </cell>
        </row>
        <row r="963">
          <cell r="BH963">
            <v>0.16666666666666599</v>
          </cell>
          <cell r="BN963">
            <v>0</v>
          </cell>
        </row>
        <row r="964">
          <cell r="BH964">
            <v>0.1875</v>
          </cell>
          <cell r="BN964">
            <v>0</v>
          </cell>
        </row>
        <row r="965">
          <cell r="BH965">
            <v>0.20833333333333301</v>
          </cell>
          <cell r="BN965">
            <v>0</v>
          </cell>
        </row>
        <row r="966">
          <cell r="BH966">
            <v>0.22916666666666599</v>
          </cell>
          <cell r="BN966">
            <v>0</v>
          </cell>
        </row>
        <row r="967">
          <cell r="BH967">
            <v>0.25</v>
          </cell>
          <cell r="BN967">
            <v>0</v>
          </cell>
        </row>
        <row r="968">
          <cell r="BH968">
            <v>0.27083333333333298</v>
          </cell>
          <cell r="BN968">
            <v>1.2975021049677238</v>
          </cell>
        </row>
        <row r="969">
          <cell r="BH969">
            <v>0.29166666666666602</v>
          </cell>
          <cell r="BN969">
            <v>4.3222003929273081</v>
          </cell>
        </row>
        <row r="970">
          <cell r="BH970">
            <v>0.3125</v>
          </cell>
          <cell r="BN970">
            <v>8.029469548133596</v>
          </cell>
        </row>
        <row r="971">
          <cell r="BH971">
            <v>0.33333333333333298</v>
          </cell>
          <cell r="BN971">
            <v>19.315745158574234</v>
          </cell>
        </row>
        <row r="972">
          <cell r="BH972">
            <v>0.35416666666666602</v>
          </cell>
          <cell r="BN972">
            <v>41.345214706707829</v>
          </cell>
        </row>
        <row r="973">
          <cell r="BH973">
            <v>0.375</v>
          </cell>
          <cell r="BN973">
            <v>51.581251754139764</v>
          </cell>
        </row>
        <row r="974">
          <cell r="BH974">
            <v>0.39583333333333298</v>
          </cell>
          <cell r="BN974">
            <v>60.815043502666285</v>
          </cell>
        </row>
        <row r="975">
          <cell r="BH975">
            <v>0.41666666666666602</v>
          </cell>
          <cell r="BN975">
            <v>70.225091215268037</v>
          </cell>
        </row>
        <row r="976">
          <cell r="BH976">
            <v>0.4375</v>
          </cell>
          <cell r="BN976">
            <v>76.697165310131908</v>
          </cell>
        </row>
        <row r="977">
          <cell r="BH977">
            <v>0.45833333333333298</v>
          </cell>
          <cell r="BN977">
            <v>81.15268032556834</v>
          </cell>
        </row>
        <row r="978">
          <cell r="BH978">
            <v>0.47916666666666602</v>
          </cell>
          <cell r="BN978">
            <v>79.928150435026666</v>
          </cell>
        </row>
        <row r="979">
          <cell r="BH979">
            <v>0.5</v>
          </cell>
          <cell r="BN979">
            <v>81.121246140892509</v>
          </cell>
        </row>
        <row r="980">
          <cell r="BH980">
            <v>0.52083333333333304</v>
          </cell>
          <cell r="BN980">
            <v>81.749368509682853</v>
          </cell>
        </row>
        <row r="981">
          <cell r="BH981">
            <v>0.54166666666666596</v>
          </cell>
          <cell r="BN981">
            <v>80.428852090934612</v>
          </cell>
        </row>
        <row r="982">
          <cell r="BH982">
            <v>0.5625</v>
          </cell>
          <cell r="BN982">
            <v>77.941902890822348</v>
          </cell>
        </row>
        <row r="983">
          <cell r="BH983">
            <v>0.58333333333333304</v>
          </cell>
          <cell r="BN983">
            <v>74.583497053045193</v>
          </cell>
        </row>
        <row r="984">
          <cell r="BH984">
            <v>0.60416666666666596</v>
          </cell>
          <cell r="BN984">
            <v>69.355037889419037</v>
          </cell>
        </row>
        <row r="985">
          <cell r="BH985">
            <v>0.625</v>
          </cell>
          <cell r="BN985">
            <v>61.731686780802697</v>
          </cell>
        </row>
        <row r="986">
          <cell r="BH986">
            <v>0.64583333333333304</v>
          </cell>
          <cell r="BN986">
            <v>52.991299466741509</v>
          </cell>
        </row>
        <row r="987">
          <cell r="BH987">
            <v>0.66666666666666596</v>
          </cell>
          <cell r="BN987">
            <v>43.188324445691833</v>
          </cell>
        </row>
        <row r="988">
          <cell r="BH988">
            <v>0.6875</v>
          </cell>
          <cell r="BN988">
            <v>36.819534100477128</v>
          </cell>
        </row>
        <row r="989">
          <cell r="BH989">
            <v>0.70833333333333304</v>
          </cell>
          <cell r="BN989">
            <v>25.56777996070727</v>
          </cell>
        </row>
        <row r="990">
          <cell r="BH990">
            <v>0.72916666666666596</v>
          </cell>
          <cell r="BN990">
            <v>15.006735896716249</v>
          </cell>
        </row>
        <row r="991">
          <cell r="BH991">
            <v>0.75</v>
          </cell>
          <cell r="BN991">
            <v>6.5916362615773219</v>
          </cell>
        </row>
        <row r="992">
          <cell r="BH992">
            <v>0.77083333333333304</v>
          </cell>
          <cell r="BN992">
            <v>1.2029188885770417</v>
          </cell>
        </row>
        <row r="993">
          <cell r="BH993">
            <v>0.79166666666666596</v>
          </cell>
          <cell r="BN993">
            <v>0</v>
          </cell>
        </row>
        <row r="994">
          <cell r="BH994">
            <v>0.8125</v>
          </cell>
          <cell r="BN994">
            <v>0</v>
          </cell>
        </row>
        <row r="995">
          <cell r="BH995">
            <v>0.83333333333333304</v>
          </cell>
          <cell r="BN995">
            <v>0</v>
          </cell>
        </row>
        <row r="996">
          <cell r="BH996">
            <v>0.85416666666666596</v>
          </cell>
          <cell r="BN996">
            <v>0</v>
          </cell>
        </row>
        <row r="997">
          <cell r="BH997">
            <v>0.875</v>
          </cell>
          <cell r="BN997">
            <v>0</v>
          </cell>
        </row>
        <row r="998">
          <cell r="BH998">
            <v>0.89583333333333304</v>
          </cell>
          <cell r="BN998">
            <v>0</v>
          </cell>
        </row>
        <row r="999">
          <cell r="BH999">
            <v>0.91666666666666596</v>
          </cell>
          <cell r="BN999">
            <v>0</v>
          </cell>
        </row>
        <row r="1000">
          <cell r="BH1000">
            <v>0.9375</v>
          </cell>
          <cell r="BN1000">
            <v>0</v>
          </cell>
        </row>
        <row r="1001">
          <cell r="BH1001">
            <v>0.95833333333333304</v>
          </cell>
          <cell r="BN1001">
            <v>0</v>
          </cell>
        </row>
        <row r="1002">
          <cell r="BH1002">
            <v>0.97916666666666596</v>
          </cell>
          <cell r="BN1002">
            <v>0</v>
          </cell>
        </row>
        <row r="1003">
          <cell r="BH1003">
            <v>1</v>
          </cell>
          <cell r="BN1003">
            <v>0</v>
          </cell>
        </row>
        <row r="1112">
          <cell r="BH1112">
            <v>2.0833333333333332E-2</v>
          </cell>
          <cell r="BN1112">
            <v>0</v>
          </cell>
        </row>
        <row r="1113">
          <cell r="BH1113">
            <v>4.1666666666666664E-2</v>
          </cell>
          <cell r="BN1113">
            <v>0</v>
          </cell>
        </row>
        <row r="1114">
          <cell r="BH1114">
            <v>6.25E-2</v>
          </cell>
          <cell r="BN1114">
            <v>0</v>
          </cell>
        </row>
        <row r="1115">
          <cell r="BH1115">
            <v>8.3333333333333301E-2</v>
          </cell>
          <cell r="BN1115">
            <v>0</v>
          </cell>
        </row>
        <row r="1116">
          <cell r="BH1116">
            <v>0.104166666666667</v>
          </cell>
          <cell r="BN1116">
            <v>0</v>
          </cell>
        </row>
        <row r="1117">
          <cell r="BH1117">
            <v>0.125</v>
          </cell>
          <cell r="BN1117">
            <v>0</v>
          </cell>
        </row>
        <row r="1118">
          <cell r="BH1118">
            <v>0.14583333333333301</v>
          </cell>
          <cell r="BN1118">
            <v>0</v>
          </cell>
        </row>
        <row r="1119">
          <cell r="BH1119">
            <v>0.16666666666666599</v>
          </cell>
          <cell r="BN1119">
            <v>0</v>
          </cell>
        </row>
        <row r="1120">
          <cell r="BH1120">
            <v>0.1875</v>
          </cell>
          <cell r="BN1120">
            <v>0</v>
          </cell>
        </row>
        <row r="1121">
          <cell r="BH1121">
            <v>0.20833333333333301</v>
          </cell>
          <cell r="BN1121">
            <v>0</v>
          </cell>
        </row>
        <row r="1122">
          <cell r="BH1122">
            <v>0.22916666666666599</v>
          </cell>
          <cell r="BN1122">
            <v>0</v>
          </cell>
        </row>
        <row r="1123">
          <cell r="BH1123">
            <v>0.25</v>
          </cell>
          <cell r="BN1123">
            <v>0</v>
          </cell>
        </row>
        <row r="1124">
          <cell r="BH1124">
            <v>0.27083333333333298</v>
          </cell>
          <cell r="BN1124">
            <v>1.2975021049677238</v>
          </cell>
        </row>
        <row r="1125">
          <cell r="BH1125">
            <v>0.29166666666666602</v>
          </cell>
          <cell r="BN1125">
            <v>4.3222003929273081</v>
          </cell>
        </row>
        <row r="1126">
          <cell r="BH1126">
            <v>0.3125</v>
          </cell>
          <cell r="BN1126">
            <v>8.029469548133596</v>
          </cell>
        </row>
        <row r="1127">
          <cell r="BH1127">
            <v>0.33333333333333298</v>
          </cell>
          <cell r="BN1127">
            <v>19.315745158574234</v>
          </cell>
        </row>
        <row r="1128">
          <cell r="BH1128">
            <v>0.35416666666666602</v>
          </cell>
          <cell r="BN1128">
            <v>41.345214706707829</v>
          </cell>
        </row>
        <row r="1129">
          <cell r="BH1129">
            <v>0.375</v>
          </cell>
          <cell r="BN1129">
            <v>51.581251754139764</v>
          </cell>
        </row>
        <row r="1130">
          <cell r="BH1130">
            <v>0.39583333333333298</v>
          </cell>
          <cell r="BN1130">
            <v>61.742632612966595</v>
          </cell>
        </row>
        <row r="1131">
          <cell r="BH1131">
            <v>0.41666666666666602</v>
          </cell>
          <cell r="BN1131">
            <v>71.117316867808015</v>
          </cell>
        </row>
        <row r="1132">
          <cell r="BH1132">
            <v>0.4375</v>
          </cell>
          <cell r="BN1132">
            <v>77.413696323323038</v>
          </cell>
        </row>
        <row r="1133">
          <cell r="BH1133">
            <v>0.45833333333333298</v>
          </cell>
          <cell r="BN1133">
            <v>82.260454673028349</v>
          </cell>
        </row>
        <row r="1134">
          <cell r="BH1134">
            <v>0.47916666666666602</v>
          </cell>
          <cell r="BN1134">
            <v>80.731125456076342</v>
          </cell>
        </row>
        <row r="1135">
          <cell r="BH1135">
            <v>0.5</v>
          </cell>
          <cell r="BN1135">
            <v>81.946112826269996</v>
          </cell>
        </row>
        <row r="1136">
          <cell r="BH1136">
            <v>0.52083333333333304</v>
          </cell>
          <cell r="BN1136">
            <v>82.365983721582936</v>
          </cell>
        </row>
        <row r="1137">
          <cell r="BH1137">
            <v>0.54166666666666596</v>
          </cell>
          <cell r="BN1137">
            <v>81.285994948077459</v>
          </cell>
        </row>
        <row r="1138">
          <cell r="BH1138">
            <v>0.5625</v>
          </cell>
          <cell r="BN1138">
            <v>78.951726073533536</v>
          </cell>
        </row>
        <row r="1139">
          <cell r="BH1139">
            <v>0.58333333333333304</v>
          </cell>
          <cell r="BN1139">
            <v>75.233791748526528</v>
          </cell>
        </row>
        <row r="1140">
          <cell r="BH1140">
            <v>0.60416666666666596</v>
          </cell>
          <cell r="BN1140">
            <v>69.913836654504635</v>
          </cell>
        </row>
        <row r="1141">
          <cell r="BH1141">
            <v>0.625</v>
          </cell>
          <cell r="BN1141">
            <v>62.445691832725231</v>
          </cell>
        </row>
        <row r="1142">
          <cell r="BH1142">
            <v>0.64583333333333304</v>
          </cell>
          <cell r="BN1142">
            <v>53.459444288520906</v>
          </cell>
        </row>
        <row r="1143">
          <cell r="BH1143">
            <v>0.66666666666666596</v>
          </cell>
          <cell r="BN1143">
            <v>43.7757507718215</v>
          </cell>
        </row>
        <row r="1144">
          <cell r="BH1144">
            <v>0.6875</v>
          </cell>
          <cell r="BN1144">
            <v>37.356441201234915</v>
          </cell>
        </row>
        <row r="1145">
          <cell r="BH1145">
            <v>0.70833333333333304</v>
          </cell>
          <cell r="BN1145">
            <v>25.906820095425207</v>
          </cell>
        </row>
        <row r="1146">
          <cell r="BH1146">
            <v>0.72916666666666596</v>
          </cell>
          <cell r="BN1146">
            <v>15.195621667134438</v>
          </cell>
        </row>
        <row r="1147">
          <cell r="BH1147">
            <v>0.75</v>
          </cell>
          <cell r="BN1147">
            <v>6.6676957619983162</v>
          </cell>
        </row>
        <row r="1148">
          <cell r="BH1148">
            <v>0.77083333333333304</v>
          </cell>
          <cell r="BN1148">
            <v>1.2124614089250632</v>
          </cell>
        </row>
        <row r="1149">
          <cell r="BH1149">
            <v>0.79166666666666596</v>
          </cell>
          <cell r="BN1149">
            <v>0</v>
          </cell>
        </row>
        <row r="1150">
          <cell r="BH1150">
            <v>0.8125</v>
          </cell>
          <cell r="BN1150">
            <v>0</v>
          </cell>
        </row>
        <row r="1151">
          <cell r="BH1151">
            <v>0.83333333333333304</v>
          </cell>
          <cell r="BN1151">
            <v>0</v>
          </cell>
        </row>
        <row r="1152">
          <cell r="BH1152">
            <v>0.85416666666666596</v>
          </cell>
          <cell r="BN1152">
            <v>0</v>
          </cell>
        </row>
        <row r="1153">
          <cell r="BH1153">
            <v>0.875</v>
          </cell>
          <cell r="BN1153">
            <v>0</v>
          </cell>
        </row>
        <row r="1154">
          <cell r="BH1154">
            <v>0.89583333333333304</v>
          </cell>
          <cell r="BN1154">
            <v>0</v>
          </cell>
        </row>
        <row r="1155">
          <cell r="BH1155">
            <v>0.91666666666666596</v>
          </cell>
          <cell r="BN1155">
            <v>0</v>
          </cell>
        </row>
        <row r="1156">
          <cell r="BH1156">
            <v>0.9375</v>
          </cell>
          <cell r="BN1156">
            <v>0</v>
          </cell>
        </row>
        <row r="1157">
          <cell r="BH1157">
            <v>0.95833333333333304</v>
          </cell>
          <cell r="BN1157">
            <v>0</v>
          </cell>
        </row>
        <row r="1158">
          <cell r="BH1158">
            <v>0.97916666666666596</v>
          </cell>
          <cell r="BN1158">
            <v>0</v>
          </cell>
        </row>
        <row r="1159">
          <cell r="BH1159">
            <v>1</v>
          </cell>
          <cell r="BN1159">
            <v>0</v>
          </cell>
        </row>
        <row r="1268">
          <cell r="BH1268">
            <v>2.0833333333333332E-2</v>
          </cell>
          <cell r="BN1268">
            <v>0</v>
          </cell>
        </row>
        <row r="1269">
          <cell r="BH1269">
            <v>4.1666666666666664E-2</v>
          </cell>
          <cell r="BN1269">
            <v>0</v>
          </cell>
        </row>
        <row r="1270">
          <cell r="BH1270">
            <v>6.25E-2</v>
          </cell>
          <cell r="BN1270">
            <v>0</v>
          </cell>
        </row>
        <row r="1271">
          <cell r="BH1271">
            <v>8.3333333333333301E-2</v>
          </cell>
          <cell r="BN1271">
            <v>0</v>
          </cell>
        </row>
        <row r="1272">
          <cell r="BH1272">
            <v>0.104166666666667</v>
          </cell>
          <cell r="BN1272">
            <v>0</v>
          </cell>
        </row>
        <row r="1273">
          <cell r="BH1273">
            <v>0.125</v>
          </cell>
          <cell r="BN1273">
            <v>0</v>
          </cell>
        </row>
        <row r="1274">
          <cell r="BH1274">
            <v>0.14583333333333301</v>
          </cell>
          <cell r="BN1274">
            <v>0</v>
          </cell>
        </row>
        <row r="1275">
          <cell r="BH1275">
            <v>0.16666666666666599</v>
          </cell>
          <cell r="BN1275">
            <v>0</v>
          </cell>
        </row>
        <row r="1276">
          <cell r="BH1276">
            <v>0.1875</v>
          </cell>
          <cell r="BN1276">
            <v>0</v>
          </cell>
        </row>
        <row r="1277">
          <cell r="BH1277">
            <v>0.20833333333333301</v>
          </cell>
          <cell r="BN1277">
            <v>0</v>
          </cell>
        </row>
        <row r="1278">
          <cell r="BH1278">
            <v>0.22916666666666599</v>
          </cell>
          <cell r="BN1278">
            <v>0</v>
          </cell>
        </row>
        <row r="1279">
          <cell r="BH1279">
            <v>0.25</v>
          </cell>
          <cell r="BN1279">
            <v>0</v>
          </cell>
        </row>
        <row r="1280">
          <cell r="BH1280">
            <v>0.27083333333333298</v>
          </cell>
          <cell r="BN1280">
            <v>1.2975021049677238</v>
          </cell>
        </row>
        <row r="1281">
          <cell r="BH1281">
            <v>0.29166666666666602</v>
          </cell>
          <cell r="BN1281">
            <v>4.3222003929273081</v>
          </cell>
        </row>
        <row r="1282">
          <cell r="BH1282">
            <v>0.3125</v>
          </cell>
          <cell r="BN1282">
            <v>8.029469548133596</v>
          </cell>
        </row>
        <row r="1283">
          <cell r="BH1283">
            <v>0.33333333333333298</v>
          </cell>
          <cell r="BN1283">
            <v>19.315745158574234</v>
          </cell>
        </row>
        <row r="1284">
          <cell r="BH1284">
            <v>0.35416666666666602</v>
          </cell>
          <cell r="BN1284">
            <v>41.345214706707829</v>
          </cell>
        </row>
        <row r="1285">
          <cell r="BH1285">
            <v>0.375</v>
          </cell>
          <cell r="BN1285">
            <v>51.581251754139764</v>
          </cell>
        </row>
        <row r="1286">
          <cell r="BH1286">
            <v>0.39583333333333298</v>
          </cell>
          <cell r="BN1286">
            <v>62.115071568902607</v>
          </cell>
        </row>
        <row r="1287">
          <cell r="BH1287">
            <v>0.41666666666666602</v>
          </cell>
          <cell r="BN1287">
            <v>71.625035082795392</v>
          </cell>
        </row>
        <row r="1288">
          <cell r="BH1288">
            <v>0.4375</v>
          </cell>
          <cell r="BN1288">
            <v>78.080269435868644</v>
          </cell>
        </row>
        <row r="1289">
          <cell r="BH1289">
            <v>0.45833333333333298</v>
          </cell>
          <cell r="BN1289">
            <v>82.766488913836653</v>
          </cell>
        </row>
        <row r="1290">
          <cell r="BH1290">
            <v>0.47916666666666602</v>
          </cell>
          <cell r="BN1290">
            <v>81.280101038450738</v>
          </cell>
        </row>
        <row r="1291">
          <cell r="BH1291">
            <v>0.5</v>
          </cell>
          <cell r="BN1291">
            <v>82.742632612966602</v>
          </cell>
        </row>
        <row r="1292">
          <cell r="BH1292">
            <v>0.52083333333333304</v>
          </cell>
          <cell r="BN1292">
            <v>83.062026382262133</v>
          </cell>
        </row>
        <row r="1293">
          <cell r="BH1293">
            <v>0.54166666666666596</v>
          </cell>
          <cell r="BN1293">
            <v>81.928992422116181</v>
          </cell>
        </row>
        <row r="1294">
          <cell r="BH1294">
            <v>0.5625</v>
          </cell>
          <cell r="BN1294">
            <v>79.57816446814482</v>
          </cell>
        </row>
        <row r="1295">
          <cell r="BH1295">
            <v>0.58333333333333304</v>
          </cell>
          <cell r="BN1295">
            <v>75.87678922256525</v>
          </cell>
        </row>
        <row r="1296">
          <cell r="BH1296">
            <v>0.60416666666666596</v>
          </cell>
          <cell r="BN1296">
            <v>70.721863598091488</v>
          </cell>
        </row>
        <row r="1297">
          <cell r="BH1297">
            <v>0.625</v>
          </cell>
          <cell r="BN1297">
            <v>62.804939657591923</v>
          </cell>
        </row>
        <row r="1298">
          <cell r="BH1298">
            <v>0.64583333333333304</v>
          </cell>
          <cell r="BN1298">
            <v>53.962391243334267</v>
          </cell>
        </row>
        <row r="1299">
          <cell r="BH1299">
            <v>0.66666666666666596</v>
          </cell>
          <cell r="BN1299">
            <v>44.325849003648614</v>
          </cell>
        </row>
        <row r="1300">
          <cell r="BH1300">
            <v>0.6875</v>
          </cell>
          <cell r="BN1300">
            <v>37.679483581251752</v>
          </cell>
        </row>
        <row r="1301">
          <cell r="BH1301">
            <v>0.70833333333333304</v>
          </cell>
          <cell r="BN1301">
            <v>26.238843671063712</v>
          </cell>
        </row>
        <row r="1302">
          <cell r="BH1302">
            <v>0.72916666666666596</v>
          </cell>
          <cell r="BN1302">
            <v>15.376929553746841</v>
          </cell>
        </row>
        <row r="1303">
          <cell r="BH1303">
            <v>0.75</v>
          </cell>
          <cell r="BN1303">
            <v>6.7409486387875388</v>
          </cell>
        </row>
        <row r="1304">
          <cell r="BH1304">
            <v>0.77083333333333304</v>
          </cell>
          <cell r="BN1304">
            <v>1.2214426045467301</v>
          </cell>
        </row>
        <row r="1305">
          <cell r="BH1305">
            <v>0.79166666666666596</v>
          </cell>
          <cell r="BN1305">
            <v>0</v>
          </cell>
        </row>
        <row r="1306">
          <cell r="BH1306">
            <v>0.8125</v>
          </cell>
          <cell r="BN1306">
            <v>0</v>
          </cell>
        </row>
        <row r="1307">
          <cell r="BH1307">
            <v>0.83333333333333304</v>
          </cell>
          <cell r="BN1307">
            <v>0</v>
          </cell>
        </row>
        <row r="1308">
          <cell r="BH1308">
            <v>0.85416666666666596</v>
          </cell>
          <cell r="BN1308">
            <v>0</v>
          </cell>
        </row>
        <row r="1309">
          <cell r="BH1309">
            <v>0.875</v>
          </cell>
          <cell r="BN1309">
            <v>0</v>
          </cell>
        </row>
        <row r="1310">
          <cell r="BH1310">
            <v>0.89583333333333304</v>
          </cell>
          <cell r="BN1310">
            <v>0</v>
          </cell>
        </row>
        <row r="1311">
          <cell r="BH1311">
            <v>0.91666666666666596</v>
          </cell>
          <cell r="BN1311">
            <v>0</v>
          </cell>
        </row>
        <row r="1312">
          <cell r="BH1312">
            <v>0.9375</v>
          </cell>
          <cell r="BN1312">
            <v>0</v>
          </cell>
        </row>
        <row r="1313">
          <cell r="BH1313">
            <v>0.95833333333333304</v>
          </cell>
          <cell r="BN1313">
            <v>0</v>
          </cell>
        </row>
        <row r="1314">
          <cell r="BH1314">
            <v>0.97916666666666596</v>
          </cell>
          <cell r="BN1314">
            <v>0</v>
          </cell>
        </row>
        <row r="1315">
          <cell r="BH1315">
            <v>1</v>
          </cell>
          <cell r="BN1315">
            <v>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76"/>
  <sheetViews>
    <sheetView tabSelected="1" workbookViewId="0">
      <selection activeCell="P7" sqref="P7"/>
    </sheetView>
  </sheetViews>
  <sheetFormatPr defaultRowHeight="15" x14ac:dyDescent="0.25"/>
  <cols>
    <col min="1" max="1" width="6.85546875" style="8" customWidth="1"/>
    <col min="2" max="2" width="21" customWidth="1"/>
    <col min="3" max="3" width="12" customWidth="1"/>
    <col min="4" max="4" width="13.140625" customWidth="1"/>
    <col min="6" max="6" width="12.7109375" customWidth="1"/>
    <col min="7" max="7" width="10.42578125" customWidth="1"/>
    <col min="8" max="8" width="13.85546875" customWidth="1"/>
    <col min="9" max="9" width="12" customWidth="1"/>
    <col min="11" max="11" width="15.5703125" customWidth="1"/>
    <col min="13" max="13" width="14.85546875" bestFit="1" customWidth="1"/>
    <col min="14" max="14" width="14.85546875" customWidth="1"/>
    <col min="15" max="15" width="14.7109375" customWidth="1"/>
    <col min="16" max="16" width="12.85546875" customWidth="1"/>
    <col min="17" max="17" width="10.7109375" customWidth="1"/>
    <col min="18" max="18" width="13.7109375" customWidth="1"/>
    <col min="19" max="19" width="11" customWidth="1"/>
    <col min="24" max="24" width="11.42578125" customWidth="1"/>
    <col min="25" max="25" width="12.85546875" customWidth="1"/>
    <col min="26" max="26" width="11.85546875" customWidth="1"/>
    <col min="28" max="28" width="14.140625" customWidth="1"/>
    <col min="30" max="30" width="16.28515625" bestFit="1" customWidth="1"/>
  </cols>
  <sheetData>
    <row r="1" spans="1:31" x14ac:dyDescent="0.25">
      <c r="A1" s="1"/>
      <c r="B1" s="2" t="s">
        <v>0</v>
      </c>
      <c r="C1" s="2"/>
      <c r="D1" s="2"/>
      <c r="E1" s="2"/>
      <c r="F1" s="2" t="s">
        <v>1</v>
      </c>
      <c r="G1" s="2"/>
      <c r="H1" s="2" t="s">
        <v>2</v>
      </c>
      <c r="I1" s="2"/>
      <c r="J1" s="2" t="s">
        <v>3</v>
      </c>
      <c r="K1" s="2"/>
      <c r="L1" s="2" t="s">
        <v>4</v>
      </c>
      <c r="M1" s="2"/>
      <c r="N1" s="54"/>
      <c r="O1" s="54"/>
      <c r="P1" s="54"/>
    </row>
    <row r="2" spans="1:31" x14ac:dyDescent="0.25">
      <c r="A2" s="1"/>
      <c r="B2" s="3" t="s">
        <v>5</v>
      </c>
      <c r="C2" s="3"/>
      <c r="D2" s="3"/>
      <c r="E2" s="3"/>
      <c r="F2" s="4" t="s">
        <v>6</v>
      </c>
      <c r="G2" s="5"/>
      <c r="H2" s="6">
        <f>AD17</f>
        <v>0.13170302256838018</v>
      </c>
      <c r="I2" s="3"/>
      <c r="J2" s="6">
        <f>0</f>
        <v>0</v>
      </c>
      <c r="K2" s="3"/>
      <c r="L2" s="6">
        <f>H2+J2</f>
        <v>0.13170302256838018</v>
      </c>
      <c r="M2" s="6"/>
      <c r="N2" s="7"/>
      <c r="O2" s="7"/>
      <c r="P2" s="7"/>
    </row>
    <row r="3" spans="1:31" x14ac:dyDescent="0.25">
      <c r="A3" s="1"/>
      <c r="B3" s="67" t="s">
        <v>74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9"/>
      <c r="O3" s="69"/>
      <c r="P3" s="69"/>
    </row>
    <row r="4" spans="1:31" x14ac:dyDescent="0.25">
      <c r="A4" s="1">
        <v>1</v>
      </c>
      <c r="B4" s="60">
        <v>373.15</v>
      </c>
      <c r="C4" s="7" t="s">
        <v>75</v>
      </c>
      <c r="D4" s="70">
        <f t="shared" ref="D4:D7" si="0">B4-273.15</f>
        <v>100</v>
      </c>
      <c r="E4" s="7" t="s">
        <v>9</v>
      </c>
      <c r="F4" s="4">
        <f>E570</f>
        <v>17.815092292564714</v>
      </c>
      <c r="G4" s="7" t="s">
        <v>10</v>
      </c>
      <c r="H4" s="6">
        <f>E569</f>
        <v>9.8870968420424282E-2</v>
      </c>
      <c r="I4" s="6"/>
      <c r="J4" s="71">
        <f>E571</f>
        <v>0.29688633372558726</v>
      </c>
      <c r="K4" s="71"/>
      <c r="L4" s="6">
        <f>H4+J4</f>
        <v>0.39575730214601157</v>
      </c>
      <c r="M4" s="6"/>
      <c r="N4" s="7"/>
      <c r="O4" s="7"/>
      <c r="P4" s="7"/>
    </row>
    <row r="5" spans="1:31" x14ac:dyDescent="0.25">
      <c r="A5" s="1">
        <v>2</v>
      </c>
      <c r="B5" s="60">
        <v>367.15</v>
      </c>
      <c r="C5" s="7" t="s">
        <v>75</v>
      </c>
      <c r="D5" s="70">
        <f t="shared" si="0"/>
        <v>94</v>
      </c>
      <c r="E5" s="7" t="s">
        <v>9</v>
      </c>
      <c r="F5" s="4">
        <f>E508</f>
        <v>21.099438916333625</v>
      </c>
      <c r="G5" s="7" t="s">
        <v>10</v>
      </c>
      <c r="H5" s="6">
        <f>E507</f>
        <v>0.1019712357712952</v>
      </c>
      <c r="I5" s="6"/>
      <c r="J5" s="71">
        <f>E509</f>
        <v>0.32715846979231095</v>
      </c>
      <c r="K5" s="71"/>
      <c r="L5" s="6">
        <f t="shared" ref="L5:L13" si="1">H5+J5</f>
        <v>0.42912970556360613</v>
      </c>
      <c r="M5" s="6"/>
      <c r="N5" s="7"/>
      <c r="O5" s="7"/>
      <c r="P5" s="7"/>
    </row>
    <row r="6" spans="1:31" x14ac:dyDescent="0.25">
      <c r="A6" s="1">
        <v>3</v>
      </c>
      <c r="B6" s="60">
        <v>363.15</v>
      </c>
      <c r="C6" s="7" t="s">
        <v>75</v>
      </c>
      <c r="D6" s="70">
        <f t="shared" si="0"/>
        <v>90</v>
      </c>
      <c r="E6" s="7" t="s">
        <v>9</v>
      </c>
      <c r="F6" s="4">
        <f>E446</f>
        <v>22.293746779522323</v>
      </c>
      <c r="G6" s="7" t="s">
        <v>10</v>
      </c>
      <c r="H6" s="6">
        <f>E445</f>
        <v>0.10400368217916686</v>
      </c>
      <c r="I6" s="6"/>
      <c r="J6" s="71">
        <f>E447</f>
        <v>0.3295781352200266</v>
      </c>
      <c r="K6" s="71"/>
      <c r="L6" s="6">
        <f t="shared" si="1"/>
        <v>0.43358181739919344</v>
      </c>
      <c r="M6" s="6"/>
      <c r="N6" s="7"/>
      <c r="O6" s="7"/>
      <c r="P6" s="7"/>
    </row>
    <row r="7" spans="1:31" x14ac:dyDescent="0.25">
      <c r="A7" s="1">
        <v>4</v>
      </c>
      <c r="B7" s="60">
        <v>353.15</v>
      </c>
      <c r="C7" s="7" t="s">
        <v>75</v>
      </c>
      <c r="D7" s="70">
        <f t="shared" si="0"/>
        <v>80</v>
      </c>
      <c r="E7" s="7" t="s">
        <v>9</v>
      </c>
      <c r="F7" s="4">
        <f>E385</f>
        <v>28.165760440200074</v>
      </c>
      <c r="G7" s="7" t="s">
        <v>10</v>
      </c>
      <c r="H7" s="6">
        <f>E384</f>
        <v>0.1097920541412703</v>
      </c>
      <c r="I7" s="6"/>
      <c r="J7" s="71">
        <f>E386</f>
        <v>0.36432020661601872</v>
      </c>
      <c r="K7" s="71"/>
      <c r="L7" s="6">
        <f t="shared" si="1"/>
        <v>0.47411226075728902</v>
      </c>
      <c r="M7" s="6"/>
      <c r="N7" s="7"/>
      <c r="O7" s="7"/>
      <c r="P7" s="7"/>
    </row>
    <row r="8" spans="1:31" x14ac:dyDescent="0.25">
      <c r="A8" s="1">
        <v>5</v>
      </c>
      <c r="B8" s="60">
        <v>338.15</v>
      </c>
      <c r="C8" s="7" t="s">
        <v>75</v>
      </c>
      <c r="D8" s="70">
        <f>B8-273.15</f>
        <v>65</v>
      </c>
      <c r="E8" s="7" t="s">
        <v>9</v>
      </c>
      <c r="F8" s="4">
        <f>E324</f>
        <v>42.397929143198688</v>
      </c>
      <c r="G8" s="7" t="s">
        <v>10</v>
      </c>
      <c r="H8" s="6">
        <f>E323</f>
        <v>0.11804422960981543</v>
      </c>
      <c r="I8" s="6"/>
      <c r="J8" s="71">
        <f>E325</f>
        <v>0.42723870457496249</v>
      </c>
      <c r="K8" s="71"/>
      <c r="L8" s="6">
        <f t="shared" si="1"/>
        <v>0.54528293418477791</v>
      </c>
      <c r="M8" s="6"/>
      <c r="N8" s="7"/>
      <c r="O8" s="7"/>
      <c r="P8" s="7"/>
    </row>
    <row r="9" spans="1:31" x14ac:dyDescent="0.25">
      <c r="A9" s="1">
        <v>6</v>
      </c>
      <c r="B9" s="7">
        <v>333.15</v>
      </c>
      <c r="C9" s="7" t="s">
        <v>75</v>
      </c>
      <c r="D9" s="70">
        <v>60</v>
      </c>
      <c r="E9" s="7" t="s">
        <v>9</v>
      </c>
      <c r="F9" s="7">
        <f>E19</f>
        <v>48.668045424939343</v>
      </c>
      <c r="G9" s="7" t="s">
        <v>10</v>
      </c>
      <c r="H9" s="6">
        <f>E18</f>
        <v>0.12047108913508775</v>
      </c>
      <c r="I9" s="6"/>
      <c r="J9" s="6">
        <f>E20</f>
        <v>0.44287880150996822</v>
      </c>
      <c r="K9" s="6"/>
      <c r="L9" s="6">
        <f t="shared" si="1"/>
        <v>0.56334989064505603</v>
      </c>
      <c r="M9" s="6"/>
      <c r="N9" s="7"/>
      <c r="O9" s="7"/>
      <c r="P9" s="7"/>
    </row>
    <row r="10" spans="1:31" x14ac:dyDescent="0.25">
      <c r="A10" s="1">
        <v>8</v>
      </c>
      <c r="B10" s="7">
        <v>328.15</v>
      </c>
      <c r="C10" s="7" t="s">
        <v>75</v>
      </c>
      <c r="D10" s="70">
        <v>55</v>
      </c>
      <c r="E10" s="7" t="s">
        <v>9</v>
      </c>
      <c r="F10" s="7">
        <f>E80</f>
        <v>56.431046535665864</v>
      </c>
      <c r="G10" s="7" t="s">
        <v>10</v>
      </c>
      <c r="H10" s="6">
        <f>E79</f>
        <v>0.1229529862486944</v>
      </c>
      <c r="I10" s="6"/>
      <c r="J10" s="6">
        <f>E81</f>
        <v>0.46085861683753232</v>
      </c>
      <c r="K10" s="6"/>
      <c r="L10" s="6">
        <f t="shared" si="1"/>
        <v>0.5838116030862267</v>
      </c>
      <c r="M10" s="6"/>
      <c r="N10" s="7"/>
      <c r="O10" s="7"/>
      <c r="P10" s="7"/>
    </row>
    <row r="11" spans="1:31" x14ac:dyDescent="0.25">
      <c r="A11" s="1">
        <v>10</v>
      </c>
      <c r="B11" s="7">
        <v>323.14999999999998</v>
      </c>
      <c r="C11" s="7" t="s">
        <v>75</v>
      </c>
      <c r="D11" s="70">
        <v>50</v>
      </c>
      <c r="E11" s="7" t="s">
        <v>9</v>
      </c>
      <c r="F11" s="7">
        <f>E141</f>
        <v>66.781714683301217</v>
      </c>
      <c r="G11" s="7" t="s">
        <v>10</v>
      </c>
      <c r="H11" s="6">
        <f>E140</f>
        <v>0.12567697995398652</v>
      </c>
      <c r="I11" s="6"/>
      <c r="J11" s="6">
        <f>E142</f>
        <v>0.48104060804298227</v>
      </c>
      <c r="K11" s="6"/>
      <c r="L11" s="6">
        <f t="shared" si="1"/>
        <v>0.60671758799696884</v>
      </c>
      <c r="M11" s="6"/>
      <c r="N11" s="7"/>
      <c r="O11" s="7"/>
      <c r="P11" s="7"/>
    </row>
    <row r="12" spans="1:31" x14ac:dyDescent="0.25">
      <c r="A12" s="1">
        <v>12</v>
      </c>
      <c r="B12" s="7">
        <v>318.14999999999998</v>
      </c>
      <c r="C12" s="7" t="s">
        <v>75</v>
      </c>
      <c r="D12" s="70">
        <v>45</v>
      </c>
      <c r="E12" s="7" t="s">
        <v>9</v>
      </c>
      <c r="F12" s="7">
        <f>E202</f>
        <v>79.62052421257971</v>
      </c>
      <c r="G12" s="7" t="s">
        <v>10</v>
      </c>
      <c r="H12" s="6">
        <f>E201</f>
        <v>0.12804953572543568</v>
      </c>
      <c r="I12" s="6"/>
      <c r="J12" s="6">
        <f>E203</f>
        <v>0.49838060348074731</v>
      </c>
      <c r="K12" s="6"/>
      <c r="L12" s="6">
        <f t="shared" si="1"/>
        <v>0.62643013920618296</v>
      </c>
      <c r="M12" s="6"/>
      <c r="N12" s="7"/>
      <c r="O12" s="7"/>
      <c r="P12" s="7"/>
    </row>
    <row r="13" spans="1:31" x14ac:dyDescent="0.25">
      <c r="A13" s="1">
        <v>14</v>
      </c>
      <c r="B13" s="7">
        <v>313.14999999999998</v>
      </c>
      <c r="C13" s="7" t="s">
        <v>75</v>
      </c>
      <c r="D13" s="70">
        <v>40</v>
      </c>
      <c r="E13" s="7" t="s">
        <v>9</v>
      </c>
      <c r="F13" s="7">
        <f>E263</f>
        <v>97.435616505144424</v>
      </c>
      <c r="G13" s="7" t="s">
        <v>10</v>
      </c>
      <c r="H13" s="6">
        <f>E262</f>
        <v>0.13051239900641001</v>
      </c>
      <c r="I13" s="6"/>
      <c r="J13" s="6">
        <f>E264</f>
        <v>0.51688440378162248</v>
      </c>
      <c r="K13" s="6"/>
      <c r="L13" s="6">
        <f t="shared" si="1"/>
        <v>0.64739680278803247</v>
      </c>
      <c r="M13" s="6"/>
      <c r="N13" s="7"/>
      <c r="O13" s="7"/>
      <c r="P13" s="7"/>
    </row>
    <row r="14" spans="1:31" x14ac:dyDescent="0.25">
      <c r="A14" s="1"/>
      <c r="B14" s="7"/>
      <c r="C14" s="7"/>
      <c r="D14" s="7"/>
      <c r="E14" s="7"/>
      <c r="F14" s="7"/>
      <c r="G14" s="7"/>
      <c r="H14" s="59"/>
      <c r="I14" s="59"/>
      <c r="J14" s="59"/>
      <c r="K14" s="59"/>
      <c r="L14" s="59"/>
      <c r="M14" s="59"/>
      <c r="N14" s="7"/>
      <c r="O14" s="7"/>
      <c r="P14" s="7"/>
      <c r="U14" s="67" t="s">
        <v>79</v>
      </c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25"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U15" s="61"/>
      <c r="V15" s="62" t="s">
        <v>77</v>
      </c>
      <c r="W15" s="62"/>
      <c r="X15" s="62"/>
      <c r="Y15" s="62"/>
      <c r="Z15" s="62"/>
      <c r="AA15" s="62"/>
      <c r="AB15" s="62"/>
      <c r="AC15" s="62"/>
      <c r="AD15" s="63"/>
      <c r="AE15" s="61"/>
    </row>
    <row r="16" spans="1:31" ht="21" x14ac:dyDescent="0.35">
      <c r="B16" s="11" t="s">
        <v>11</v>
      </c>
      <c r="C16" s="12" t="s">
        <v>12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U16" s="61"/>
      <c r="V16" s="27" t="s">
        <v>27</v>
      </c>
      <c r="W16" s="27" t="s">
        <v>28</v>
      </c>
      <c r="X16" s="27" t="s">
        <v>29</v>
      </c>
      <c r="Y16" s="28" t="s">
        <v>30</v>
      </c>
      <c r="Z16" s="64" t="s">
        <v>24</v>
      </c>
      <c r="AA16" s="64"/>
      <c r="AB16" s="28" t="s">
        <v>34</v>
      </c>
      <c r="AC16" s="27" t="s">
        <v>36</v>
      </c>
      <c r="AD16" s="27" t="s">
        <v>78</v>
      </c>
      <c r="AE16" s="61"/>
    </row>
    <row r="17" spans="2:32" ht="15" customHeight="1" x14ac:dyDescent="0.25">
      <c r="B17" s="11" t="s">
        <v>13</v>
      </c>
      <c r="C17" s="13" t="s">
        <v>14</v>
      </c>
      <c r="D17" s="13"/>
      <c r="E17" s="14">
        <f>SUM(K24:K71)/(60*60)</f>
        <v>737.20600617457194</v>
      </c>
      <c r="F17" s="14"/>
      <c r="G17" s="15" t="s">
        <v>7</v>
      </c>
      <c r="H17" s="16" t="s">
        <v>15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U17" s="61"/>
      <c r="V17" s="27"/>
      <c r="W17" s="27"/>
      <c r="X17" s="27" t="s">
        <v>42</v>
      </c>
      <c r="Y17" s="27" t="s">
        <v>43</v>
      </c>
      <c r="Z17" s="27" t="s">
        <v>45</v>
      </c>
      <c r="AA17" s="27" t="s">
        <v>46</v>
      </c>
      <c r="AB17" s="27" t="s">
        <v>43</v>
      </c>
      <c r="AC17" s="27" t="s">
        <v>8</v>
      </c>
      <c r="AD17" s="65">
        <f>SUM(AB18:AB65)/SUM(Y18:Y65)</f>
        <v>0.13170302256838018</v>
      </c>
      <c r="AE17" s="61"/>
    </row>
    <row r="18" spans="2:32" ht="15" customHeight="1" x14ac:dyDescent="0.25">
      <c r="B18" s="17" t="s">
        <v>16</v>
      </c>
      <c r="C18" s="18" t="s">
        <v>2</v>
      </c>
      <c r="D18" s="18"/>
      <c r="E18" s="19">
        <f>(SUM(K24:K71))/(SUM(F24:F71))</f>
        <v>0.12047108913508775</v>
      </c>
      <c r="F18" s="19"/>
      <c r="G18" s="20" t="s">
        <v>17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U18" s="61"/>
      <c r="W18" s="31">
        <v>2.0833333333333332E-2</v>
      </c>
      <c r="X18">
        <v>0</v>
      </c>
      <c r="Y18" s="32">
        <f>X18*30*60</f>
        <v>0</v>
      </c>
      <c r="Z18" s="33"/>
      <c r="AA18" s="33"/>
      <c r="AB18" s="34">
        <f>AA18*30*60</f>
        <v>0</v>
      </c>
      <c r="AC18" s="33"/>
      <c r="AD18" s="58" t="e">
        <f t="shared" ref="AD18:AD28" si="2">AA18/X18</f>
        <v>#DIV/0!</v>
      </c>
      <c r="AE18" s="61"/>
    </row>
    <row r="19" spans="2:32" x14ac:dyDescent="0.25">
      <c r="B19" s="17" t="s">
        <v>18</v>
      </c>
      <c r="C19" s="13" t="s">
        <v>19</v>
      </c>
      <c r="D19" s="13"/>
      <c r="E19" s="14">
        <f>SUM(O24:O71)</f>
        <v>48.668045424939343</v>
      </c>
      <c r="F19" s="14"/>
      <c r="G19" s="20" t="s">
        <v>10</v>
      </c>
      <c r="H19" s="13" t="s">
        <v>20</v>
      </c>
      <c r="I19" s="13"/>
      <c r="J19" s="14">
        <f>MAX(P24:P71)</f>
        <v>333.64749999999998</v>
      </c>
      <c r="K19" s="14"/>
      <c r="L19" s="20" t="s">
        <v>8</v>
      </c>
      <c r="M19">
        <f>J19-273.15</f>
        <v>60.497500000000002</v>
      </c>
      <c r="U19" s="61"/>
      <c r="W19" s="31">
        <v>4.1666666666666664E-2</v>
      </c>
      <c r="X19">
        <v>0</v>
      </c>
      <c r="Y19" s="32">
        <f t="shared" ref="Y19:Y65" si="3">X19*30*60</f>
        <v>0</v>
      </c>
      <c r="Z19" s="33"/>
      <c r="AA19" s="33"/>
      <c r="AB19" s="34">
        <f t="shared" ref="AB19:AB65" si="4">AA19*30*60</f>
        <v>0</v>
      </c>
      <c r="AC19" s="33"/>
      <c r="AD19" s="58" t="e">
        <f t="shared" si="2"/>
        <v>#DIV/0!</v>
      </c>
      <c r="AE19" s="61"/>
    </row>
    <row r="20" spans="2:32" x14ac:dyDescent="0.25">
      <c r="B20" s="11" t="s">
        <v>21</v>
      </c>
      <c r="C20" s="18" t="s">
        <v>3</v>
      </c>
      <c r="D20" s="18"/>
      <c r="E20" s="19">
        <f>(SUM(R24:R71))/(SUM(F24:F71))</f>
        <v>0.44287880150996822</v>
      </c>
      <c r="F20" s="19"/>
      <c r="G20" s="15" t="s">
        <v>17</v>
      </c>
      <c r="H20" s="13" t="s">
        <v>22</v>
      </c>
      <c r="I20" s="13"/>
      <c r="J20" s="21">
        <f>MAX(M25:M72)</f>
        <v>327.44170000000003</v>
      </c>
      <c r="K20" s="21"/>
      <c r="L20" s="20" t="s">
        <v>8</v>
      </c>
      <c r="U20" s="61"/>
      <c r="W20" s="31">
        <v>6.25E-2</v>
      </c>
      <c r="X20">
        <v>0</v>
      </c>
      <c r="Y20" s="32">
        <f t="shared" si="3"/>
        <v>0</v>
      </c>
      <c r="Z20" s="33"/>
      <c r="AA20" s="33"/>
      <c r="AB20" s="34">
        <f t="shared" si="4"/>
        <v>0</v>
      </c>
      <c r="AC20" s="33"/>
      <c r="AD20" s="58" t="e">
        <f t="shared" si="2"/>
        <v>#DIV/0!</v>
      </c>
      <c r="AE20" s="61"/>
    </row>
    <row r="21" spans="2:32" ht="21" x14ac:dyDescent="0.35">
      <c r="B21" s="11" t="s">
        <v>23</v>
      </c>
      <c r="C21" s="22" t="s">
        <v>4</v>
      </c>
      <c r="D21" s="22"/>
      <c r="E21" s="23">
        <f>E18+E20</f>
        <v>0.56334989064505603</v>
      </c>
      <c r="F21" s="23"/>
      <c r="G21" s="24" t="s">
        <v>17</v>
      </c>
      <c r="H21" s="25"/>
      <c r="I21" s="26" t="s">
        <v>24</v>
      </c>
      <c r="J21" s="26"/>
      <c r="K21" s="26"/>
      <c r="L21" s="26"/>
      <c r="M21" s="25"/>
      <c r="N21" s="26" t="s">
        <v>25</v>
      </c>
      <c r="O21" s="26"/>
      <c r="P21" s="26"/>
      <c r="Q21" s="26"/>
      <c r="R21" s="26"/>
      <c r="S21" s="26"/>
      <c r="U21" s="61"/>
      <c r="W21" s="31">
        <v>8.3333333333333301E-2</v>
      </c>
      <c r="X21">
        <v>0</v>
      </c>
      <c r="Y21" s="32">
        <f t="shared" si="3"/>
        <v>0</v>
      </c>
      <c r="Z21" s="33"/>
      <c r="AA21" s="33"/>
      <c r="AB21" s="34">
        <f t="shared" si="4"/>
        <v>0</v>
      </c>
      <c r="AC21" s="33"/>
      <c r="AD21" s="58" t="e">
        <f t="shared" si="2"/>
        <v>#DIV/0!</v>
      </c>
      <c r="AE21" s="61"/>
    </row>
    <row r="22" spans="2:32" x14ac:dyDescent="0.25">
      <c r="B22" s="27" t="s">
        <v>26</v>
      </c>
      <c r="C22" s="28" t="s">
        <v>27</v>
      </c>
      <c r="D22" s="28" t="s">
        <v>28</v>
      </c>
      <c r="E22" s="28" t="s">
        <v>29</v>
      </c>
      <c r="F22" s="28" t="s">
        <v>30</v>
      </c>
      <c r="G22" s="28" t="s">
        <v>31</v>
      </c>
      <c r="H22" s="28" t="s">
        <v>32</v>
      </c>
      <c r="I22" s="28" t="s">
        <v>33</v>
      </c>
      <c r="J22" s="28" t="s">
        <v>33</v>
      </c>
      <c r="K22" s="28" t="s">
        <v>34</v>
      </c>
      <c r="L22" s="28" t="s">
        <v>35</v>
      </c>
      <c r="M22" s="28" t="s">
        <v>36</v>
      </c>
      <c r="N22" s="28" t="s">
        <v>37</v>
      </c>
      <c r="O22" s="28" t="s">
        <v>38</v>
      </c>
      <c r="P22" s="28" t="s">
        <v>39</v>
      </c>
      <c r="Q22" s="28" t="s">
        <v>40</v>
      </c>
      <c r="R22" s="28" t="s">
        <v>41</v>
      </c>
      <c r="S22" s="28" t="s">
        <v>35</v>
      </c>
      <c r="U22" s="61"/>
      <c r="W22" s="31">
        <v>0.104166666666667</v>
      </c>
      <c r="X22">
        <v>0</v>
      </c>
      <c r="Y22" s="32">
        <f t="shared" si="3"/>
        <v>0</v>
      </c>
      <c r="Z22" s="33"/>
      <c r="AA22" s="33"/>
      <c r="AB22" s="34">
        <f t="shared" si="4"/>
        <v>0</v>
      </c>
      <c r="AC22" s="33"/>
      <c r="AD22" s="58" t="e">
        <f t="shared" si="2"/>
        <v>#DIV/0!</v>
      </c>
      <c r="AE22" s="61"/>
    </row>
    <row r="23" spans="2:32" x14ac:dyDescent="0.25">
      <c r="B23" s="29">
        <f>G35</f>
        <v>285.17329999999998</v>
      </c>
      <c r="C23" s="27"/>
      <c r="D23" s="27"/>
      <c r="E23" s="27" t="s">
        <v>42</v>
      </c>
      <c r="F23" s="27" t="s">
        <v>43</v>
      </c>
      <c r="G23" s="27" t="s">
        <v>8</v>
      </c>
      <c r="H23" s="27" t="s">
        <v>44</v>
      </c>
      <c r="I23" s="27" t="s">
        <v>45</v>
      </c>
      <c r="J23" s="27" t="s">
        <v>46</v>
      </c>
      <c r="K23" s="27" t="s">
        <v>43</v>
      </c>
      <c r="L23" s="27" t="s">
        <v>17</v>
      </c>
      <c r="M23" s="27" t="s">
        <v>8</v>
      </c>
      <c r="N23" s="27" t="s">
        <v>44</v>
      </c>
      <c r="O23" s="27" t="s">
        <v>47</v>
      </c>
      <c r="P23" s="27" t="s">
        <v>8</v>
      </c>
      <c r="Q23" s="27" t="s">
        <v>8</v>
      </c>
      <c r="R23" s="27" t="s">
        <v>43</v>
      </c>
      <c r="S23" s="27" t="s">
        <v>17</v>
      </c>
      <c r="U23" s="61"/>
      <c r="W23" s="31">
        <v>0.125</v>
      </c>
      <c r="X23">
        <v>0</v>
      </c>
      <c r="Y23" s="32">
        <f t="shared" si="3"/>
        <v>0</v>
      </c>
      <c r="Z23" s="33"/>
      <c r="AA23" s="33"/>
      <c r="AB23" s="34">
        <f t="shared" si="4"/>
        <v>0</v>
      </c>
      <c r="AC23" s="33"/>
      <c r="AD23" s="58" t="e">
        <f t="shared" si="2"/>
        <v>#DIV/0!</v>
      </c>
      <c r="AE23" s="61"/>
    </row>
    <row r="24" spans="2:32" x14ac:dyDescent="0.25">
      <c r="B24" s="30" t="s">
        <v>48</v>
      </c>
      <c r="D24" s="31">
        <v>2.0833333333333332E-2</v>
      </c>
      <c r="E24">
        <v>0</v>
      </c>
      <c r="F24" s="32">
        <f>E24*30*60</f>
        <v>0</v>
      </c>
      <c r="G24">
        <v>285.28210000000001</v>
      </c>
      <c r="H24">
        <v>5.3007999999999997</v>
      </c>
      <c r="I24" s="33"/>
      <c r="J24" s="34">
        <f t="shared" ref="J24:J30" si="5">I24/0.3563</f>
        <v>0</v>
      </c>
      <c r="K24" s="34">
        <f>J24*30*60</f>
        <v>0</v>
      </c>
      <c r="L24" s="35" t="e">
        <f>K24/F24</f>
        <v>#DIV/0!</v>
      </c>
      <c r="M24" s="33"/>
      <c r="O24" s="36">
        <f>(30*60)*$B$25*$B$29*$B$33*N24</f>
        <v>0</v>
      </c>
      <c r="Q24" s="36">
        <f>P24-$B$23</f>
        <v>-285.17329999999998</v>
      </c>
      <c r="R24" s="36">
        <f>O24*$B$35*Q24</f>
        <v>0</v>
      </c>
      <c r="S24" s="36" t="e">
        <f>R24/F24</f>
        <v>#DIV/0!</v>
      </c>
      <c r="U24" s="61"/>
      <c r="W24" s="31">
        <v>0.14583333333333301</v>
      </c>
      <c r="X24">
        <v>0</v>
      </c>
      <c r="Y24" s="32">
        <f t="shared" si="3"/>
        <v>0</v>
      </c>
      <c r="Z24" s="33"/>
      <c r="AA24" s="33"/>
      <c r="AB24" s="34">
        <f t="shared" si="4"/>
        <v>0</v>
      </c>
      <c r="AC24" s="33"/>
      <c r="AD24" s="58" t="e">
        <f t="shared" si="2"/>
        <v>#DIV/0!</v>
      </c>
      <c r="AE24" s="61"/>
    </row>
    <row r="25" spans="2:32" x14ac:dyDescent="0.25">
      <c r="B25" s="29">
        <v>11</v>
      </c>
      <c r="D25" s="31">
        <v>4.1666666666666664E-2</v>
      </c>
      <c r="E25">
        <v>0</v>
      </c>
      <c r="F25" s="32">
        <f t="shared" ref="F25:F71" si="6">E25*30*60</f>
        <v>0</v>
      </c>
      <c r="G25">
        <v>285.15899999999999</v>
      </c>
      <c r="H25">
        <v>5.2910000000000004</v>
      </c>
      <c r="I25" s="33"/>
      <c r="J25" s="34">
        <f t="shared" si="5"/>
        <v>0</v>
      </c>
      <c r="K25" s="34">
        <f t="shared" ref="K25:K71" si="7">J25*30*60</f>
        <v>0</v>
      </c>
      <c r="L25" s="35" t="e">
        <f t="shared" ref="L25:L31" si="8">K25/F25</f>
        <v>#DIV/0!</v>
      </c>
      <c r="M25" s="33"/>
      <c r="O25" s="36">
        <f t="shared" ref="O25:O71" si="9">(30*60)*$B$25*$B$29*$B$33*N25</f>
        <v>0</v>
      </c>
      <c r="Q25" s="36">
        <f t="shared" ref="Q25:Q71" si="10">P25-$B$23</f>
        <v>-285.17329999999998</v>
      </c>
      <c r="R25" s="36">
        <f t="shared" ref="R25:R71" si="11">O25*$B$35*Q25</f>
        <v>0</v>
      </c>
      <c r="S25" s="36" t="e">
        <f t="shared" ref="S25:S29" si="12">R25/F25</f>
        <v>#DIV/0!</v>
      </c>
      <c r="U25" s="61"/>
      <c r="W25" s="31">
        <v>0.16666666666666599</v>
      </c>
      <c r="X25">
        <v>0</v>
      </c>
      <c r="Y25" s="32">
        <f t="shared" si="3"/>
        <v>0</v>
      </c>
      <c r="Z25" s="33"/>
      <c r="AA25" s="33">
        <f t="shared" ref="AA25:AA32" si="13">Z25/0.3563</f>
        <v>0</v>
      </c>
      <c r="AB25" s="34">
        <f t="shared" si="4"/>
        <v>0</v>
      </c>
      <c r="AC25" s="33"/>
      <c r="AD25" s="58" t="e">
        <f t="shared" si="2"/>
        <v>#DIV/0!</v>
      </c>
      <c r="AE25" s="61"/>
    </row>
    <row r="26" spans="2:32" x14ac:dyDescent="0.25">
      <c r="B26" s="37" t="s">
        <v>49</v>
      </c>
      <c r="D26" s="31">
        <v>6.25E-2</v>
      </c>
      <c r="E26">
        <v>0</v>
      </c>
      <c r="F26" s="32">
        <f t="shared" si="6"/>
        <v>0</v>
      </c>
      <c r="G26">
        <v>285.04610000000002</v>
      </c>
      <c r="H26">
        <v>5.2882999999999996</v>
      </c>
      <c r="I26" s="33"/>
      <c r="J26" s="34">
        <f t="shared" si="5"/>
        <v>0</v>
      </c>
      <c r="K26" s="34">
        <f t="shared" si="7"/>
        <v>0</v>
      </c>
      <c r="L26" s="35" t="e">
        <f t="shared" si="8"/>
        <v>#DIV/0!</v>
      </c>
      <c r="M26" s="33"/>
      <c r="O26" s="36">
        <f t="shared" si="9"/>
        <v>0</v>
      </c>
      <c r="Q26" s="36">
        <f t="shared" si="10"/>
        <v>-285.17329999999998</v>
      </c>
      <c r="R26" s="36">
        <f t="shared" si="11"/>
        <v>0</v>
      </c>
      <c r="S26" s="36" t="e">
        <f t="shared" si="12"/>
        <v>#DIV/0!</v>
      </c>
      <c r="U26" s="61"/>
      <c r="W26" s="31">
        <v>0.1875</v>
      </c>
      <c r="X26">
        <v>0</v>
      </c>
      <c r="Y26" s="32">
        <f t="shared" si="3"/>
        <v>0</v>
      </c>
      <c r="Z26" s="33"/>
      <c r="AA26" s="33">
        <f t="shared" si="13"/>
        <v>0</v>
      </c>
      <c r="AB26" s="34">
        <f t="shared" si="4"/>
        <v>0</v>
      </c>
      <c r="AC26" s="33"/>
      <c r="AD26" s="58" t="e">
        <f t="shared" si="2"/>
        <v>#DIV/0!</v>
      </c>
      <c r="AE26" s="61"/>
    </row>
    <row r="27" spans="2:32" x14ac:dyDescent="0.25">
      <c r="B27" s="38">
        <v>8.0000000000000002E-3</v>
      </c>
      <c r="D27" s="31">
        <v>8.3333333333333301E-2</v>
      </c>
      <c r="E27">
        <v>0</v>
      </c>
      <c r="F27" s="32">
        <f t="shared" si="6"/>
        <v>0</v>
      </c>
      <c r="G27">
        <v>284.9332</v>
      </c>
      <c r="H27">
        <v>5.2944000000000004</v>
      </c>
      <c r="I27" s="33"/>
      <c r="J27" s="34">
        <f t="shared" si="5"/>
        <v>0</v>
      </c>
      <c r="K27" s="34">
        <f t="shared" si="7"/>
        <v>0</v>
      </c>
      <c r="L27" s="35" t="e">
        <f t="shared" si="8"/>
        <v>#DIV/0!</v>
      </c>
      <c r="M27" s="33"/>
      <c r="O27" s="36">
        <f t="shared" si="9"/>
        <v>0</v>
      </c>
      <c r="Q27" s="36">
        <f t="shared" si="10"/>
        <v>-285.17329999999998</v>
      </c>
      <c r="R27" s="36">
        <f t="shared" si="11"/>
        <v>0</v>
      </c>
      <c r="S27" s="36" t="e">
        <f t="shared" si="12"/>
        <v>#DIV/0!</v>
      </c>
      <c r="U27" s="61"/>
      <c r="W27" s="43">
        <v>0.20833333333333301</v>
      </c>
      <c r="X27">
        <v>0</v>
      </c>
      <c r="Y27" s="32">
        <f t="shared" si="3"/>
        <v>0</v>
      </c>
      <c r="Z27" s="50"/>
      <c r="AA27" s="50">
        <f t="shared" si="13"/>
        <v>0</v>
      </c>
      <c r="AB27" s="34">
        <f t="shared" si="4"/>
        <v>0</v>
      </c>
      <c r="AC27" s="33"/>
      <c r="AD27" s="58" t="e">
        <f t="shared" si="2"/>
        <v>#DIV/0!</v>
      </c>
      <c r="AE27" s="61"/>
    </row>
    <row r="28" spans="2:32" x14ac:dyDescent="0.25">
      <c r="B28" s="28" t="s">
        <v>50</v>
      </c>
      <c r="D28" s="31">
        <v>0.104166666666667</v>
      </c>
      <c r="E28">
        <v>0</v>
      </c>
      <c r="F28" s="32">
        <f t="shared" si="6"/>
        <v>0</v>
      </c>
      <c r="G28">
        <v>284.87490000000003</v>
      </c>
      <c r="H28">
        <v>5.2812999999999999</v>
      </c>
      <c r="I28" s="33"/>
      <c r="J28" s="34">
        <f t="shared" si="5"/>
        <v>0</v>
      </c>
      <c r="K28" s="34">
        <f t="shared" si="7"/>
        <v>0</v>
      </c>
      <c r="L28" s="35" t="e">
        <f t="shared" si="8"/>
        <v>#DIV/0!</v>
      </c>
      <c r="M28" s="33"/>
      <c r="O28" s="36">
        <f t="shared" si="9"/>
        <v>0</v>
      </c>
      <c r="Q28" s="36">
        <f t="shared" si="10"/>
        <v>-285.17329999999998</v>
      </c>
      <c r="R28" s="36">
        <f t="shared" si="11"/>
        <v>0</v>
      </c>
      <c r="S28" s="36" t="e">
        <f t="shared" si="12"/>
        <v>#DIV/0!</v>
      </c>
      <c r="U28" s="61"/>
      <c r="V28">
        <v>1</v>
      </c>
      <c r="W28" s="43">
        <v>0.22916666666666599</v>
      </c>
      <c r="X28">
        <v>0</v>
      </c>
      <c r="Y28" s="32">
        <f t="shared" si="3"/>
        <v>0</v>
      </c>
      <c r="Z28" s="50">
        <v>0</v>
      </c>
      <c r="AA28" s="50">
        <f t="shared" si="13"/>
        <v>0</v>
      </c>
      <c r="AB28" s="34">
        <f t="shared" si="4"/>
        <v>0</v>
      </c>
      <c r="AC28" s="33">
        <v>285.25119999999998</v>
      </c>
      <c r="AD28" s="58" t="e">
        <f t="shared" si="2"/>
        <v>#DIV/0!</v>
      </c>
      <c r="AE28" s="61"/>
    </row>
    <row r="29" spans="2:32" x14ac:dyDescent="0.25">
      <c r="B29" s="38">
        <v>5.0265482457436686E-5</v>
      </c>
      <c r="D29" s="31">
        <v>0.125</v>
      </c>
      <c r="E29">
        <v>0</v>
      </c>
      <c r="F29" s="32">
        <f t="shared" si="6"/>
        <v>0</v>
      </c>
      <c r="G29">
        <v>284.81659999999999</v>
      </c>
      <c r="H29">
        <v>5.2728999999999999</v>
      </c>
      <c r="I29" s="33"/>
      <c r="J29" s="34">
        <f t="shared" si="5"/>
        <v>0</v>
      </c>
      <c r="K29" s="34">
        <f t="shared" si="7"/>
        <v>0</v>
      </c>
      <c r="L29" s="35" t="e">
        <f t="shared" si="8"/>
        <v>#DIV/0!</v>
      </c>
      <c r="M29" s="33"/>
      <c r="O29" s="36">
        <f t="shared" si="9"/>
        <v>0</v>
      </c>
      <c r="Q29" s="36">
        <f t="shared" si="10"/>
        <v>-285.17329999999998</v>
      </c>
      <c r="R29" s="36">
        <f t="shared" si="11"/>
        <v>0</v>
      </c>
      <c r="S29" s="36" t="e">
        <f t="shared" si="12"/>
        <v>#DIV/0!</v>
      </c>
      <c r="U29" s="61"/>
      <c r="V29" s="45">
        <v>2</v>
      </c>
      <c r="W29" s="46">
        <v>0.25</v>
      </c>
      <c r="X29" s="47">
        <v>9.3742000000000001</v>
      </c>
      <c r="Y29" s="32">
        <f t="shared" si="3"/>
        <v>16873.560000000001</v>
      </c>
      <c r="Z29" s="66">
        <v>0</v>
      </c>
      <c r="AA29" s="66">
        <f t="shared" si="13"/>
        <v>0</v>
      </c>
      <c r="AB29" s="34">
        <f t="shared" si="4"/>
        <v>0</v>
      </c>
      <c r="AC29" s="66">
        <v>285.51859999999999</v>
      </c>
      <c r="AD29" s="58">
        <f>AA29/X29</f>
        <v>0</v>
      </c>
      <c r="AE29" s="61"/>
      <c r="AF29" s="33"/>
    </row>
    <row r="30" spans="2:32" x14ac:dyDescent="0.25">
      <c r="B30" s="39" t="s">
        <v>51</v>
      </c>
      <c r="D30" s="31">
        <v>0.14583333333333301</v>
      </c>
      <c r="E30">
        <v>0</v>
      </c>
      <c r="F30" s="32">
        <f t="shared" si="6"/>
        <v>0</v>
      </c>
      <c r="G30">
        <v>284.76889999999997</v>
      </c>
      <c r="H30">
        <v>5.2496999999999998</v>
      </c>
      <c r="I30" s="33"/>
      <c r="J30" s="34">
        <f t="shared" si="5"/>
        <v>0</v>
      </c>
      <c r="K30" s="34">
        <f t="shared" si="7"/>
        <v>0</v>
      </c>
      <c r="L30" s="35" t="e">
        <f t="shared" si="8"/>
        <v>#DIV/0!</v>
      </c>
      <c r="M30" s="33"/>
      <c r="O30" s="36">
        <f t="shared" si="9"/>
        <v>0</v>
      </c>
      <c r="Q30" s="36">
        <f t="shared" si="10"/>
        <v>-285.17329999999998</v>
      </c>
      <c r="R30" s="36">
        <f t="shared" si="11"/>
        <v>0</v>
      </c>
      <c r="S30" s="36" t="e">
        <f>R30/F30</f>
        <v>#DIV/0!</v>
      </c>
      <c r="U30" s="61"/>
      <c r="V30" s="45">
        <v>3</v>
      </c>
      <c r="W30" s="46">
        <v>0.27083333333333298</v>
      </c>
      <c r="X30" s="47">
        <v>26.321899999999999</v>
      </c>
      <c r="Y30" s="32">
        <f t="shared" si="3"/>
        <v>47379.42</v>
      </c>
      <c r="Z30" s="66">
        <v>0.39629999999999999</v>
      </c>
      <c r="AA30" s="66">
        <f t="shared" si="13"/>
        <v>1.1122649452708391</v>
      </c>
      <c r="AB30" s="34">
        <f t="shared" si="4"/>
        <v>2002.0769014875104</v>
      </c>
      <c r="AC30" s="66">
        <v>286.10890000000001</v>
      </c>
      <c r="AD30" s="58">
        <f t="shared" ref="AD30:AD65" si="14">AA30/X30</f>
        <v>4.2256256017644586E-2</v>
      </c>
      <c r="AE30" s="61"/>
      <c r="AF30" s="33"/>
    </row>
    <row r="31" spans="2:32" x14ac:dyDescent="0.25">
      <c r="B31" s="40">
        <v>0.35630699999999998</v>
      </c>
      <c r="D31" s="31">
        <v>0.16666666666666599</v>
      </c>
      <c r="E31">
        <v>0</v>
      </c>
      <c r="F31" s="32">
        <f t="shared" si="6"/>
        <v>0</v>
      </c>
      <c r="G31">
        <v>284.72129999999999</v>
      </c>
      <c r="H31">
        <v>5.2305000000000001</v>
      </c>
      <c r="I31" s="33"/>
      <c r="J31" s="34">
        <f>I31/0.3563</f>
        <v>0</v>
      </c>
      <c r="K31" s="34">
        <f t="shared" si="7"/>
        <v>0</v>
      </c>
      <c r="L31" s="35" t="e">
        <f t="shared" si="8"/>
        <v>#DIV/0!</v>
      </c>
      <c r="M31" s="33"/>
      <c r="O31" s="36">
        <f t="shared" si="9"/>
        <v>0</v>
      </c>
      <c r="Q31" s="36">
        <f t="shared" si="10"/>
        <v>-285.17329999999998</v>
      </c>
      <c r="R31" s="36">
        <f t="shared" si="11"/>
        <v>0</v>
      </c>
      <c r="S31" s="36" t="e">
        <f t="shared" ref="S31:S71" si="15">R31/F31</f>
        <v>#DIV/0!</v>
      </c>
      <c r="U31" s="61"/>
      <c r="V31" s="45">
        <v>4</v>
      </c>
      <c r="W31" s="46">
        <v>0.29166666666666602</v>
      </c>
      <c r="X31" s="47">
        <v>50.916200000000003</v>
      </c>
      <c r="Y31" s="32">
        <f t="shared" si="3"/>
        <v>91649.16</v>
      </c>
      <c r="Z31" s="66">
        <v>1.4213</v>
      </c>
      <c r="AA31" s="66">
        <f t="shared" si="13"/>
        <v>3.9890541678360933</v>
      </c>
      <c r="AB31" s="34">
        <f t="shared" si="4"/>
        <v>7180.2975021049679</v>
      </c>
      <c r="AC31" s="66">
        <v>286.89089999999999</v>
      </c>
      <c r="AD31" s="58">
        <f t="shared" si="14"/>
        <v>7.8345480767144704E-2</v>
      </c>
      <c r="AE31" s="61"/>
      <c r="AF31" s="33"/>
    </row>
    <row r="32" spans="2:32" x14ac:dyDescent="0.25">
      <c r="B32" s="41" t="s">
        <v>52</v>
      </c>
      <c r="D32" s="31">
        <v>0.1875</v>
      </c>
      <c r="E32">
        <v>0</v>
      </c>
      <c r="F32" s="32">
        <f t="shared" si="6"/>
        <v>0</v>
      </c>
      <c r="G32">
        <v>284.71910000000003</v>
      </c>
      <c r="H32">
        <v>5.2077</v>
      </c>
      <c r="I32" s="33"/>
      <c r="J32" s="34">
        <f t="shared" ref="J32:J38" si="16">I32/0.3563</f>
        <v>0</v>
      </c>
      <c r="K32" s="34">
        <f t="shared" si="7"/>
        <v>0</v>
      </c>
      <c r="L32" s="35" t="e">
        <f>K32/F32</f>
        <v>#DIV/0!</v>
      </c>
      <c r="M32" s="33"/>
      <c r="O32" s="36">
        <f t="shared" si="9"/>
        <v>0</v>
      </c>
      <c r="Q32" s="36">
        <f t="shared" si="10"/>
        <v>-285.17329999999998</v>
      </c>
      <c r="R32" s="36">
        <f t="shared" si="11"/>
        <v>0</v>
      </c>
      <c r="S32" s="36" t="e">
        <f t="shared" si="15"/>
        <v>#DIV/0!</v>
      </c>
      <c r="U32" s="61"/>
      <c r="V32" s="45">
        <v>5</v>
      </c>
      <c r="W32" s="46">
        <v>0.3125</v>
      </c>
      <c r="X32" s="47">
        <v>79.417199999999994</v>
      </c>
      <c r="Y32" s="32">
        <f t="shared" si="3"/>
        <v>142950.95999999996</v>
      </c>
      <c r="Z32" s="66">
        <v>2.6938</v>
      </c>
      <c r="AA32" s="66">
        <f t="shared" si="13"/>
        <v>7.5604827392646641</v>
      </c>
      <c r="AB32" s="34">
        <f t="shared" si="4"/>
        <v>13608.868930676395</v>
      </c>
      <c r="AC32" s="66">
        <v>287.94740000000002</v>
      </c>
      <c r="AD32" s="58">
        <f t="shared" si="14"/>
        <v>9.5199563057683539E-2</v>
      </c>
      <c r="AE32" s="61"/>
      <c r="AF32" s="33"/>
    </row>
    <row r="33" spans="2:32" x14ac:dyDescent="0.25">
      <c r="B33" s="42">
        <v>1000</v>
      </c>
      <c r="D33" s="43">
        <v>0.20833333333333301</v>
      </c>
      <c r="E33">
        <v>0</v>
      </c>
      <c r="F33" s="32">
        <f t="shared" si="6"/>
        <v>0</v>
      </c>
      <c r="G33">
        <v>284.71699999999998</v>
      </c>
      <c r="H33">
        <v>5.1897000000000002</v>
      </c>
      <c r="I33" s="33"/>
      <c r="J33" s="34">
        <f t="shared" si="16"/>
        <v>0</v>
      </c>
      <c r="K33" s="34">
        <f t="shared" si="7"/>
        <v>0</v>
      </c>
      <c r="L33" s="35" t="e">
        <f>K33/F33</f>
        <v>#DIV/0!</v>
      </c>
      <c r="M33" s="33"/>
      <c r="O33" s="36">
        <f t="shared" si="9"/>
        <v>0</v>
      </c>
      <c r="Q33" s="36">
        <f t="shared" si="10"/>
        <v>-285.17329999999998</v>
      </c>
      <c r="R33" s="36">
        <f t="shared" si="11"/>
        <v>0</v>
      </c>
      <c r="S33" s="36" t="e">
        <f t="shared" si="15"/>
        <v>#DIV/0!</v>
      </c>
      <c r="U33" s="61"/>
      <c r="V33" s="45">
        <v>6</v>
      </c>
      <c r="W33" s="46">
        <v>0.33333333333333298</v>
      </c>
      <c r="X33" s="47">
        <v>159.87260000000001</v>
      </c>
      <c r="Y33" s="32">
        <f t="shared" si="3"/>
        <v>287770.68</v>
      </c>
      <c r="Z33" s="66">
        <v>6.6566999999999998</v>
      </c>
      <c r="AA33" s="66">
        <f>Z33/0.3563</f>
        <v>18.682851529609877</v>
      </c>
      <c r="AB33" s="34">
        <f t="shared" si="4"/>
        <v>33629.132753297781</v>
      </c>
      <c r="AC33" s="66">
        <v>289.65710000000001</v>
      </c>
      <c r="AD33" s="58">
        <f t="shared" si="14"/>
        <v>0.11686087252981359</v>
      </c>
      <c r="AE33" s="61"/>
      <c r="AF33" s="33"/>
    </row>
    <row r="34" spans="2:32" x14ac:dyDescent="0.25">
      <c r="B34" s="44" t="s">
        <v>53</v>
      </c>
      <c r="C34">
        <v>1</v>
      </c>
      <c r="D34" s="43">
        <v>0.22916666666666599</v>
      </c>
      <c r="E34">
        <v>0</v>
      </c>
      <c r="F34" s="32">
        <f t="shared" si="6"/>
        <v>0</v>
      </c>
      <c r="G34">
        <v>284.94510000000002</v>
      </c>
      <c r="H34">
        <v>5.1357999999999997</v>
      </c>
      <c r="I34" s="33">
        <v>0</v>
      </c>
      <c r="J34" s="34">
        <f t="shared" si="16"/>
        <v>0</v>
      </c>
      <c r="K34" s="34">
        <f t="shared" si="7"/>
        <v>0</v>
      </c>
      <c r="L34" s="35" t="e">
        <f t="shared" ref="L34:L71" si="17">K34/F34</f>
        <v>#DIV/0!</v>
      </c>
      <c r="M34" s="33">
        <v>285.74259999999998</v>
      </c>
      <c r="N34" s="33">
        <v>0</v>
      </c>
      <c r="O34" s="36">
        <f t="shared" si="9"/>
        <v>0</v>
      </c>
      <c r="P34">
        <v>285.6866</v>
      </c>
      <c r="Q34" s="36">
        <f t="shared" si="10"/>
        <v>0.51330000000001519</v>
      </c>
      <c r="R34" s="36">
        <f t="shared" si="11"/>
        <v>0</v>
      </c>
      <c r="S34" s="36" t="e">
        <f t="shared" si="15"/>
        <v>#DIV/0!</v>
      </c>
      <c r="U34" s="61"/>
      <c r="V34" s="45">
        <v>7</v>
      </c>
      <c r="W34" s="46">
        <v>0.35416666666666602</v>
      </c>
      <c r="X34" s="47">
        <v>374.3852</v>
      </c>
      <c r="Y34" s="32">
        <f t="shared" si="3"/>
        <v>673893.36</v>
      </c>
      <c r="Z34" s="66">
        <v>18.096699999999998</v>
      </c>
      <c r="AA34" s="66">
        <f t="shared" ref="AA34:AA48" si="18">Z34/0.3563</f>
        <v>50.790625877069878</v>
      </c>
      <c r="AB34" s="34">
        <f t="shared" si="4"/>
        <v>91423.126578725787</v>
      </c>
      <c r="AC34" s="66">
        <v>292.8716</v>
      </c>
      <c r="AD34" s="58">
        <f t="shared" si="14"/>
        <v>0.13566408575197383</v>
      </c>
      <c r="AE34" s="61"/>
      <c r="AF34" s="33"/>
    </row>
    <row r="35" spans="2:32" x14ac:dyDescent="0.25">
      <c r="B35" s="42">
        <v>4180</v>
      </c>
      <c r="C35" s="45">
        <v>2</v>
      </c>
      <c r="D35" s="46">
        <v>0.25</v>
      </c>
      <c r="E35" s="47">
        <v>9.3742000000000001</v>
      </c>
      <c r="F35" s="32">
        <f t="shared" si="6"/>
        <v>16873.560000000001</v>
      </c>
      <c r="G35">
        <v>285.17329999999998</v>
      </c>
      <c r="H35">
        <v>5.0884999999999998</v>
      </c>
      <c r="I35" s="33">
        <v>0</v>
      </c>
      <c r="J35" s="34">
        <f t="shared" si="16"/>
        <v>0</v>
      </c>
      <c r="K35" s="34">
        <f t="shared" si="7"/>
        <v>0</v>
      </c>
      <c r="L35" s="35">
        <f t="shared" si="17"/>
        <v>0</v>
      </c>
      <c r="M35" s="33">
        <v>286.03300000000002</v>
      </c>
      <c r="N35" s="33">
        <v>0</v>
      </c>
      <c r="O35" s="36">
        <f t="shared" si="9"/>
        <v>0</v>
      </c>
      <c r="P35">
        <v>286.04360000000003</v>
      </c>
      <c r="Q35" s="36">
        <f t="shared" si="10"/>
        <v>0.87030000000004293</v>
      </c>
      <c r="R35" s="36">
        <f t="shared" si="11"/>
        <v>0</v>
      </c>
      <c r="S35" s="36">
        <f t="shared" si="15"/>
        <v>0</v>
      </c>
      <c r="U35" s="61"/>
      <c r="V35" s="45">
        <v>8</v>
      </c>
      <c r="W35" s="46">
        <v>0.375</v>
      </c>
      <c r="X35" s="47">
        <v>517.43230000000005</v>
      </c>
      <c r="Y35" s="32">
        <f t="shared" si="3"/>
        <v>931378.14</v>
      </c>
      <c r="Z35" s="66">
        <v>25.325700000000001</v>
      </c>
      <c r="AA35" s="66">
        <f t="shared" si="18"/>
        <v>71.079708111142295</v>
      </c>
      <c r="AB35" s="34">
        <f t="shared" si="4"/>
        <v>127943.47460005613</v>
      </c>
      <c r="AC35" s="66">
        <v>295.84289999999999</v>
      </c>
      <c r="AD35" s="58">
        <f t="shared" si="14"/>
        <v>0.13737006389269144</v>
      </c>
      <c r="AE35" s="61"/>
      <c r="AF35" s="33"/>
    </row>
    <row r="36" spans="2:32" x14ac:dyDescent="0.25">
      <c r="B36" s="48"/>
      <c r="C36" s="45">
        <v>3</v>
      </c>
      <c r="D36" s="46">
        <v>0.27083333333333298</v>
      </c>
      <c r="E36" s="47">
        <v>26.321899999999999</v>
      </c>
      <c r="F36" s="32">
        <f t="shared" si="6"/>
        <v>47379.42</v>
      </c>
      <c r="G36">
        <v>285.63630000000001</v>
      </c>
      <c r="H36">
        <v>5.0213000000000001</v>
      </c>
      <c r="I36" s="33">
        <v>0.39600000000000002</v>
      </c>
      <c r="J36" s="34">
        <f t="shared" si="16"/>
        <v>1.111422958181308</v>
      </c>
      <c r="K36" s="34">
        <f t="shared" si="7"/>
        <v>2000.5613247263543</v>
      </c>
      <c r="L36" s="35">
        <f t="shared" si="17"/>
        <v>4.2224267935874991E-2</v>
      </c>
      <c r="M36" s="33">
        <v>286.77249999999998</v>
      </c>
      <c r="N36" s="33">
        <v>0</v>
      </c>
      <c r="O36" s="36">
        <f t="shared" si="9"/>
        <v>0</v>
      </c>
      <c r="P36">
        <v>286.76839999999999</v>
      </c>
      <c r="Q36" s="36">
        <f t="shared" si="10"/>
        <v>1.5951000000000022</v>
      </c>
      <c r="R36" s="36">
        <f t="shared" si="11"/>
        <v>0</v>
      </c>
      <c r="S36" s="36">
        <f t="shared" si="15"/>
        <v>0</v>
      </c>
      <c r="U36" s="61"/>
      <c r="V36" s="45">
        <v>9</v>
      </c>
      <c r="W36" s="46">
        <v>0.39583333333333298</v>
      </c>
      <c r="X36" s="47">
        <v>624.16210000000001</v>
      </c>
      <c r="Y36" s="32">
        <f t="shared" si="3"/>
        <v>1123491.78</v>
      </c>
      <c r="Z36" s="66">
        <v>30.383600000000001</v>
      </c>
      <c r="AA36" s="66">
        <f t="shared" si="18"/>
        <v>85.275329778276742</v>
      </c>
      <c r="AB36" s="34">
        <f t="shared" si="4"/>
        <v>153495.59360089814</v>
      </c>
      <c r="AC36" s="66">
        <v>298.2765</v>
      </c>
      <c r="AD36" s="58">
        <f t="shared" si="14"/>
        <v>0.13662369083011727</v>
      </c>
      <c r="AE36" s="61"/>
      <c r="AF36" s="33"/>
    </row>
    <row r="37" spans="2:32" ht="15" customHeight="1" x14ac:dyDescent="0.25">
      <c r="B37" s="49" t="str">
        <f>B21</f>
        <v>333.15K</v>
      </c>
      <c r="C37" s="45">
        <v>4</v>
      </c>
      <c r="D37" s="46">
        <v>0.29166666666666602</v>
      </c>
      <c r="E37" s="47">
        <v>50.916200000000003</v>
      </c>
      <c r="F37" s="32">
        <f t="shared" si="6"/>
        <v>91649.16</v>
      </c>
      <c r="G37">
        <v>286.09930000000003</v>
      </c>
      <c r="H37">
        <v>4.9657999999999998</v>
      </c>
      <c r="I37" s="33">
        <v>1.4136</v>
      </c>
      <c r="J37" s="34">
        <f t="shared" si="16"/>
        <v>3.9674431658714564</v>
      </c>
      <c r="K37" s="34">
        <f t="shared" si="7"/>
        <v>7141.3976985686213</v>
      </c>
      <c r="L37" s="35">
        <f t="shared" si="17"/>
        <v>7.7921038213210253E-2</v>
      </c>
      <c r="M37" s="33">
        <v>288.1037</v>
      </c>
      <c r="N37" s="33">
        <v>0</v>
      </c>
      <c r="O37" s="36">
        <f t="shared" si="9"/>
        <v>0</v>
      </c>
      <c r="P37">
        <v>288.07319999999999</v>
      </c>
      <c r="Q37" s="36">
        <f t="shared" si="10"/>
        <v>2.8999000000000024</v>
      </c>
      <c r="R37" s="36">
        <f t="shared" si="11"/>
        <v>0</v>
      </c>
      <c r="S37" s="36">
        <f t="shared" si="15"/>
        <v>0</v>
      </c>
      <c r="U37" s="61"/>
      <c r="V37" s="45">
        <v>10</v>
      </c>
      <c r="W37" s="46">
        <v>0.41666666666666602</v>
      </c>
      <c r="X37" s="47">
        <v>724.43370000000004</v>
      </c>
      <c r="Y37" s="32">
        <f t="shared" si="3"/>
        <v>1303980.6600000001</v>
      </c>
      <c r="Z37" s="66">
        <v>34.947600000000001</v>
      </c>
      <c r="AA37" s="66">
        <f t="shared" si="18"/>
        <v>98.084760033679487</v>
      </c>
      <c r="AB37" s="34">
        <f t="shared" si="4"/>
        <v>176552.56806062307</v>
      </c>
      <c r="AC37" s="66">
        <v>300.45100000000002</v>
      </c>
      <c r="AD37" s="58">
        <f t="shared" si="14"/>
        <v>0.1353950817496197</v>
      </c>
      <c r="AE37" s="61"/>
      <c r="AF37" s="33"/>
    </row>
    <row r="38" spans="2:32" x14ac:dyDescent="0.25">
      <c r="B38" s="49"/>
      <c r="C38" s="45">
        <v>5</v>
      </c>
      <c r="D38" s="46">
        <v>0.3125</v>
      </c>
      <c r="E38" s="47">
        <v>79.417199999999994</v>
      </c>
      <c r="F38" s="32">
        <f t="shared" si="6"/>
        <v>142950.95999999996</v>
      </c>
      <c r="G38">
        <v>286.83710000000002</v>
      </c>
      <c r="H38">
        <v>4.984</v>
      </c>
      <c r="I38" s="33">
        <v>2.6654</v>
      </c>
      <c r="J38" s="34">
        <f t="shared" si="16"/>
        <v>7.4807746281223686</v>
      </c>
      <c r="K38" s="34">
        <f t="shared" si="7"/>
        <v>13465.394330620264</v>
      </c>
      <c r="L38" s="35">
        <f t="shared" si="17"/>
        <v>9.419589998290509E-2</v>
      </c>
      <c r="M38" s="33">
        <v>290.07679999999999</v>
      </c>
      <c r="N38" s="33">
        <v>0</v>
      </c>
      <c r="O38" s="36">
        <f t="shared" si="9"/>
        <v>0</v>
      </c>
      <c r="P38">
        <v>290.02670000000001</v>
      </c>
      <c r="Q38" s="36">
        <f t="shared" si="10"/>
        <v>4.8534000000000219</v>
      </c>
      <c r="R38" s="36">
        <f t="shared" si="11"/>
        <v>0</v>
      </c>
      <c r="S38" s="36">
        <f t="shared" si="15"/>
        <v>0</v>
      </c>
      <c r="U38" s="61"/>
      <c r="V38" s="45">
        <v>11</v>
      </c>
      <c r="W38" s="46">
        <v>0.4375</v>
      </c>
      <c r="X38" s="47">
        <v>798.99810000000002</v>
      </c>
      <c r="Y38" s="32">
        <f t="shared" si="3"/>
        <v>1438196.58</v>
      </c>
      <c r="Z38" s="66">
        <v>38.174599999999998</v>
      </c>
      <c r="AA38" s="66">
        <f t="shared" si="18"/>
        <v>107.14173449340443</v>
      </c>
      <c r="AB38" s="34">
        <f t="shared" si="4"/>
        <v>192855.12208812797</v>
      </c>
      <c r="AC38" s="66">
        <v>302.21800000000002</v>
      </c>
      <c r="AD38" s="58">
        <f t="shared" si="14"/>
        <v>0.13409510547447412</v>
      </c>
      <c r="AE38" s="61"/>
      <c r="AF38" s="33"/>
    </row>
    <row r="39" spans="2:32" x14ac:dyDescent="0.25">
      <c r="B39" s="49"/>
      <c r="C39" s="45">
        <v>6</v>
      </c>
      <c r="D39" s="46">
        <v>0.33333333333333298</v>
      </c>
      <c r="E39" s="47">
        <v>159.87260000000001</v>
      </c>
      <c r="F39" s="32">
        <f t="shared" si="6"/>
        <v>287770.68</v>
      </c>
      <c r="G39">
        <v>287.57490000000001</v>
      </c>
      <c r="H39">
        <v>5.0290999999999997</v>
      </c>
      <c r="I39" s="33">
        <v>6.5124000000000004</v>
      </c>
      <c r="J39" s="34">
        <f>I39/0.3563</f>
        <v>18.277855739545327</v>
      </c>
      <c r="K39" s="34">
        <f t="shared" si="7"/>
        <v>32900.140331181588</v>
      </c>
      <c r="L39" s="35">
        <f t="shared" si="17"/>
        <v>0.11432763174893838</v>
      </c>
      <c r="M39" s="33">
        <v>293.90109999999999</v>
      </c>
      <c r="N39" s="33">
        <v>0</v>
      </c>
      <c r="O39" s="36">
        <f t="shared" si="9"/>
        <v>0</v>
      </c>
      <c r="P39">
        <v>293.7663</v>
      </c>
      <c r="Q39" s="36">
        <f t="shared" si="10"/>
        <v>8.5930000000000177</v>
      </c>
      <c r="R39" s="36">
        <f t="shared" si="11"/>
        <v>0</v>
      </c>
      <c r="S39" s="36">
        <f t="shared" si="15"/>
        <v>0</v>
      </c>
      <c r="U39" s="61"/>
      <c r="V39" s="45">
        <v>12</v>
      </c>
      <c r="W39" s="46">
        <v>0.45833333333333298</v>
      </c>
      <c r="X39" s="47">
        <v>857.54610000000002</v>
      </c>
      <c r="Y39" s="32">
        <f t="shared" si="3"/>
        <v>1543582.98</v>
      </c>
      <c r="Z39" s="66">
        <v>40.573099999999997</v>
      </c>
      <c r="AA39" s="66">
        <f t="shared" si="18"/>
        <v>113.87342127420712</v>
      </c>
      <c r="AB39" s="34">
        <f t="shared" si="4"/>
        <v>204972.15829357281</v>
      </c>
      <c r="AC39" s="66">
        <v>303.67880000000002</v>
      </c>
      <c r="AD39" s="58">
        <f t="shared" si="14"/>
        <v>0.13278985383317249</v>
      </c>
      <c r="AE39" s="61"/>
      <c r="AF39" s="33"/>
    </row>
    <row r="40" spans="2:32" x14ac:dyDescent="0.25">
      <c r="B40" s="49"/>
      <c r="C40" s="45">
        <v>7</v>
      </c>
      <c r="D40" s="46">
        <v>0.35416666666666602</v>
      </c>
      <c r="E40" s="47">
        <v>374.3852</v>
      </c>
      <c r="F40" s="32">
        <f t="shared" si="6"/>
        <v>673893.36</v>
      </c>
      <c r="G40" s="47">
        <v>288.25819999999999</v>
      </c>
      <c r="H40" s="47">
        <v>5.0705</v>
      </c>
      <c r="I40" s="50">
        <v>17.183800000000002</v>
      </c>
      <c r="J40" s="34">
        <f t="shared" ref="J40:J54" si="19">I40/0.3563</f>
        <v>48.228459163626162</v>
      </c>
      <c r="K40" s="34">
        <f t="shared" si="7"/>
        <v>86811.226494527087</v>
      </c>
      <c r="L40" s="35">
        <f t="shared" si="17"/>
        <v>0.12882042122291737</v>
      </c>
      <c r="M40" s="50">
        <v>302.6284</v>
      </c>
      <c r="N40" s="50">
        <v>0</v>
      </c>
      <c r="O40" s="36">
        <f t="shared" si="9"/>
        <v>0</v>
      </c>
      <c r="P40">
        <v>302.22359999999998</v>
      </c>
      <c r="Q40" s="36">
        <f t="shared" si="10"/>
        <v>17.050299999999993</v>
      </c>
      <c r="R40" s="36">
        <f t="shared" si="11"/>
        <v>0</v>
      </c>
      <c r="S40" s="36">
        <f t="shared" si="15"/>
        <v>0</v>
      </c>
      <c r="U40" s="61"/>
      <c r="V40" s="45">
        <v>13</v>
      </c>
      <c r="W40" s="46">
        <v>0.47916666666666602</v>
      </c>
      <c r="X40" s="47">
        <v>828.12260000000003</v>
      </c>
      <c r="Y40" s="32">
        <f t="shared" si="3"/>
        <v>1490620.68</v>
      </c>
      <c r="Z40" s="66">
        <v>39.132399999999997</v>
      </c>
      <c r="AA40" s="66">
        <f t="shared" si="18"/>
        <v>109.82991860791466</v>
      </c>
      <c r="AB40" s="34">
        <f t="shared" si="4"/>
        <v>197693.8534942464</v>
      </c>
      <c r="AC40" s="66">
        <v>304.06319999999999</v>
      </c>
      <c r="AD40" s="58">
        <f t="shared" si="14"/>
        <v>0.13262519173841489</v>
      </c>
      <c r="AE40" s="61"/>
      <c r="AF40" s="33"/>
    </row>
    <row r="41" spans="2:32" x14ac:dyDescent="0.25">
      <c r="B41" s="49"/>
      <c r="C41" s="45">
        <v>8</v>
      </c>
      <c r="D41" s="46">
        <v>0.375</v>
      </c>
      <c r="E41" s="47">
        <v>517.43230000000005</v>
      </c>
      <c r="F41" s="32">
        <f t="shared" si="6"/>
        <v>931378.14</v>
      </c>
      <c r="G41" s="47">
        <v>288.94150000000002</v>
      </c>
      <c r="H41" s="47">
        <v>5.1265000000000001</v>
      </c>
      <c r="I41" s="50">
        <v>22.845199999999998</v>
      </c>
      <c r="J41" s="34">
        <f t="shared" si="19"/>
        <v>64.117878192534377</v>
      </c>
      <c r="K41" s="34">
        <f t="shared" si="7"/>
        <v>115412.18074656188</v>
      </c>
      <c r="L41" s="35">
        <f t="shared" si="17"/>
        <v>0.12391549231181427</v>
      </c>
      <c r="M41" s="50">
        <v>314.16129999999998</v>
      </c>
      <c r="N41" s="50">
        <v>0</v>
      </c>
      <c r="O41" s="36">
        <f t="shared" si="9"/>
        <v>0</v>
      </c>
      <c r="P41">
        <v>313.58350000000002</v>
      </c>
      <c r="Q41" s="36">
        <f t="shared" si="10"/>
        <v>28.410200000000032</v>
      </c>
      <c r="R41" s="36">
        <f t="shared" si="11"/>
        <v>0</v>
      </c>
      <c r="S41" s="36">
        <f t="shared" si="15"/>
        <v>0</v>
      </c>
      <c r="U41" s="61"/>
      <c r="V41" s="45">
        <v>14</v>
      </c>
      <c r="W41" s="46">
        <v>0.5</v>
      </c>
      <c r="X41" s="47">
        <v>847.48800000000006</v>
      </c>
      <c r="Y41" s="32">
        <f t="shared" si="3"/>
        <v>1525478.4000000001</v>
      </c>
      <c r="Z41" s="66">
        <v>39.9086</v>
      </c>
      <c r="AA41" s="66">
        <f t="shared" si="18"/>
        <v>112.00841987089531</v>
      </c>
      <c r="AB41" s="34">
        <f t="shared" si="4"/>
        <v>201615.15576761155</v>
      </c>
      <c r="AC41" s="66">
        <v>304.5634</v>
      </c>
      <c r="AD41" s="58">
        <f t="shared" si="14"/>
        <v>0.13216519864693696</v>
      </c>
      <c r="AE41" s="61"/>
      <c r="AF41" s="33"/>
    </row>
    <row r="42" spans="2:32" x14ac:dyDescent="0.25">
      <c r="B42" s="49"/>
      <c r="C42" s="45">
        <v>9</v>
      </c>
      <c r="D42" s="46">
        <v>0.39583333333333298</v>
      </c>
      <c r="E42" s="47">
        <v>624.16210000000001</v>
      </c>
      <c r="F42" s="32">
        <f t="shared" si="6"/>
        <v>1123491.78</v>
      </c>
      <c r="G42" s="47">
        <v>289.5009</v>
      </c>
      <c r="H42" s="47">
        <v>5.1576000000000004</v>
      </c>
      <c r="I42" s="50">
        <v>25.493300000000001</v>
      </c>
      <c r="J42" s="34">
        <f t="shared" si="19"/>
        <v>71.550098231827121</v>
      </c>
      <c r="K42" s="34">
        <f t="shared" si="7"/>
        <v>128790.17681728881</v>
      </c>
      <c r="L42" s="35">
        <f t="shared" si="17"/>
        <v>0.11463383988202282</v>
      </c>
      <c r="M42" s="50">
        <v>327.44170000000003</v>
      </c>
      <c r="N42" s="50">
        <v>0</v>
      </c>
      <c r="O42" s="36">
        <f t="shared" si="9"/>
        <v>0</v>
      </c>
      <c r="P42">
        <v>326.8116</v>
      </c>
      <c r="Q42" s="36">
        <f t="shared" si="10"/>
        <v>41.638300000000015</v>
      </c>
      <c r="R42" s="36">
        <f t="shared" si="11"/>
        <v>0</v>
      </c>
      <c r="S42" s="36">
        <f t="shared" si="15"/>
        <v>0</v>
      </c>
      <c r="U42" s="61"/>
      <c r="V42" s="45">
        <v>15</v>
      </c>
      <c r="W42" s="46">
        <v>0.52083333333333304</v>
      </c>
      <c r="X42" s="47">
        <v>853.06039999999996</v>
      </c>
      <c r="Y42" s="32">
        <f t="shared" si="3"/>
        <v>1535508.72</v>
      </c>
      <c r="Z42" s="66">
        <v>40.099600000000002</v>
      </c>
      <c r="AA42" s="66">
        <f t="shared" si="18"/>
        <v>112.54448498456358</v>
      </c>
      <c r="AB42" s="34">
        <f t="shared" si="4"/>
        <v>202580.07297221446</v>
      </c>
      <c r="AC42" s="66">
        <v>304.8338</v>
      </c>
      <c r="AD42" s="58">
        <f t="shared" si="14"/>
        <v>0.13193026541211336</v>
      </c>
      <c r="AE42" s="61"/>
      <c r="AF42" s="33"/>
    </row>
    <row r="43" spans="2:32" x14ac:dyDescent="0.25">
      <c r="B43" s="49"/>
      <c r="C43" s="45">
        <v>10</v>
      </c>
      <c r="D43" s="46">
        <v>0.41666666666666602</v>
      </c>
      <c r="E43" s="47">
        <v>724.43370000000004</v>
      </c>
      <c r="F43" s="32">
        <f t="shared" si="6"/>
        <v>1303980.6600000001</v>
      </c>
      <c r="G43" s="47">
        <v>290.06029999999998</v>
      </c>
      <c r="H43" s="47">
        <v>5.2</v>
      </c>
      <c r="I43" s="50">
        <v>30.917300000000001</v>
      </c>
      <c r="J43" s="34">
        <f t="shared" si="19"/>
        <v>86.773224810552904</v>
      </c>
      <c r="K43" s="34">
        <f t="shared" si="7"/>
        <v>156191.80465899524</v>
      </c>
      <c r="L43" s="35">
        <f t="shared" si="17"/>
        <v>0.11978076780601579</v>
      </c>
      <c r="M43" s="50">
        <v>320.61930000000001</v>
      </c>
      <c r="N43" s="50">
        <v>4.7999999999999996E-3</v>
      </c>
      <c r="O43" s="36">
        <f t="shared" si="9"/>
        <v>4.7772314527547826</v>
      </c>
      <c r="P43">
        <v>333.19670000000002</v>
      </c>
      <c r="Q43" s="36">
        <f t="shared" si="10"/>
        <v>48.023400000000038</v>
      </c>
      <c r="R43" s="36">
        <f t="shared" si="11"/>
        <v>958970.98924357712</v>
      </c>
      <c r="S43" s="35">
        <f t="shared" si="15"/>
        <v>0.73541810753817238</v>
      </c>
      <c r="U43" s="61"/>
      <c r="V43" s="45">
        <v>16</v>
      </c>
      <c r="W43" s="46">
        <v>0.54166666666666596</v>
      </c>
      <c r="X43" s="47">
        <v>842.66539999999998</v>
      </c>
      <c r="Y43" s="32">
        <f t="shared" si="3"/>
        <v>1516797.72</v>
      </c>
      <c r="Z43" s="66">
        <v>39.617800000000003</v>
      </c>
      <c r="AA43" s="66">
        <f t="shared" si="18"/>
        <v>111.19225371877631</v>
      </c>
      <c r="AB43" s="34">
        <f t="shared" si="4"/>
        <v>200146.05669379735</v>
      </c>
      <c r="AC43" s="66">
        <v>304.8698</v>
      </c>
      <c r="AD43" s="58">
        <f t="shared" si="14"/>
        <v>0.13195303108300913</v>
      </c>
      <c r="AE43" s="61"/>
      <c r="AF43" s="33"/>
    </row>
    <row r="44" spans="2:32" x14ac:dyDescent="0.25">
      <c r="B44" s="49"/>
      <c r="C44" s="45">
        <v>11</v>
      </c>
      <c r="D44" s="46">
        <v>0.4375</v>
      </c>
      <c r="E44" s="47">
        <v>798.99810000000002</v>
      </c>
      <c r="F44" s="32">
        <f t="shared" si="6"/>
        <v>1438196.58</v>
      </c>
      <c r="G44" s="47">
        <v>290.50880000000001</v>
      </c>
      <c r="H44" s="47">
        <v>5.2294999999999998</v>
      </c>
      <c r="I44" s="50">
        <v>34.880499999999998</v>
      </c>
      <c r="J44" s="34">
        <f t="shared" si="19"/>
        <v>97.896435587987639</v>
      </c>
      <c r="K44" s="34">
        <f t="shared" si="7"/>
        <v>176213.58405837778</v>
      </c>
      <c r="L44" s="35">
        <f t="shared" si="17"/>
        <v>0.12252399046754635</v>
      </c>
      <c r="M44" s="50">
        <v>316.93349999999998</v>
      </c>
      <c r="N44" s="50">
        <v>4.5999999999999999E-3</v>
      </c>
      <c r="O44" s="36">
        <f t="shared" si="9"/>
        <v>4.5781801422233332</v>
      </c>
      <c r="P44">
        <v>333.33109999999999</v>
      </c>
      <c r="Q44" s="36">
        <f t="shared" si="10"/>
        <v>48.157800000000009</v>
      </c>
      <c r="R44" s="36">
        <f t="shared" si="11"/>
        <v>921585.84967022075</v>
      </c>
      <c r="S44" s="35">
        <f t="shared" si="15"/>
        <v>0.64079268612238027</v>
      </c>
      <c r="U44" s="61"/>
      <c r="V44" s="45">
        <v>17</v>
      </c>
      <c r="W44" s="46">
        <v>0.5625</v>
      </c>
      <c r="X44" s="47">
        <v>816.13689999999997</v>
      </c>
      <c r="Y44" s="32">
        <f t="shared" si="3"/>
        <v>1469046.42</v>
      </c>
      <c r="Z44" s="66">
        <v>38.4651</v>
      </c>
      <c r="AA44" s="66">
        <f t="shared" si="18"/>
        <v>107.95705865843391</v>
      </c>
      <c r="AB44" s="34">
        <f t="shared" si="4"/>
        <v>194322.70558518104</v>
      </c>
      <c r="AC44" s="66">
        <v>304.56479999999999</v>
      </c>
      <c r="AD44" s="58">
        <f t="shared" si="14"/>
        <v>0.13227812473426201</v>
      </c>
      <c r="AE44" s="61"/>
      <c r="AF44" s="33"/>
    </row>
    <row r="45" spans="2:32" x14ac:dyDescent="0.25">
      <c r="B45" s="49"/>
      <c r="C45" s="45">
        <v>12</v>
      </c>
      <c r="D45" s="46">
        <v>0.45833333333333298</v>
      </c>
      <c r="E45" s="47">
        <v>857.54610000000002</v>
      </c>
      <c r="F45" s="32">
        <f t="shared" si="6"/>
        <v>1543582.98</v>
      </c>
      <c r="G45" s="47">
        <v>290.95729999999998</v>
      </c>
      <c r="H45" s="47">
        <v>5.2655000000000003</v>
      </c>
      <c r="I45" s="50">
        <v>37.708199999999998</v>
      </c>
      <c r="J45" s="34">
        <f t="shared" si="19"/>
        <v>105.83272523154645</v>
      </c>
      <c r="K45" s="34">
        <f t="shared" si="7"/>
        <v>190498.90541678361</v>
      </c>
      <c r="L45" s="35">
        <f t="shared" si="17"/>
        <v>0.12341345291121544</v>
      </c>
      <c r="M45" s="50">
        <v>315.45060000000001</v>
      </c>
      <c r="N45" s="50">
        <v>4.5999999999999999E-3</v>
      </c>
      <c r="O45" s="36">
        <f t="shared" si="9"/>
        <v>4.5781801422233332</v>
      </c>
      <c r="P45">
        <v>332.66800000000001</v>
      </c>
      <c r="Q45" s="36">
        <f t="shared" si="10"/>
        <v>47.494700000000023</v>
      </c>
      <c r="R45" s="36">
        <f t="shared" si="11"/>
        <v>908896.24223557231</v>
      </c>
      <c r="S45" s="35">
        <f t="shared" si="15"/>
        <v>0.58882240476347592</v>
      </c>
      <c r="U45" s="61"/>
      <c r="V45" s="45">
        <v>18</v>
      </c>
      <c r="W45" s="46">
        <v>0.58333333333333304</v>
      </c>
      <c r="X45" s="47">
        <v>777.10469999999998</v>
      </c>
      <c r="Y45" s="32">
        <f t="shared" si="3"/>
        <v>1398788.46</v>
      </c>
      <c r="Z45" s="66">
        <v>36.754800000000003</v>
      </c>
      <c r="AA45" s="66">
        <f t="shared" si="18"/>
        <v>103.156890261016</v>
      </c>
      <c r="AB45" s="34">
        <f t="shared" si="4"/>
        <v>185682.40246982878</v>
      </c>
      <c r="AC45" s="66">
        <v>304.02420000000001</v>
      </c>
      <c r="AD45" s="58">
        <f t="shared" si="14"/>
        <v>0.13274516324636307</v>
      </c>
      <c r="AE45" s="61"/>
      <c r="AF45" s="33"/>
    </row>
    <row r="46" spans="2:32" x14ac:dyDescent="0.25">
      <c r="B46" s="49"/>
      <c r="C46" s="45">
        <v>13</v>
      </c>
      <c r="D46" s="46">
        <v>0.47916666666666602</v>
      </c>
      <c r="E46" s="47">
        <v>828.12260000000003</v>
      </c>
      <c r="F46" s="32">
        <f t="shared" si="6"/>
        <v>1490620.68</v>
      </c>
      <c r="G46" s="47">
        <v>291.2663</v>
      </c>
      <c r="H46" s="47">
        <v>5.2991000000000001</v>
      </c>
      <c r="I46" s="50">
        <v>36.407400000000003</v>
      </c>
      <c r="J46" s="34">
        <f t="shared" si="19"/>
        <v>102.18186921133876</v>
      </c>
      <c r="K46" s="34">
        <f t="shared" si="7"/>
        <v>183927.36458040978</v>
      </c>
      <c r="L46" s="35">
        <f t="shared" si="17"/>
        <v>0.123389784569747</v>
      </c>
      <c r="M46" s="50">
        <v>316.3424</v>
      </c>
      <c r="N46" s="50">
        <v>3.8E-3</v>
      </c>
      <c r="O46" s="36">
        <f t="shared" si="9"/>
        <v>3.7819749000975365</v>
      </c>
      <c r="P46">
        <v>333.44310000000002</v>
      </c>
      <c r="Q46" s="36">
        <f t="shared" si="10"/>
        <v>48.269800000000032</v>
      </c>
      <c r="R46" s="36">
        <f t="shared" si="11"/>
        <v>763080.61909680383</v>
      </c>
      <c r="S46" s="35">
        <f t="shared" si="15"/>
        <v>0.5119213957885006</v>
      </c>
      <c r="U46" s="61"/>
      <c r="V46" s="45">
        <v>19</v>
      </c>
      <c r="W46" s="46">
        <v>0.60416666666666596</v>
      </c>
      <c r="X46" s="47">
        <v>715.86940000000004</v>
      </c>
      <c r="Y46" s="32">
        <f t="shared" si="3"/>
        <v>1288564.9200000002</v>
      </c>
      <c r="Z46" s="66">
        <v>34.022300000000001</v>
      </c>
      <c r="AA46" s="66">
        <f t="shared" si="18"/>
        <v>95.487791187201793</v>
      </c>
      <c r="AB46" s="34">
        <f t="shared" si="4"/>
        <v>171878.02413696324</v>
      </c>
      <c r="AC46" s="66">
        <v>303.10230000000001</v>
      </c>
      <c r="AD46" s="58">
        <f t="shared" si="14"/>
        <v>0.13338716697096117</v>
      </c>
      <c r="AE46" s="61"/>
      <c r="AF46" s="33"/>
    </row>
    <row r="47" spans="2:32" x14ac:dyDescent="0.25">
      <c r="B47" s="49"/>
      <c r="C47" s="45">
        <v>14</v>
      </c>
      <c r="D47" s="46">
        <v>0.5</v>
      </c>
      <c r="E47" s="47">
        <v>847.48800000000006</v>
      </c>
      <c r="F47" s="32">
        <f t="shared" si="6"/>
        <v>1525478.4000000001</v>
      </c>
      <c r="G47" s="47">
        <v>291.5752</v>
      </c>
      <c r="H47" s="47">
        <v>5.3384999999999998</v>
      </c>
      <c r="I47" s="50">
        <v>37.26</v>
      </c>
      <c r="J47" s="34">
        <f t="shared" si="19"/>
        <v>104.57479651978669</v>
      </c>
      <c r="K47" s="34">
        <f t="shared" si="7"/>
        <v>188234.63373561602</v>
      </c>
      <c r="L47" s="35">
        <f t="shared" si="17"/>
        <v>0.12339383745821376</v>
      </c>
      <c r="M47" s="50">
        <v>315.54599999999999</v>
      </c>
      <c r="N47" s="50">
        <v>4.4000000000000003E-3</v>
      </c>
      <c r="O47" s="36">
        <f t="shared" si="9"/>
        <v>4.3791288316918848</v>
      </c>
      <c r="P47">
        <v>332.82049999999998</v>
      </c>
      <c r="Q47" s="36">
        <f t="shared" si="10"/>
        <v>47.647199999999998</v>
      </c>
      <c r="R47" s="36">
        <f t="shared" si="11"/>
        <v>872170.48998604843</v>
      </c>
      <c r="S47" s="35">
        <f t="shared" si="15"/>
        <v>0.57173571909379273</v>
      </c>
      <c r="U47" s="61"/>
      <c r="V47" s="45">
        <v>20</v>
      </c>
      <c r="W47" s="46">
        <v>0.625</v>
      </c>
      <c r="X47" s="47">
        <v>627.24609999999996</v>
      </c>
      <c r="Y47" s="32">
        <f t="shared" si="3"/>
        <v>1129042.98</v>
      </c>
      <c r="Z47" s="66">
        <v>29.956700000000001</v>
      </c>
      <c r="AA47" s="66">
        <f t="shared" si="18"/>
        <v>84.077182149873707</v>
      </c>
      <c r="AB47" s="34">
        <f t="shared" si="4"/>
        <v>151338.92786977265</v>
      </c>
      <c r="AC47" s="66">
        <v>301.78460000000001</v>
      </c>
      <c r="AD47" s="58">
        <f t="shared" si="14"/>
        <v>0.13404177746162743</v>
      </c>
      <c r="AE47" s="61"/>
      <c r="AF47" s="33"/>
    </row>
    <row r="48" spans="2:32" x14ac:dyDescent="0.25">
      <c r="B48" s="49"/>
      <c r="C48" s="45">
        <v>15</v>
      </c>
      <c r="D48" s="46">
        <v>0.52083333333333304</v>
      </c>
      <c r="E48" s="47">
        <v>853.06039999999996</v>
      </c>
      <c r="F48" s="32">
        <f t="shared" si="6"/>
        <v>1535508.72</v>
      </c>
      <c r="G48" s="47">
        <v>291.67720000000003</v>
      </c>
      <c r="H48" s="47">
        <v>5.3753000000000002</v>
      </c>
      <c r="I48" s="50">
        <v>37.337800000000001</v>
      </c>
      <c r="J48" s="34">
        <f t="shared" si="19"/>
        <v>104.79315183833847</v>
      </c>
      <c r="K48" s="34">
        <f t="shared" si="7"/>
        <v>188627.67330900926</v>
      </c>
      <c r="L48" s="35">
        <f t="shared" si="17"/>
        <v>0.12284376562121331</v>
      </c>
      <c r="M48" s="50">
        <v>316.3886</v>
      </c>
      <c r="N48" s="50">
        <v>4.0000000000000001E-3</v>
      </c>
      <c r="O48" s="36">
        <f t="shared" si="9"/>
        <v>3.9810262106289858</v>
      </c>
      <c r="P48">
        <v>333.64749999999998</v>
      </c>
      <c r="Q48" s="36">
        <f t="shared" si="10"/>
        <v>48.474199999999996</v>
      </c>
      <c r="R48" s="36">
        <f t="shared" si="11"/>
        <v>806644.1138901551</v>
      </c>
      <c r="S48" s="35">
        <f t="shared" si="15"/>
        <v>0.52532695085584091</v>
      </c>
      <c r="U48" s="61"/>
      <c r="V48" s="45">
        <v>21</v>
      </c>
      <c r="W48" s="46">
        <v>0.64583333333333304</v>
      </c>
      <c r="X48" s="47">
        <v>526.52890000000002</v>
      </c>
      <c r="Y48" s="32">
        <f t="shared" si="3"/>
        <v>947752.02</v>
      </c>
      <c r="Z48" s="66">
        <v>25.206199999999999</v>
      </c>
      <c r="AA48" s="66">
        <f t="shared" si="18"/>
        <v>70.744316587145661</v>
      </c>
      <c r="AB48" s="34">
        <f t="shared" si="4"/>
        <v>127339.76985686219</v>
      </c>
      <c r="AC48" s="66">
        <v>300.15219999999999</v>
      </c>
      <c r="AD48" s="58">
        <f t="shared" si="14"/>
        <v>0.1343597978898132</v>
      </c>
      <c r="AE48" s="61"/>
      <c r="AF48" s="33"/>
    </row>
    <row r="49" spans="2:32" x14ac:dyDescent="0.25">
      <c r="B49" s="49"/>
      <c r="C49" s="45">
        <v>16</v>
      </c>
      <c r="D49" s="46">
        <v>0.54166666666666596</v>
      </c>
      <c r="E49" s="47">
        <v>842.66539999999998</v>
      </c>
      <c r="F49" s="32">
        <f t="shared" si="6"/>
        <v>1516797.72</v>
      </c>
      <c r="G49" s="47">
        <v>291.7792</v>
      </c>
      <c r="H49" s="47">
        <v>5.4165000000000001</v>
      </c>
      <c r="I49" s="50">
        <v>36.926499999999997</v>
      </c>
      <c r="J49" s="34">
        <f t="shared" si="19"/>
        <v>103.63878753859106</v>
      </c>
      <c r="K49" s="34">
        <f t="shared" si="7"/>
        <v>186549.81756946392</v>
      </c>
      <c r="L49" s="35">
        <f t="shared" si="17"/>
        <v>0.12298925236350165</v>
      </c>
      <c r="M49" s="50">
        <v>316.08629999999999</v>
      </c>
      <c r="N49" s="50">
        <v>4.3E-3</v>
      </c>
      <c r="O49" s="36">
        <f t="shared" si="9"/>
        <v>4.2796031764261597</v>
      </c>
      <c r="P49">
        <v>333.44900000000001</v>
      </c>
      <c r="Q49" s="36">
        <f t="shared" si="10"/>
        <v>48.275700000000029</v>
      </c>
      <c r="R49" s="36">
        <f t="shared" si="11"/>
        <v>863591.50728834129</v>
      </c>
      <c r="S49" s="35">
        <f t="shared" si="15"/>
        <v>0.56935179681595338</v>
      </c>
      <c r="U49" s="61"/>
      <c r="V49" s="45">
        <v>22</v>
      </c>
      <c r="W49" s="46">
        <v>0.66666666666666596</v>
      </c>
      <c r="X49" s="47">
        <v>421.52449999999999</v>
      </c>
      <c r="Y49" s="32">
        <f t="shared" si="3"/>
        <v>758744.10000000009</v>
      </c>
      <c r="Z49" s="66">
        <v>20.050599999999999</v>
      </c>
      <c r="AA49" s="66">
        <f>Z49/0.3563</f>
        <v>56.274487791187198</v>
      </c>
      <c r="AB49" s="34">
        <f t="shared" si="4"/>
        <v>101294.07802413695</v>
      </c>
      <c r="AC49" s="66">
        <v>298.36959999999999</v>
      </c>
      <c r="AD49" s="58">
        <f t="shared" si="14"/>
        <v>0.13350229415179235</v>
      </c>
      <c r="AE49" s="61"/>
      <c r="AF49" s="33"/>
    </row>
    <row r="50" spans="2:32" x14ac:dyDescent="0.25">
      <c r="B50" s="49"/>
      <c r="C50" s="45">
        <v>17</v>
      </c>
      <c r="D50" s="46">
        <v>0.5625</v>
      </c>
      <c r="E50" s="47">
        <v>816.13689999999997</v>
      </c>
      <c r="F50" s="32">
        <f t="shared" si="6"/>
        <v>1469046.42</v>
      </c>
      <c r="G50" s="47">
        <v>291.70400000000001</v>
      </c>
      <c r="H50" s="47">
        <v>5.4401000000000002</v>
      </c>
      <c r="I50" s="50">
        <v>35.800899999999999</v>
      </c>
      <c r="J50" s="34">
        <f t="shared" si="19"/>
        <v>100.47965197866965</v>
      </c>
      <c r="K50" s="34">
        <f t="shared" si="7"/>
        <v>180863.37356160537</v>
      </c>
      <c r="L50" s="35">
        <f t="shared" si="17"/>
        <v>0.1231161732531266</v>
      </c>
      <c r="M50" s="50">
        <v>316.06970000000001</v>
      </c>
      <c r="N50" s="50">
        <v>4.0000000000000001E-3</v>
      </c>
      <c r="O50" s="36">
        <f t="shared" si="9"/>
        <v>3.9810262106289858</v>
      </c>
      <c r="P50">
        <v>333.39190000000002</v>
      </c>
      <c r="Q50" s="36">
        <f t="shared" si="10"/>
        <v>48.218600000000038</v>
      </c>
      <c r="R50" s="36">
        <f t="shared" si="11"/>
        <v>802390.75363851013</v>
      </c>
      <c r="S50" s="35">
        <f t="shared" si="15"/>
        <v>0.54619836562993707</v>
      </c>
      <c r="U50" s="61"/>
      <c r="V50" s="45">
        <v>23</v>
      </c>
      <c r="W50" s="46">
        <v>0.6875</v>
      </c>
      <c r="X50" s="47">
        <v>352.41149999999999</v>
      </c>
      <c r="Y50" s="32">
        <f t="shared" si="3"/>
        <v>634340.69999999995</v>
      </c>
      <c r="Z50" s="66">
        <v>16.561399999999999</v>
      </c>
      <c r="AA50" s="66">
        <f t="shared" ref="AA50:AA59" si="20">Z50/0.3563</f>
        <v>46.481616615211898</v>
      </c>
      <c r="AB50" s="34">
        <f t="shared" si="4"/>
        <v>83666.909907381414</v>
      </c>
      <c r="AC50" s="66">
        <v>296.82319999999999</v>
      </c>
      <c r="AD50" s="58">
        <f t="shared" si="14"/>
        <v>0.13189585644966723</v>
      </c>
      <c r="AE50" s="61"/>
      <c r="AF50" s="33"/>
    </row>
    <row r="51" spans="2:32" x14ac:dyDescent="0.25">
      <c r="B51" s="49"/>
      <c r="C51" s="45">
        <v>18</v>
      </c>
      <c r="D51" s="46">
        <v>0.58333333333333304</v>
      </c>
      <c r="E51" s="47">
        <v>777.10469999999998</v>
      </c>
      <c r="F51" s="32">
        <f t="shared" si="6"/>
        <v>1398788.46</v>
      </c>
      <c r="G51" s="47">
        <v>291.62880000000001</v>
      </c>
      <c r="H51" s="47">
        <v>5.4672999999999998</v>
      </c>
      <c r="I51" s="50">
        <v>34.2577</v>
      </c>
      <c r="J51" s="34">
        <f t="shared" si="19"/>
        <v>96.148470390120679</v>
      </c>
      <c r="K51" s="34">
        <f t="shared" si="7"/>
        <v>173067.24670221723</v>
      </c>
      <c r="L51" s="35">
        <f t="shared" si="17"/>
        <v>0.12372653310438181</v>
      </c>
      <c r="M51" s="50">
        <v>315.4271</v>
      </c>
      <c r="N51" s="50">
        <v>4.0000000000000001E-3</v>
      </c>
      <c r="O51" s="36">
        <f t="shared" si="9"/>
        <v>3.9810262106289858</v>
      </c>
      <c r="P51">
        <v>332.59530000000001</v>
      </c>
      <c r="Q51" s="36">
        <f t="shared" si="10"/>
        <v>47.422000000000025</v>
      </c>
      <c r="R51" s="36">
        <f t="shared" si="11"/>
        <v>789134.78033467208</v>
      </c>
      <c r="S51" s="35">
        <f t="shared" si="15"/>
        <v>0.56415591270653753</v>
      </c>
      <c r="U51" s="61"/>
      <c r="V51" s="45">
        <v>24</v>
      </c>
      <c r="W51" s="46">
        <v>0.70833333333333304</v>
      </c>
      <c r="X51" s="47">
        <v>231.30009999999999</v>
      </c>
      <c r="Y51" s="32">
        <f t="shared" si="3"/>
        <v>416340.18</v>
      </c>
      <c r="Z51" s="66">
        <v>10.2178</v>
      </c>
      <c r="AA51" s="66">
        <f t="shared" si="20"/>
        <v>28.677518944709515</v>
      </c>
      <c r="AB51" s="34">
        <f t="shared" si="4"/>
        <v>51619.534100477125</v>
      </c>
      <c r="AC51" s="66">
        <v>294.81670000000003</v>
      </c>
      <c r="AD51" s="58">
        <f t="shared" si="14"/>
        <v>0.12398403176094397</v>
      </c>
      <c r="AE51" s="61"/>
      <c r="AF51" s="33"/>
    </row>
    <row r="52" spans="2:32" x14ac:dyDescent="0.25">
      <c r="B52" s="49"/>
      <c r="C52" s="45">
        <v>19</v>
      </c>
      <c r="D52" s="46">
        <v>0.60416666666666596</v>
      </c>
      <c r="E52" s="47">
        <v>715.86940000000004</v>
      </c>
      <c r="F52" s="32">
        <f t="shared" si="6"/>
        <v>1288564.9200000002</v>
      </c>
      <c r="G52" s="47">
        <v>291.38369999999998</v>
      </c>
      <c r="H52" s="47">
        <v>5.4588999999999999</v>
      </c>
      <c r="I52" s="50">
        <v>31.508600000000001</v>
      </c>
      <c r="J52" s="34">
        <f t="shared" si="19"/>
        <v>88.432781364019093</v>
      </c>
      <c r="K52" s="34">
        <f t="shared" si="7"/>
        <v>159179.00645523437</v>
      </c>
      <c r="L52" s="35">
        <f t="shared" si="17"/>
        <v>0.12353200369232024</v>
      </c>
      <c r="M52" s="50">
        <v>316.3544</v>
      </c>
      <c r="N52" s="50">
        <v>3.2000000000000002E-3</v>
      </c>
      <c r="O52" s="36">
        <f t="shared" si="9"/>
        <v>3.1848209685031885</v>
      </c>
      <c r="P52">
        <v>333.09780000000001</v>
      </c>
      <c r="Q52" s="36">
        <f t="shared" si="10"/>
        <v>47.924500000000023</v>
      </c>
      <c r="R52" s="36">
        <f t="shared" si="11"/>
        <v>637997.38147103006</v>
      </c>
      <c r="S52" s="35">
        <f t="shared" si="15"/>
        <v>0.49512241996393164</v>
      </c>
      <c r="U52" s="61"/>
      <c r="V52" s="45">
        <v>25</v>
      </c>
      <c r="W52" s="46">
        <v>0.72916666666666596</v>
      </c>
      <c r="X52" s="47">
        <v>121.22369999999999</v>
      </c>
      <c r="Y52" s="32">
        <f t="shared" si="3"/>
        <v>218202.65999999997</v>
      </c>
      <c r="Z52" s="66">
        <v>4.6090999999999998</v>
      </c>
      <c r="AA52" s="66">
        <f t="shared" si="20"/>
        <v>12.93600898119562</v>
      </c>
      <c r="AB52" s="34">
        <f t="shared" si="4"/>
        <v>23284.816166152115</v>
      </c>
      <c r="AC52" s="66">
        <v>292.64240000000001</v>
      </c>
      <c r="AD52" s="58">
        <f t="shared" si="14"/>
        <v>0.1067118804424846</v>
      </c>
      <c r="AE52" s="61"/>
      <c r="AF52" s="33"/>
    </row>
    <row r="53" spans="2:32" x14ac:dyDescent="0.25">
      <c r="B53" s="49"/>
      <c r="C53" s="45">
        <v>20</v>
      </c>
      <c r="D53" s="46">
        <v>0.625</v>
      </c>
      <c r="E53" s="47">
        <v>627.24609999999996</v>
      </c>
      <c r="F53" s="32">
        <f t="shared" si="6"/>
        <v>1129042.98</v>
      </c>
      <c r="G53" s="47">
        <v>291.13869999999997</v>
      </c>
      <c r="H53" s="47">
        <v>5.4554999999999998</v>
      </c>
      <c r="I53" s="50">
        <v>27.442599999999999</v>
      </c>
      <c r="J53" s="34">
        <f t="shared" si="19"/>
        <v>77.021049677238281</v>
      </c>
      <c r="K53" s="34">
        <f t="shared" si="7"/>
        <v>138637.88941902888</v>
      </c>
      <c r="L53" s="35">
        <f t="shared" si="17"/>
        <v>0.1227923930929794</v>
      </c>
      <c r="M53" s="50">
        <v>316.27319999999997</v>
      </c>
      <c r="N53" s="50">
        <v>3.0000000000000001E-3</v>
      </c>
      <c r="O53" s="36">
        <f t="shared" si="9"/>
        <v>2.9857696579717392</v>
      </c>
      <c r="P53">
        <v>332.78989999999999</v>
      </c>
      <c r="Q53" s="36">
        <f t="shared" si="10"/>
        <v>47.616600000000005</v>
      </c>
      <c r="R53" s="36">
        <f t="shared" si="11"/>
        <v>594279.79389234842</v>
      </c>
      <c r="S53" s="35">
        <f t="shared" si="15"/>
        <v>0.52635710457395379</v>
      </c>
      <c r="U53" s="61"/>
      <c r="V53" s="45">
        <v>26</v>
      </c>
      <c r="W53" s="46">
        <v>0.75</v>
      </c>
      <c r="X53" s="47">
        <v>42.393099999999997</v>
      </c>
      <c r="Y53" s="32">
        <f t="shared" si="3"/>
        <v>76307.579999999987</v>
      </c>
      <c r="Z53" s="66">
        <v>1.0398000000000001</v>
      </c>
      <c r="AA53" s="66">
        <f t="shared" si="20"/>
        <v>2.9183272523154646</v>
      </c>
      <c r="AB53" s="34">
        <f t="shared" si="4"/>
        <v>5252.989054167836</v>
      </c>
      <c r="AC53" s="66">
        <v>290.66430000000003</v>
      </c>
      <c r="AD53" s="58">
        <f t="shared" si="14"/>
        <v>6.8839675615028503E-2</v>
      </c>
      <c r="AE53" s="61"/>
      <c r="AF53" s="33"/>
    </row>
    <row r="54" spans="2:32" x14ac:dyDescent="0.25">
      <c r="B54" s="49"/>
      <c r="C54" s="45">
        <v>21</v>
      </c>
      <c r="D54" s="46">
        <v>0.64583333333333304</v>
      </c>
      <c r="E54" s="47">
        <v>526.52890000000002</v>
      </c>
      <c r="F54" s="32">
        <f t="shared" si="6"/>
        <v>947752.02</v>
      </c>
      <c r="G54" s="47">
        <v>290.76710000000003</v>
      </c>
      <c r="H54" s="47">
        <v>5.4161000000000001</v>
      </c>
      <c r="I54" s="50">
        <v>22.802700000000002</v>
      </c>
      <c r="J54" s="34">
        <f t="shared" si="19"/>
        <v>63.998596688184115</v>
      </c>
      <c r="K54" s="34">
        <f t="shared" si="7"/>
        <v>115197.47403873141</v>
      </c>
      <c r="L54" s="35">
        <f t="shared" si="17"/>
        <v>0.12154811765922842</v>
      </c>
      <c r="M54" s="50">
        <v>317.7835</v>
      </c>
      <c r="N54" s="50">
        <v>2E-3</v>
      </c>
      <c r="O54" s="36">
        <f t="shared" si="9"/>
        <v>1.9905131053144929</v>
      </c>
      <c r="P54">
        <v>333.26049999999998</v>
      </c>
      <c r="Q54" s="36">
        <f t="shared" si="10"/>
        <v>48.087199999999996</v>
      </c>
      <c r="R54" s="36">
        <f t="shared" si="11"/>
        <v>400102.08351513452</v>
      </c>
      <c r="S54" s="35">
        <f t="shared" si="15"/>
        <v>0.42215904062661297</v>
      </c>
      <c r="U54" s="61"/>
      <c r="V54" s="45">
        <v>27</v>
      </c>
      <c r="W54" s="46">
        <v>0.77083333333333304</v>
      </c>
      <c r="X54" s="47">
        <v>9.9696999999999996</v>
      </c>
      <c r="Y54" s="32">
        <f t="shared" si="3"/>
        <v>17945.46</v>
      </c>
      <c r="Z54" s="66">
        <v>0</v>
      </c>
      <c r="AA54" s="66">
        <f t="shared" si="20"/>
        <v>0</v>
      </c>
      <c r="AB54" s="34">
        <f t="shared" si="4"/>
        <v>0</v>
      </c>
      <c r="AC54" s="66">
        <v>289.45350000000002</v>
      </c>
      <c r="AD54" s="58">
        <f t="shared" si="14"/>
        <v>0</v>
      </c>
      <c r="AE54" s="61"/>
      <c r="AF54" s="33"/>
    </row>
    <row r="55" spans="2:32" x14ac:dyDescent="0.25">
      <c r="B55" s="49"/>
      <c r="C55" s="45">
        <v>22</v>
      </c>
      <c r="D55" s="46">
        <v>0.66666666666666596</v>
      </c>
      <c r="E55" s="47">
        <v>421.52449999999999</v>
      </c>
      <c r="F55" s="32">
        <f t="shared" si="6"/>
        <v>758744.10000000009</v>
      </c>
      <c r="G55" s="47">
        <v>290.39550000000003</v>
      </c>
      <c r="H55" s="47">
        <v>5.3830999999999998</v>
      </c>
      <c r="I55" s="50">
        <v>17.8752</v>
      </c>
      <c r="J55" s="34">
        <f>I55/0.3563</f>
        <v>50.168958742632611</v>
      </c>
      <c r="K55" s="34">
        <f t="shared" si="7"/>
        <v>90304.125736738701</v>
      </c>
      <c r="L55" s="35">
        <f t="shared" si="17"/>
        <v>0.11901789514638557</v>
      </c>
      <c r="M55" s="50">
        <v>318.3768</v>
      </c>
      <c r="N55" s="50">
        <v>1.6000000000000001E-3</v>
      </c>
      <c r="O55" s="36">
        <f t="shared" si="9"/>
        <v>1.5924104842515943</v>
      </c>
      <c r="P55">
        <v>332.81509999999997</v>
      </c>
      <c r="Q55" s="36">
        <f t="shared" si="10"/>
        <v>47.641799999999989</v>
      </c>
      <c r="R55" s="36">
        <f t="shared" si="11"/>
        <v>317116.9615600215</v>
      </c>
      <c r="S55" s="35">
        <f t="shared" si="15"/>
        <v>0.41794982202829845</v>
      </c>
      <c r="U55" s="61"/>
      <c r="V55" s="45">
        <v>28</v>
      </c>
      <c r="W55" s="46">
        <v>0.79166666666666596</v>
      </c>
      <c r="X55" s="47">
        <v>2.8161</v>
      </c>
      <c r="Y55" s="32">
        <f t="shared" si="3"/>
        <v>5068.9800000000005</v>
      </c>
      <c r="Z55" s="66">
        <v>0</v>
      </c>
      <c r="AA55" s="66">
        <f t="shared" si="20"/>
        <v>0</v>
      </c>
      <c r="AB55" s="34">
        <f t="shared" si="4"/>
        <v>0</v>
      </c>
      <c r="AC55" s="66">
        <v>288.30889999999999</v>
      </c>
      <c r="AD55" s="58">
        <f t="shared" si="14"/>
        <v>0</v>
      </c>
      <c r="AE55" s="61"/>
      <c r="AF55" s="33"/>
    </row>
    <row r="56" spans="2:32" x14ac:dyDescent="0.25">
      <c r="B56" s="49"/>
      <c r="C56" s="45">
        <v>23</v>
      </c>
      <c r="D56" s="46">
        <v>0.6875</v>
      </c>
      <c r="E56" s="47">
        <v>352.41149999999999</v>
      </c>
      <c r="F56" s="32">
        <f t="shared" si="6"/>
        <v>634340.69999999995</v>
      </c>
      <c r="G56" s="47">
        <v>289.87700000000001</v>
      </c>
      <c r="H56" s="47">
        <v>5.2972999999999999</v>
      </c>
      <c r="I56" s="50">
        <v>14.3901</v>
      </c>
      <c r="J56" s="34">
        <f t="shared" ref="J56:J71" si="21">I56/0.3563</f>
        <v>40.387594723547572</v>
      </c>
      <c r="K56" s="34">
        <f t="shared" si="7"/>
        <v>72697.670502385634</v>
      </c>
      <c r="L56" s="35">
        <f t="shared" si="17"/>
        <v>0.11460350960041762</v>
      </c>
      <c r="M56" s="50">
        <v>321.35590000000002</v>
      </c>
      <c r="N56" s="50">
        <v>5.9999999999999995E-4</v>
      </c>
      <c r="O56" s="36">
        <f t="shared" si="9"/>
        <v>0.59715393159434782</v>
      </c>
      <c r="P56">
        <v>333.45830000000001</v>
      </c>
      <c r="Q56" s="36">
        <f t="shared" si="10"/>
        <v>48.285000000000025</v>
      </c>
      <c r="R56" s="36">
        <f t="shared" si="11"/>
        <v>120524.35431379835</v>
      </c>
      <c r="S56" s="35">
        <f t="shared" si="15"/>
        <v>0.18999940302395599</v>
      </c>
      <c r="U56" s="61"/>
      <c r="V56" s="47">
        <v>29</v>
      </c>
      <c r="W56" s="43">
        <v>0.8125</v>
      </c>
      <c r="X56" s="47">
        <v>0</v>
      </c>
      <c r="Y56" s="32">
        <f t="shared" si="3"/>
        <v>0</v>
      </c>
      <c r="Z56" s="50">
        <v>0</v>
      </c>
      <c r="AA56" s="50">
        <f t="shared" si="20"/>
        <v>0</v>
      </c>
      <c r="AB56" s="34">
        <f t="shared" si="4"/>
        <v>0</v>
      </c>
      <c r="AC56" s="50">
        <v>286.07220000000001</v>
      </c>
      <c r="AD56" s="58" t="e">
        <f t="shared" si="14"/>
        <v>#DIV/0!</v>
      </c>
      <c r="AE56" s="61"/>
      <c r="AF56" s="33"/>
    </row>
    <row r="57" spans="2:32" x14ac:dyDescent="0.25">
      <c r="B57" s="49"/>
      <c r="C57" s="45">
        <v>24</v>
      </c>
      <c r="D57" s="46">
        <v>0.70833333333333304</v>
      </c>
      <c r="E57" s="47">
        <v>231.30009999999999</v>
      </c>
      <c r="F57" s="32">
        <f t="shared" si="6"/>
        <v>416340.18</v>
      </c>
      <c r="G57" s="47">
        <v>289.35849999999999</v>
      </c>
      <c r="H57" s="47">
        <v>5.2192999999999996</v>
      </c>
      <c r="I57" s="50">
        <v>8.6059000000000001</v>
      </c>
      <c r="J57" s="34">
        <f t="shared" si="21"/>
        <v>24.153522312657874</v>
      </c>
      <c r="K57" s="34">
        <f t="shared" si="7"/>
        <v>43476.340162784174</v>
      </c>
      <c r="L57" s="35">
        <f t="shared" si="17"/>
        <v>0.104425040510825</v>
      </c>
      <c r="M57" s="50">
        <v>324.09010000000001</v>
      </c>
      <c r="N57" s="50">
        <v>0</v>
      </c>
      <c r="O57" s="36">
        <f t="shared" si="9"/>
        <v>0</v>
      </c>
      <c r="P57">
        <v>331.83420000000001</v>
      </c>
      <c r="Q57" s="36">
        <f t="shared" si="10"/>
        <v>46.660900000000026</v>
      </c>
      <c r="R57" s="36">
        <f t="shared" si="11"/>
        <v>0</v>
      </c>
      <c r="S57" s="36">
        <f t="shared" si="15"/>
        <v>0</v>
      </c>
      <c r="U57" s="61"/>
      <c r="V57" s="47"/>
      <c r="W57" s="43">
        <v>0.83333333333333304</v>
      </c>
      <c r="X57" s="47">
        <v>0</v>
      </c>
      <c r="Y57" s="32">
        <f t="shared" si="3"/>
        <v>0</v>
      </c>
      <c r="Z57" s="50"/>
      <c r="AA57" s="50">
        <f t="shared" si="20"/>
        <v>0</v>
      </c>
      <c r="AB57" s="34">
        <f t="shared" si="4"/>
        <v>0</v>
      </c>
      <c r="AC57" s="50"/>
      <c r="AD57" s="58" t="e">
        <f t="shared" si="14"/>
        <v>#DIV/0!</v>
      </c>
      <c r="AE57" s="61"/>
    </row>
    <row r="58" spans="2:32" x14ac:dyDescent="0.25">
      <c r="B58" s="49"/>
      <c r="C58" s="45">
        <v>25</v>
      </c>
      <c r="D58" s="46">
        <v>0.72916666666666596</v>
      </c>
      <c r="E58" s="47">
        <v>121.22369999999999</v>
      </c>
      <c r="F58" s="32">
        <f t="shared" si="6"/>
        <v>218202.65999999997</v>
      </c>
      <c r="G58" s="47">
        <v>288.72309999999999</v>
      </c>
      <c r="H58" s="47">
        <v>5.1463000000000001</v>
      </c>
      <c r="I58" s="50">
        <v>3.8243999999999998</v>
      </c>
      <c r="J58" s="34">
        <f t="shared" si="21"/>
        <v>10.733651417344934</v>
      </c>
      <c r="K58" s="34">
        <f t="shared" si="7"/>
        <v>19320.572551220881</v>
      </c>
      <c r="L58" s="35">
        <f t="shared" si="17"/>
        <v>8.8544166011637448E-2</v>
      </c>
      <c r="M58" s="50">
        <v>323.73020000000002</v>
      </c>
      <c r="N58" s="50">
        <v>0</v>
      </c>
      <c r="O58" s="36">
        <f t="shared" si="9"/>
        <v>0</v>
      </c>
      <c r="P58">
        <v>329.02659999999997</v>
      </c>
      <c r="Q58" s="36">
        <f t="shared" si="10"/>
        <v>43.85329999999999</v>
      </c>
      <c r="R58" s="36">
        <f t="shared" si="11"/>
        <v>0</v>
      </c>
      <c r="S58" s="36">
        <f t="shared" si="15"/>
        <v>0</v>
      </c>
      <c r="U58" s="61"/>
      <c r="V58" s="47"/>
      <c r="W58" s="31">
        <v>0.85416666666666596</v>
      </c>
      <c r="X58" s="47">
        <v>0</v>
      </c>
      <c r="Y58" s="32">
        <f t="shared" si="3"/>
        <v>0</v>
      </c>
      <c r="Z58" s="50"/>
      <c r="AA58" s="50">
        <f t="shared" si="20"/>
        <v>0</v>
      </c>
      <c r="AB58" s="34">
        <f t="shared" si="4"/>
        <v>0</v>
      </c>
      <c r="AC58" s="50"/>
      <c r="AD58" s="58" t="e">
        <f t="shared" si="14"/>
        <v>#DIV/0!</v>
      </c>
      <c r="AE58" s="61"/>
    </row>
    <row r="59" spans="2:32" x14ac:dyDescent="0.25">
      <c r="B59" s="49"/>
      <c r="C59" s="45">
        <v>26</v>
      </c>
      <c r="D59" s="46">
        <v>0.75</v>
      </c>
      <c r="E59" s="47">
        <v>42.393099999999997</v>
      </c>
      <c r="F59" s="32">
        <f t="shared" si="6"/>
        <v>76307.579999999987</v>
      </c>
      <c r="G59" s="47">
        <v>288.08760000000001</v>
      </c>
      <c r="H59" s="47">
        <v>5.0781000000000001</v>
      </c>
      <c r="I59" s="50">
        <v>0.87749999999999995</v>
      </c>
      <c r="J59" s="34">
        <f t="shared" si="21"/>
        <v>2.4628122368790342</v>
      </c>
      <c r="K59" s="34">
        <f t="shared" si="7"/>
        <v>4433.062026382262</v>
      </c>
      <c r="L59" s="35">
        <f t="shared" si="17"/>
        <v>5.8094648347939523E-2</v>
      </c>
      <c r="M59" s="50">
        <v>321.29140000000001</v>
      </c>
      <c r="N59" s="50">
        <v>0</v>
      </c>
      <c r="O59" s="36">
        <f t="shared" si="9"/>
        <v>0</v>
      </c>
      <c r="P59">
        <v>325.08530000000002</v>
      </c>
      <c r="Q59" s="36">
        <f t="shared" si="10"/>
        <v>39.912000000000035</v>
      </c>
      <c r="R59" s="36">
        <f t="shared" si="11"/>
        <v>0</v>
      </c>
      <c r="S59" s="36">
        <f t="shared" si="15"/>
        <v>0</v>
      </c>
      <c r="U59" s="61"/>
      <c r="V59" s="47"/>
      <c r="W59" s="31">
        <v>0.875</v>
      </c>
      <c r="X59" s="47">
        <v>0</v>
      </c>
      <c r="Y59" s="32">
        <f t="shared" si="3"/>
        <v>0</v>
      </c>
      <c r="Z59" s="50"/>
      <c r="AA59" s="50">
        <f t="shared" si="20"/>
        <v>0</v>
      </c>
      <c r="AB59" s="34">
        <f t="shared" si="4"/>
        <v>0</v>
      </c>
      <c r="AC59" s="50"/>
      <c r="AD59" s="58" t="e">
        <f t="shared" si="14"/>
        <v>#DIV/0!</v>
      </c>
      <c r="AE59" s="61"/>
    </row>
    <row r="60" spans="2:32" x14ac:dyDescent="0.25">
      <c r="B60" s="49"/>
      <c r="C60" s="45">
        <v>27</v>
      </c>
      <c r="D60" s="46">
        <v>0.77083333333333304</v>
      </c>
      <c r="E60" s="47">
        <v>9.9696999999999996</v>
      </c>
      <c r="F60" s="32">
        <f t="shared" si="6"/>
        <v>17945.46</v>
      </c>
      <c r="G60" s="47">
        <v>287.7174</v>
      </c>
      <c r="H60" s="47">
        <v>5.0545999999999998</v>
      </c>
      <c r="I60" s="50">
        <v>0</v>
      </c>
      <c r="J60" s="34">
        <f t="shared" si="21"/>
        <v>0</v>
      </c>
      <c r="K60" s="34">
        <f t="shared" si="7"/>
        <v>0</v>
      </c>
      <c r="L60" s="35">
        <f t="shared" si="17"/>
        <v>0</v>
      </c>
      <c r="M60" s="50">
        <v>318.21469999999999</v>
      </c>
      <c r="N60" s="50">
        <v>0</v>
      </c>
      <c r="O60" s="36">
        <f t="shared" si="9"/>
        <v>0</v>
      </c>
      <c r="P60">
        <v>321.00040000000001</v>
      </c>
      <c r="Q60" s="36">
        <f t="shared" si="10"/>
        <v>35.82710000000003</v>
      </c>
      <c r="R60" s="36">
        <f t="shared" si="11"/>
        <v>0</v>
      </c>
      <c r="S60" s="36">
        <f t="shared" si="15"/>
        <v>0</v>
      </c>
      <c r="U60" s="61"/>
      <c r="V60" s="47"/>
      <c r="W60" s="31">
        <v>0.89583333333333304</v>
      </c>
      <c r="X60" s="47">
        <v>0</v>
      </c>
      <c r="Y60" s="32">
        <f t="shared" si="3"/>
        <v>0</v>
      </c>
      <c r="Z60" s="33"/>
      <c r="AA60" s="33"/>
      <c r="AB60" s="34">
        <f t="shared" si="4"/>
        <v>0</v>
      </c>
      <c r="AC60" s="33"/>
      <c r="AD60" s="58" t="e">
        <f t="shared" si="14"/>
        <v>#DIV/0!</v>
      </c>
      <c r="AE60" s="61"/>
    </row>
    <row r="61" spans="2:32" x14ac:dyDescent="0.25">
      <c r="B61" s="49"/>
      <c r="C61" s="45">
        <v>28</v>
      </c>
      <c r="D61" s="46">
        <v>0.79166666666666596</v>
      </c>
      <c r="E61" s="47">
        <v>2.8161</v>
      </c>
      <c r="F61" s="32">
        <f t="shared" si="6"/>
        <v>5068.9800000000005</v>
      </c>
      <c r="G61" s="47">
        <v>287.34730000000002</v>
      </c>
      <c r="H61" s="47">
        <v>5.0411000000000001</v>
      </c>
      <c r="I61" s="50">
        <v>0</v>
      </c>
      <c r="J61" s="34">
        <f t="shared" si="21"/>
        <v>0</v>
      </c>
      <c r="K61" s="34">
        <f t="shared" si="7"/>
        <v>0</v>
      </c>
      <c r="L61" s="35">
        <f t="shared" si="17"/>
        <v>0</v>
      </c>
      <c r="M61" s="50">
        <v>315.14710000000002</v>
      </c>
      <c r="N61" s="50">
        <v>0</v>
      </c>
      <c r="O61" s="36">
        <f t="shared" si="9"/>
        <v>0</v>
      </c>
      <c r="P61">
        <v>317.24669999999998</v>
      </c>
      <c r="Q61" s="36">
        <f t="shared" si="10"/>
        <v>32.073399999999992</v>
      </c>
      <c r="R61" s="36">
        <f t="shared" si="11"/>
        <v>0</v>
      </c>
      <c r="S61" s="36">
        <f t="shared" si="15"/>
        <v>0</v>
      </c>
      <c r="U61" s="61"/>
      <c r="V61" s="47"/>
      <c r="W61" s="31">
        <v>0.91666666666666596</v>
      </c>
      <c r="X61" s="47">
        <v>0</v>
      </c>
      <c r="Y61" s="32">
        <f t="shared" si="3"/>
        <v>0</v>
      </c>
      <c r="Z61" s="33"/>
      <c r="AA61" s="33"/>
      <c r="AB61" s="34">
        <f t="shared" si="4"/>
        <v>0</v>
      </c>
      <c r="AC61" s="33"/>
      <c r="AD61" s="58" t="e">
        <f t="shared" si="14"/>
        <v>#DIV/0!</v>
      </c>
      <c r="AE61" s="61"/>
    </row>
    <row r="62" spans="2:32" x14ac:dyDescent="0.25">
      <c r="B62" s="49"/>
      <c r="C62" s="47">
        <v>29</v>
      </c>
      <c r="D62" s="43">
        <v>0.8125</v>
      </c>
      <c r="E62" s="47">
        <v>0</v>
      </c>
      <c r="F62" s="32">
        <f t="shared" si="6"/>
        <v>0</v>
      </c>
      <c r="G62" s="47">
        <v>287.12110000000001</v>
      </c>
      <c r="H62" s="47">
        <v>5.0164999999999997</v>
      </c>
      <c r="I62" s="50">
        <v>0</v>
      </c>
      <c r="J62" s="34">
        <f t="shared" si="21"/>
        <v>0</v>
      </c>
      <c r="K62" s="34">
        <f t="shared" si="7"/>
        <v>0</v>
      </c>
      <c r="L62" s="35" t="e">
        <f t="shared" si="17"/>
        <v>#DIV/0!</v>
      </c>
      <c r="M62" s="50">
        <v>300.45479999999998</v>
      </c>
      <c r="N62" s="50">
        <v>0</v>
      </c>
      <c r="O62" s="36">
        <f t="shared" si="9"/>
        <v>0</v>
      </c>
      <c r="P62">
        <v>301.40499999999997</v>
      </c>
      <c r="Q62" s="36">
        <f t="shared" si="10"/>
        <v>16.231699999999989</v>
      </c>
      <c r="R62" s="36">
        <f t="shared" si="11"/>
        <v>0</v>
      </c>
      <c r="S62" s="36" t="e">
        <f t="shared" si="15"/>
        <v>#DIV/0!</v>
      </c>
      <c r="U62" s="61"/>
      <c r="V62" s="47"/>
      <c r="W62" s="31">
        <v>0.9375</v>
      </c>
      <c r="X62" s="47">
        <v>0</v>
      </c>
      <c r="Y62" s="32">
        <f t="shared" si="3"/>
        <v>0</v>
      </c>
      <c r="Z62" s="33"/>
      <c r="AA62" s="33"/>
      <c r="AB62" s="34">
        <f t="shared" si="4"/>
        <v>0</v>
      </c>
      <c r="AC62" s="33"/>
      <c r="AD62" s="58" t="e">
        <f t="shared" si="14"/>
        <v>#DIV/0!</v>
      </c>
      <c r="AE62" s="61"/>
    </row>
    <row r="63" spans="2:32" x14ac:dyDescent="0.25">
      <c r="B63" s="49"/>
      <c r="C63" s="47"/>
      <c r="D63" s="43">
        <v>0.83333333333333304</v>
      </c>
      <c r="E63" s="47">
        <v>0</v>
      </c>
      <c r="F63" s="32">
        <f t="shared" si="6"/>
        <v>0</v>
      </c>
      <c r="G63" s="47">
        <v>286.89490000000001</v>
      </c>
      <c r="H63" s="47">
        <v>5.0193000000000003</v>
      </c>
      <c r="I63" s="50"/>
      <c r="J63" s="34">
        <f t="shared" si="21"/>
        <v>0</v>
      </c>
      <c r="K63" s="34">
        <f t="shared" si="7"/>
        <v>0</v>
      </c>
      <c r="L63" s="35" t="e">
        <f t="shared" si="17"/>
        <v>#DIV/0!</v>
      </c>
      <c r="M63" s="50"/>
      <c r="O63" s="36">
        <f t="shared" si="9"/>
        <v>0</v>
      </c>
      <c r="Q63" s="36">
        <f t="shared" si="10"/>
        <v>-285.17329999999998</v>
      </c>
      <c r="R63" s="36">
        <f t="shared" si="11"/>
        <v>0</v>
      </c>
      <c r="S63" s="36" t="e">
        <f t="shared" si="15"/>
        <v>#DIV/0!</v>
      </c>
      <c r="U63" s="61"/>
      <c r="V63" s="47"/>
      <c r="W63" s="31">
        <v>0.95833333333333304</v>
      </c>
      <c r="X63" s="47">
        <v>0</v>
      </c>
      <c r="Y63" s="32">
        <f t="shared" si="3"/>
        <v>0</v>
      </c>
      <c r="Z63" s="33"/>
      <c r="AA63" s="33"/>
      <c r="AB63" s="34">
        <f t="shared" si="4"/>
        <v>0</v>
      </c>
      <c r="AC63" s="33"/>
      <c r="AD63" s="58" t="e">
        <f t="shared" si="14"/>
        <v>#DIV/0!</v>
      </c>
      <c r="AE63" s="61"/>
    </row>
    <row r="64" spans="2:32" x14ac:dyDescent="0.25">
      <c r="B64" s="49"/>
      <c r="C64" s="47"/>
      <c r="D64" s="31">
        <v>0.85416666666666596</v>
      </c>
      <c r="E64" s="47">
        <v>0</v>
      </c>
      <c r="F64" s="32">
        <f t="shared" si="6"/>
        <v>0</v>
      </c>
      <c r="G64" s="47">
        <v>286.72059999999999</v>
      </c>
      <c r="H64" s="47">
        <v>5.0202</v>
      </c>
      <c r="I64" s="50"/>
      <c r="J64" s="34">
        <f t="shared" si="21"/>
        <v>0</v>
      </c>
      <c r="K64" s="34">
        <f t="shared" si="7"/>
        <v>0</v>
      </c>
      <c r="L64" s="35" t="e">
        <f t="shared" si="17"/>
        <v>#DIV/0!</v>
      </c>
      <c r="M64" s="50"/>
      <c r="O64" s="36">
        <f t="shared" si="9"/>
        <v>0</v>
      </c>
      <c r="Q64" s="36">
        <f t="shared" si="10"/>
        <v>-285.17329999999998</v>
      </c>
      <c r="R64" s="36">
        <f t="shared" si="11"/>
        <v>0</v>
      </c>
      <c r="S64" s="36" t="e">
        <f t="shared" si="15"/>
        <v>#DIV/0!</v>
      </c>
      <c r="U64" s="61"/>
      <c r="V64" s="47"/>
      <c r="W64" s="31">
        <v>0.97916666666666596</v>
      </c>
      <c r="X64" s="47">
        <v>0</v>
      </c>
      <c r="Y64" s="32">
        <f t="shared" si="3"/>
        <v>0</v>
      </c>
      <c r="Z64" s="33"/>
      <c r="AA64" s="33"/>
      <c r="AB64" s="34">
        <f t="shared" si="4"/>
        <v>0</v>
      </c>
      <c r="AC64" s="33"/>
      <c r="AD64" s="58" t="e">
        <f t="shared" si="14"/>
        <v>#DIV/0!</v>
      </c>
      <c r="AE64" s="61"/>
    </row>
    <row r="65" spans="1:31" x14ac:dyDescent="0.25">
      <c r="B65" s="49"/>
      <c r="C65" s="47"/>
      <c r="D65" s="31">
        <v>0.875</v>
      </c>
      <c r="E65" s="47">
        <v>0</v>
      </c>
      <c r="F65" s="32">
        <f t="shared" si="6"/>
        <v>0</v>
      </c>
      <c r="G65" s="47">
        <v>286.54629999999997</v>
      </c>
      <c r="H65" s="47">
        <v>5.0290999999999997</v>
      </c>
      <c r="I65" s="50"/>
      <c r="J65" s="34">
        <f t="shared" si="21"/>
        <v>0</v>
      </c>
      <c r="K65" s="34">
        <f t="shared" si="7"/>
        <v>0</v>
      </c>
      <c r="L65" s="35" t="e">
        <f t="shared" si="17"/>
        <v>#DIV/0!</v>
      </c>
      <c r="M65" s="50"/>
      <c r="O65" s="36">
        <f t="shared" si="9"/>
        <v>0</v>
      </c>
      <c r="Q65" s="36">
        <f t="shared" si="10"/>
        <v>-285.17329999999998</v>
      </c>
      <c r="R65" s="36">
        <f t="shared" si="11"/>
        <v>0</v>
      </c>
      <c r="S65" s="36" t="e">
        <f t="shared" si="15"/>
        <v>#DIV/0!</v>
      </c>
      <c r="U65" s="61"/>
      <c r="V65" s="47"/>
      <c r="W65" s="31">
        <v>1</v>
      </c>
      <c r="X65" s="47">
        <v>0</v>
      </c>
      <c r="Y65" s="32">
        <f t="shared" si="3"/>
        <v>0</v>
      </c>
      <c r="Z65" s="33"/>
      <c r="AA65" s="33"/>
      <c r="AB65" s="34">
        <f t="shared" si="4"/>
        <v>0</v>
      </c>
      <c r="AC65" s="33"/>
      <c r="AD65" s="58" t="e">
        <f t="shared" si="14"/>
        <v>#DIV/0!</v>
      </c>
      <c r="AE65" s="61"/>
    </row>
    <row r="66" spans="1:31" x14ac:dyDescent="0.25">
      <c r="B66" s="49"/>
      <c r="C66" s="47"/>
      <c r="D66" s="31">
        <v>0.89583333333333304</v>
      </c>
      <c r="E66" s="47">
        <v>0</v>
      </c>
      <c r="F66" s="32">
        <f t="shared" si="6"/>
        <v>0</v>
      </c>
      <c r="G66" s="47">
        <v>286.38979999999998</v>
      </c>
      <c r="H66" s="47">
        <v>5.0387000000000004</v>
      </c>
      <c r="I66" s="50"/>
      <c r="J66" s="34">
        <f t="shared" si="21"/>
        <v>0</v>
      </c>
      <c r="K66" s="34">
        <f t="shared" si="7"/>
        <v>0</v>
      </c>
      <c r="L66" s="35" t="e">
        <f t="shared" si="17"/>
        <v>#DIV/0!</v>
      </c>
      <c r="M66" s="50"/>
      <c r="O66" s="36">
        <f t="shared" si="9"/>
        <v>0</v>
      </c>
      <c r="Q66" s="36">
        <f t="shared" si="10"/>
        <v>-285.17329999999998</v>
      </c>
      <c r="R66" s="36">
        <f t="shared" si="11"/>
        <v>0</v>
      </c>
      <c r="S66" s="36" t="e">
        <f t="shared" si="15"/>
        <v>#DIV/0!</v>
      </c>
      <c r="U66" s="61"/>
      <c r="V66" s="51"/>
      <c r="W66" s="51"/>
      <c r="X66" s="51"/>
      <c r="Y66" s="51"/>
      <c r="Z66" s="51"/>
      <c r="AA66" s="51"/>
      <c r="AB66" s="51"/>
      <c r="AC66" s="51"/>
      <c r="AD66" s="51"/>
      <c r="AE66" s="61"/>
    </row>
    <row r="67" spans="1:31" x14ac:dyDescent="0.25">
      <c r="B67" s="49"/>
      <c r="C67" s="47"/>
      <c r="D67" s="31">
        <v>0.91666666666666596</v>
      </c>
      <c r="E67" s="47">
        <v>0</v>
      </c>
      <c r="F67" s="32">
        <f t="shared" si="6"/>
        <v>0</v>
      </c>
      <c r="G67" s="47">
        <v>286.23320000000001</v>
      </c>
      <c r="H67" s="47">
        <v>5.0537999999999998</v>
      </c>
      <c r="I67" s="50"/>
      <c r="J67" s="34">
        <f t="shared" si="21"/>
        <v>0</v>
      </c>
      <c r="K67" s="34">
        <f t="shared" si="7"/>
        <v>0</v>
      </c>
      <c r="L67" s="35" t="e">
        <f t="shared" si="17"/>
        <v>#DIV/0!</v>
      </c>
      <c r="M67" s="50"/>
      <c r="N67" s="47"/>
      <c r="O67" s="36">
        <f t="shared" si="9"/>
        <v>0</v>
      </c>
      <c r="Q67" s="36">
        <f t="shared" si="10"/>
        <v>-285.17329999999998</v>
      </c>
      <c r="R67" s="36">
        <f t="shared" si="11"/>
        <v>0</v>
      </c>
      <c r="S67" s="36" t="e">
        <f t="shared" si="15"/>
        <v>#DIV/0!</v>
      </c>
    </row>
    <row r="68" spans="1:31" x14ac:dyDescent="0.25">
      <c r="B68" s="49"/>
      <c r="C68" s="47"/>
      <c r="D68" s="31">
        <v>0.9375</v>
      </c>
      <c r="E68" s="47">
        <v>0</v>
      </c>
      <c r="F68" s="32">
        <f t="shared" si="6"/>
        <v>0</v>
      </c>
      <c r="G68" s="47">
        <v>286.08179999999999</v>
      </c>
      <c r="H68" s="47">
        <v>5.0568</v>
      </c>
      <c r="I68" s="50"/>
      <c r="J68" s="34">
        <f t="shared" si="21"/>
        <v>0</v>
      </c>
      <c r="K68" s="34">
        <f t="shared" si="7"/>
        <v>0</v>
      </c>
      <c r="L68" s="35" t="e">
        <f t="shared" si="17"/>
        <v>#DIV/0!</v>
      </c>
      <c r="M68" s="50"/>
      <c r="N68" s="47"/>
      <c r="O68" s="36">
        <f t="shared" si="9"/>
        <v>0</v>
      </c>
      <c r="Q68" s="36">
        <f t="shared" si="10"/>
        <v>-285.17329999999998</v>
      </c>
      <c r="R68" s="36">
        <f t="shared" si="11"/>
        <v>0</v>
      </c>
      <c r="S68" s="36" t="e">
        <f t="shared" si="15"/>
        <v>#DIV/0!</v>
      </c>
    </row>
    <row r="69" spans="1:31" x14ac:dyDescent="0.25">
      <c r="B69" s="49"/>
      <c r="C69" s="47"/>
      <c r="D69" s="31">
        <v>0.95833333333333304</v>
      </c>
      <c r="E69" s="47">
        <v>0</v>
      </c>
      <c r="F69" s="32">
        <f t="shared" si="6"/>
        <v>0</v>
      </c>
      <c r="G69" s="47">
        <v>285.93040000000002</v>
      </c>
      <c r="H69" s="47">
        <v>5.0636999999999999</v>
      </c>
      <c r="I69" s="50"/>
      <c r="J69" s="34">
        <f t="shared" si="21"/>
        <v>0</v>
      </c>
      <c r="K69" s="34">
        <f t="shared" si="7"/>
        <v>0</v>
      </c>
      <c r="L69" s="35" t="e">
        <f t="shared" si="17"/>
        <v>#DIV/0!</v>
      </c>
      <c r="M69" s="50"/>
      <c r="N69" s="47"/>
      <c r="O69" s="36">
        <f t="shared" si="9"/>
        <v>0</v>
      </c>
      <c r="Q69" s="36">
        <f t="shared" si="10"/>
        <v>-285.17329999999998</v>
      </c>
      <c r="R69" s="36">
        <f t="shared" si="11"/>
        <v>0</v>
      </c>
      <c r="S69" s="36" t="e">
        <f t="shared" si="15"/>
        <v>#DIV/0!</v>
      </c>
    </row>
    <row r="70" spans="1:31" x14ac:dyDescent="0.25">
      <c r="B70" s="49"/>
      <c r="C70" s="47"/>
      <c r="D70" s="31">
        <v>0.97916666666666596</v>
      </c>
      <c r="E70" s="47">
        <v>0</v>
      </c>
      <c r="F70" s="32">
        <f t="shared" si="6"/>
        <v>0</v>
      </c>
      <c r="G70" s="47">
        <v>285.79610000000002</v>
      </c>
      <c r="H70" s="47">
        <v>5.0533000000000001</v>
      </c>
      <c r="I70" s="50"/>
      <c r="J70" s="34">
        <f t="shared" si="21"/>
        <v>0</v>
      </c>
      <c r="K70" s="34">
        <f t="shared" si="7"/>
        <v>0</v>
      </c>
      <c r="L70" s="35" t="e">
        <f t="shared" si="17"/>
        <v>#DIV/0!</v>
      </c>
      <c r="M70" s="50"/>
      <c r="N70" s="47"/>
      <c r="O70" s="36">
        <f t="shared" si="9"/>
        <v>0</v>
      </c>
      <c r="Q70" s="36">
        <f t="shared" si="10"/>
        <v>-285.17329999999998</v>
      </c>
      <c r="R70" s="36">
        <f t="shared" si="11"/>
        <v>0</v>
      </c>
      <c r="S70" s="36" t="e">
        <f t="shared" si="15"/>
        <v>#DIV/0!</v>
      </c>
    </row>
    <row r="71" spans="1:31" x14ac:dyDescent="0.25">
      <c r="B71" s="49"/>
      <c r="C71" s="47"/>
      <c r="D71" s="31">
        <v>1</v>
      </c>
      <c r="E71" s="47">
        <v>0</v>
      </c>
      <c r="F71" s="32">
        <f t="shared" si="6"/>
        <v>0</v>
      </c>
      <c r="G71" s="47">
        <v>285.6619</v>
      </c>
      <c r="H71" s="47">
        <v>5.0472999999999999</v>
      </c>
      <c r="I71" s="50"/>
      <c r="J71" s="34">
        <f t="shared" si="21"/>
        <v>0</v>
      </c>
      <c r="K71" s="34">
        <f t="shared" si="7"/>
        <v>0</v>
      </c>
      <c r="L71" s="35" t="e">
        <f t="shared" si="17"/>
        <v>#DIV/0!</v>
      </c>
      <c r="M71" s="50"/>
      <c r="N71" s="47"/>
      <c r="O71" s="36">
        <f t="shared" si="9"/>
        <v>0</v>
      </c>
      <c r="Q71" s="36">
        <f t="shared" si="10"/>
        <v>-285.17329999999998</v>
      </c>
      <c r="R71" s="36">
        <f t="shared" si="11"/>
        <v>0</v>
      </c>
      <c r="S71" s="36" t="e">
        <f t="shared" si="15"/>
        <v>#DIV/0!</v>
      </c>
    </row>
    <row r="72" spans="1:31" x14ac:dyDescent="0.25">
      <c r="B72" s="51"/>
      <c r="F72" s="47"/>
      <c r="I72" s="50"/>
      <c r="M72" s="50"/>
    </row>
    <row r="73" spans="1:31" x14ac:dyDescent="0.25">
      <c r="B73" s="51"/>
      <c r="F73" s="47"/>
      <c r="G73" s="47"/>
      <c r="H73" s="47"/>
      <c r="I73" s="50"/>
      <c r="J73" s="52"/>
      <c r="K73" s="52"/>
      <c r="L73" s="53"/>
      <c r="M73" s="50"/>
      <c r="N73" s="54"/>
      <c r="O73" s="54"/>
      <c r="P73" s="47"/>
      <c r="Q73" s="52"/>
      <c r="R73" s="52"/>
      <c r="S73" s="53"/>
    </row>
    <row r="74" spans="1:31" x14ac:dyDescent="0.25">
      <c r="B74" s="51"/>
      <c r="F74" s="47"/>
      <c r="G74" s="47"/>
      <c r="H74" s="47"/>
      <c r="I74" s="50"/>
      <c r="J74" s="52"/>
      <c r="K74" s="52"/>
      <c r="L74" s="53"/>
      <c r="M74" s="50"/>
      <c r="N74" s="54"/>
      <c r="O74" s="54"/>
      <c r="P74" s="47"/>
      <c r="Q74" s="52"/>
      <c r="R74" s="52"/>
      <c r="S74" s="53"/>
    </row>
    <row r="75" spans="1:31" x14ac:dyDescent="0.25">
      <c r="B75" s="51"/>
      <c r="F75" s="47"/>
      <c r="G75" s="47"/>
      <c r="H75" s="47"/>
      <c r="I75" s="50"/>
      <c r="J75" s="50"/>
      <c r="K75" s="50"/>
      <c r="M75" s="50"/>
    </row>
    <row r="76" spans="1:31" x14ac:dyDescent="0.25">
      <c r="B76" s="9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</row>
    <row r="77" spans="1:31" ht="21" x14ac:dyDescent="0.35">
      <c r="A77" s="47"/>
      <c r="B77" s="42" t="s">
        <v>11</v>
      </c>
      <c r="C77" s="12" t="s">
        <v>54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</row>
    <row r="78" spans="1:31" x14ac:dyDescent="0.25">
      <c r="B78" s="11" t="s">
        <v>13</v>
      </c>
      <c r="C78" s="13" t="s">
        <v>14</v>
      </c>
      <c r="D78" s="13"/>
      <c r="E78" s="14">
        <f>SUM(K85:K132)/(60*60)</f>
        <v>752.39362896435591</v>
      </c>
      <c r="F78" s="14"/>
      <c r="G78" s="15" t="s">
        <v>7</v>
      </c>
      <c r="H78" s="16" t="s">
        <v>15</v>
      </c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</row>
    <row r="79" spans="1:31" x14ac:dyDescent="0.25">
      <c r="B79" s="17" t="s">
        <v>16</v>
      </c>
      <c r="C79" s="18" t="s">
        <v>2</v>
      </c>
      <c r="D79" s="18"/>
      <c r="E79" s="19">
        <f>(SUM(K85:K132))/(SUM(F85:F132))</f>
        <v>0.1229529862486944</v>
      </c>
      <c r="F79" s="19"/>
      <c r="G79" s="20" t="s">
        <v>17</v>
      </c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</row>
    <row r="80" spans="1:31" x14ac:dyDescent="0.25">
      <c r="B80" s="17" t="s">
        <v>18</v>
      </c>
      <c r="C80" s="13" t="s">
        <v>19</v>
      </c>
      <c r="D80" s="13"/>
      <c r="E80" s="14">
        <f>SUM(O85:O132)</f>
        <v>56.431046535665864</v>
      </c>
      <c r="F80" s="14"/>
      <c r="G80" s="20" t="s">
        <v>10</v>
      </c>
      <c r="H80" s="13" t="s">
        <v>20</v>
      </c>
      <c r="I80" s="13"/>
      <c r="J80" s="14">
        <f>MAX(P85:P132)</f>
        <v>328.71699999999998</v>
      </c>
      <c r="K80" s="14"/>
      <c r="L80" s="20" t="s">
        <v>8</v>
      </c>
    </row>
    <row r="81" spans="2:19" x14ac:dyDescent="0.25">
      <c r="B81" s="11" t="s">
        <v>21</v>
      </c>
      <c r="C81" s="18" t="s">
        <v>3</v>
      </c>
      <c r="D81" s="18"/>
      <c r="E81" s="19">
        <f>(SUM(R85:R132))/(SUM(F85:F132))</f>
        <v>0.46085861683753232</v>
      </c>
      <c r="F81" s="19"/>
      <c r="G81" s="15" t="s">
        <v>17</v>
      </c>
      <c r="H81" s="13" t="s">
        <v>22</v>
      </c>
      <c r="I81" s="13"/>
      <c r="J81" s="21">
        <f>MAX(M86:M133)</f>
        <v>324.61790000000002</v>
      </c>
      <c r="K81" s="14"/>
      <c r="L81" s="20" t="s">
        <v>8</v>
      </c>
    </row>
    <row r="82" spans="2:19" ht="21" x14ac:dyDescent="0.35">
      <c r="B82" s="11" t="s">
        <v>23</v>
      </c>
      <c r="C82" s="22" t="s">
        <v>4</v>
      </c>
      <c r="D82" s="22"/>
      <c r="E82" s="23">
        <f>E79+E81</f>
        <v>0.5838116030862267</v>
      </c>
      <c r="F82" s="23"/>
      <c r="G82" s="24" t="s">
        <v>17</v>
      </c>
      <c r="H82" s="25"/>
      <c r="I82" s="26" t="s">
        <v>24</v>
      </c>
      <c r="J82" s="26"/>
      <c r="K82" s="26"/>
      <c r="L82" s="26"/>
      <c r="M82" s="25"/>
      <c r="N82" s="26" t="s">
        <v>25</v>
      </c>
      <c r="O82" s="26"/>
      <c r="P82" s="26"/>
      <c r="Q82" s="26"/>
      <c r="R82" s="26"/>
      <c r="S82" s="26"/>
    </row>
    <row r="83" spans="2:19" x14ac:dyDescent="0.25">
      <c r="B83" s="27" t="s">
        <v>26</v>
      </c>
      <c r="C83" s="28" t="s">
        <v>27</v>
      </c>
      <c r="D83" s="28" t="s">
        <v>28</v>
      </c>
      <c r="E83" s="28" t="s">
        <v>29</v>
      </c>
      <c r="F83" s="28" t="s">
        <v>30</v>
      </c>
      <c r="G83" s="28" t="s">
        <v>31</v>
      </c>
      <c r="H83" s="28" t="s">
        <v>32</v>
      </c>
      <c r="I83" s="28" t="s">
        <v>33</v>
      </c>
      <c r="J83" s="28" t="s">
        <v>33</v>
      </c>
      <c r="K83" s="28" t="s">
        <v>34</v>
      </c>
      <c r="L83" s="28" t="s">
        <v>35</v>
      </c>
      <c r="M83" s="28" t="s">
        <v>36</v>
      </c>
      <c r="N83" s="28" t="s">
        <v>37</v>
      </c>
      <c r="O83" s="28" t="s">
        <v>38</v>
      </c>
      <c r="P83" s="28" t="s">
        <v>39</v>
      </c>
      <c r="Q83" s="28" t="s">
        <v>40</v>
      </c>
      <c r="R83" s="28" t="s">
        <v>41</v>
      </c>
      <c r="S83" s="28" t="s">
        <v>35</v>
      </c>
    </row>
    <row r="84" spans="2:19" x14ac:dyDescent="0.25">
      <c r="B84" s="29">
        <f>G96</f>
        <v>285.17329999999998</v>
      </c>
      <c r="C84" s="27"/>
      <c r="D84" s="27"/>
      <c r="E84" s="27" t="s">
        <v>42</v>
      </c>
      <c r="F84" s="27" t="s">
        <v>43</v>
      </c>
      <c r="G84" s="27" t="s">
        <v>8</v>
      </c>
      <c r="H84" s="27" t="s">
        <v>44</v>
      </c>
      <c r="I84" s="27" t="s">
        <v>45</v>
      </c>
      <c r="J84" s="27" t="s">
        <v>46</v>
      </c>
      <c r="K84" s="27" t="s">
        <v>43</v>
      </c>
      <c r="L84" s="27" t="s">
        <v>17</v>
      </c>
      <c r="M84" s="27" t="s">
        <v>8</v>
      </c>
      <c r="N84" s="27" t="s">
        <v>44</v>
      </c>
      <c r="O84" s="27" t="s">
        <v>47</v>
      </c>
      <c r="P84" s="27" t="s">
        <v>8</v>
      </c>
      <c r="Q84" s="27" t="s">
        <v>8</v>
      </c>
      <c r="R84" s="27" t="s">
        <v>43</v>
      </c>
      <c r="S84" s="27" t="s">
        <v>17</v>
      </c>
    </row>
    <row r="85" spans="2:19" x14ac:dyDescent="0.25">
      <c r="B85" s="30" t="s">
        <v>48</v>
      </c>
      <c r="D85" s="31">
        <v>2.0833333333333332E-2</v>
      </c>
      <c r="E85">
        <v>0</v>
      </c>
      <c r="F85" s="32">
        <f>E85*30*60</f>
        <v>0</v>
      </c>
      <c r="G85">
        <v>285.28210000000001</v>
      </c>
      <c r="H85">
        <v>5.3007999999999997</v>
      </c>
      <c r="I85" s="33"/>
      <c r="J85" s="34">
        <f t="shared" ref="J85:J91" si="22">I85/0.3563</f>
        <v>0</v>
      </c>
      <c r="K85" s="34">
        <f>J85*30*60</f>
        <v>0</v>
      </c>
      <c r="L85" s="35" t="e">
        <f>K85/F85</f>
        <v>#DIV/0!</v>
      </c>
      <c r="M85" s="33"/>
      <c r="O85" s="36">
        <f>(30*60)*$B$25*$B$29*$B$33*N85</f>
        <v>0</v>
      </c>
      <c r="Q85" s="36">
        <f>P85-$B$23</f>
        <v>-285.17329999999998</v>
      </c>
      <c r="R85" s="36">
        <f>O85*$B$35*Q85</f>
        <v>0</v>
      </c>
      <c r="S85" s="36" t="e">
        <f>R85/F85</f>
        <v>#DIV/0!</v>
      </c>
    </row>
    <row r="86" spans="2:19" x14ac:dyDescent="0.25">
      <c r="B86" s="29">
        <v>11</v>
      </c>
      <c r="D86" s="31">
        <v>4.1666666666666664E-2</v>
      </c>
      <c r="E86">
        <v>0</v>
      </c>
      <c r="F86" s="32">
        <f t="shared" ref="F86:F132" si="23">E86*30*60</f>
        <v>0</v>
      </c>
      <c r="G86">
        <v>285.15899999999999</v>
      </c>
      <c r="H86">
        <v>5.2910000000000004</v>
      </c>
      <c r="I86" s="33"/>
      <c r="J86" s="34">
        <f t="shared" si="22"/>
        <v>0</v>
      </c>
      <c r="K86" s="34">
        <f t="shared" ref="K86:K132" si="24">J86*30*60</f>
        <v>0</v>
      </c>
      <c r="L86" s="35" t="e">
        <f t="shared" ref="L86:L92" si="25">K86/F86</f>
        <v>#DIV/0!</v>
      </c>
      <c r="M86" s="33"/>
      <c r="O86" s="36">
        <f>(30*60)*$B$25*$B$29*$B$33*N86</f>
        <v>0</v>
      </c>
      <c r="Q86" s="36">
        <f>P86-$B$23</f>
        <v>-285.17329999999998</v>
      </c>
      <c r="R86" s="36">
        <f>O86*$B$35*Q86</f>
        <v>0</v>
      </c>
      <c r="S86" s="36" t="e">
        <f t="shared" ref="S86:S90" si="26">R86/F86</f>
        <v>#DIV/0!</v>
      </c>
    </row>
    <row r="87" spans="2:19" x14ac:dyDescent="0.25">
      <c r="B87" s="37" t="s">
        <v>49</v>
      </c>
      <c r="D87" s="31">
        <v>6.25E-2</v>
      </c>
      <c r="E87">
        <v>0</v>
      </c>
      <c r="F87" s="32">
        <f t="shared" si="23"/>
        <v>0</v>
      </c>
      <c r="G87">
        <v>285.04610000000002</v>
      </c>
      <c r="H87">
        <v>5.2882999999999996</v>
      </c>
      <c r="I87" s="33"/>
      <c r="J87" s="34">
        <f t="shared" si="22"/>
        <v>0</v>
      </c>
      <c r="K87" s="34">
        <f t="shared" si="24"/>
        <v>0</v>
      </c>
      <c r="L87" s="35" t="e">
        <f t="shared" si="25"/>
        <v>#DIV/0!</v>
      </c>
      <c r="M87" s="33"/>
      <c r="O87" s="36">
        <f>(30*60)*$B$25*$B$29*$B$33*N87</f>
        <v>0</v>
      </c>
      <c r="Q87" s="36">
        <f>P87-$B$23</f>
        <v>-285.17329999999998</v>
      </c>
      <c r="R87" s="36">
        <f>O87*$B$35*Q87</f>
        <v>0</v>
      </c>
      <c r="S87" s="36" t="e">
        <f t="shared" si="26"/>
        <v>#DIV/0!</v>
      </c>
    </row>
    <row r="88" spans="2:19" x14ac:dyDescent="0.25">
      <c r="B88" s="38">
        <v>8.0000000000000002E-3</v>
      </c>
      <c r="D88" s="31">
        <v>8.3333333333333301E-2</v>
      </c>
      <c r="E88">
        <v>0</v>
      </c>
      <c r="F88" s="32">
        <f t="shared" si="23"/>
        <v>0</v>
      </c>
      <c r="G88">
        <v>284.9332</v>
      </c>
      <c r="H88">
        <v>5.2944000000000004</v>
      </c>
      <c r="I88" s="33"/>
      <c r="J88" s="34">
        <f t="shared" si="22"/>
        <v>0</v>
      </c>
      <c r="K88" s="34">
        <f t="shared" si="24"/>
        <v>0</v>
      </c>
      <c r="L88" s="35" t="e">
        <f t="shared" si="25"/>
        <v>#DIV/0!</v>
      </c>
      <c r="M88" s="33"/>
      <c r="O88" s="36">
        <f>(30*60)*$B$25*$B$29*$B$33*N88</f>
        <v>0</v>
      </c>
      <c r="Q88" s="36">
        <f>P88-$B$23</f>
        <v>-285.17329999999998</v>
      </c>
      <c r="R88" s="36">
        <f>O88*$B$35*Q88</f>
        <v>0</v>
      </c>
      <c r="S88" s="36" t="e">
        <f t="shared" si="26"/>
        <v>#DIV/0!</v>
      </c>
    </row>
    <row r="89" spans="2:19" x14ac:dyDescent="0.25">
      <c r="B89" s="28" t="s">
        <v>50</v>
      </c>
      <c r="D89" s="31">
        <v>0.104166666666667</v>
      </c>
      <c r="E89">
        <v>0</v>
      </c>
      <c r="F89" s="32">
        <f t="shared" si="23"/>
        <v>0</v>
      </c>
      <c r="G89">
        <v>284.87490000000003</v>
      </c>
      <c r="H89">
        <v>5.2812999999999999</v>
      </c>
      <c r="I89" s="33"/>
      <c r="J89" s="34">
        <f t="shared" si="22"/>
        <v>0</v>
      </c>
      <c r="K89" s="34">
        <f t="shared" si="24"/>
        <v>0</v>
      </c>
      <c r="L89" s="35" t="e">
        <f t="shared" si="25"/>
        <v>#DIV/0!</v>
      </c>
      <c r="M89" s="33"/>
      <c r="O89" s="36">
        <f>(30*60)*$B$25*$B$29*$B$33*N89</f>
        <v>0</v>
      </c>
      <c r="Q89" s="36">
        <f>P89-$B$23</f>
        <v>-285.17329999999998</v>
      </c>
      <c r="R89" s="36">
        <f>O89*$B$35*Q89</f>
        <v>0</v>
      </c>
      <c r="S89" s="36" t="e">
        <f t="shared" si="26"/>
        <v>#DIV/0!</v>
      </c>
    </row>
    <row r="90" spans="2:19" x14ac:dyDescent="0.25">
      <c r="B90" s="38">
        <v>5.0265482457436686E-5</v>
      </c>
      <c r="D90" s="31">
        <v>0.125</v>
      </c>
      <c r="E90">
        <v>0</v>
      </c>
      <c r="F90" s="32">
        <f t="shared" si="23"/>
        <v>0</v>
      </c>
      <c r="G90">
        <v>284.81659999999999</v>
      </c>
      <c r="H90">
        <v>5.2728999999999999</v>
      </c>
      <c r="I90" s="33"/>
      <c r="J90" s="34">
        <f t="shared" si="22"/>
        <v>0</v>
      </c>
      <c r="K90" s="34">
        <f t="shared" si="24"/>
        <v>0</v>
      </c>
      <c r="L90" s="35" t="e">
        <f t="shared" si="25"/>
        <v>#DIV/0!</v>
      </c>
      <c r="M90" s="33"/>
      <c r="O90" s="36">
        <f>(30*60)*$B$25*$B$29*$B$33*N90</f>
        <v>0</v>
      </c>
      <c r="Q90" s="36">
        <f>P90-$B$23</f>
        <v>-285.17329999999998</v>
      </c>
      <c r="R90" s="36">
        <f>O90*$B$35*Q90</f>
        <v>0</v>
      </c>
      <c r="S90" s="36" t="e">
        <f t="shared" si="26"/>
        <v>#DIV/0!</v>
      </c>
    </row>
    <row r="91" spans="2:19" x14ac:dyDescent="0.25">
      <c r="B91" s="39" t="s">
        <v>51</v>
      </c>
      <c r="D91" s="31">
        <v>0.14583333333333301</v>
      </c>
      <c r="E91">
        <v>0</v>
      </c>
      <c r="F91" s="32">
        <f t="shared" si="23"/>
        <v>0</v>
      </c>
      <c r="G91">
        <v>284.76889999999997</v>
      </c>
      <c r="H91">
        <v>5.2496999999999998</v>
      </c>
      <c r="I91" s="33"/>
      <c r="J91" s="34">
        <f t="shared" si="22"/>
        <v>0</v>
      </c>
      <c r="K91" s="34">
        <f t="shared" si="24"/>
        <v>0</v>
      </c>
      <c r="L91" s="35" t="e">
        <f t="shared" si="25"/>
        <v>#DIV/0!</v>
      </c>
      <c r="M91" s="33"/>
      <c r="O91" s="36">
        <f>(30*60)*$B$25*$B$29*$B$33*N91</f>
        <v>0</v>
      </c>
      <c r="Q91" s="36">
        <f>P91-$B$23</f>
        <v>-285.17329999999998</v>
      </c>
      <c r="R91" s="36">
        <f>O91*$B$35*Q91</f>
        <v>0</v>
      </c>
      <c r="S91" s="36" t="e">
        <f>R91/F91</f>
        <v>#DIV/0!</v>
      </c>
    </row>
    <row r="92" spans="2:19" x14ac:dyDescent="0.25">
      <c r="B92" s="40">
        <v>0.35630699999999998</v>
      </c>
      <c r="D92" s="31">
        <v>0.16666666666666599</v>
      </c>
      <c r="E92">
        <v>0</v>
      </c>
      <c r="F92" s="32">
        <f t="shared" si="23"/>
        <v>0</v>
      </c>
      <c r="G92">
        <v>284.72129999999999</v>
      </c>
      <c r="H92">
        <v>5.2305000000000001</v>
      </c>
      <c r="I92" s="33"/>
      <c r="J92" s="34">
        <f>I92/0.3563</f>
        <v>0</v>
      </c>
      <c r="K92" s="34">
        <f t="shared" si="24"/>
        <v>0</v>
      </c>
      <c r="L92" s="35" t="e">
        <f t="shared" si="25"/>
        <v>#DIV/0!</v>
      </c>
      <c r="M92" s="33"/>
      <c r="O92" s="36">
        <f>(30*60)*$B$25*$B$29*$B$33*N92</f>
        <v>0</v>
      </c>
      <c r="Q92" s="36">
        <f>P92-$B$23</f>
        <v>-285.17329999999998</v>
      </c>
      <c r="R92" s="36">
        <f>O92*$B$35*Q92</f>
        <v>0</v>
      </c>
      <c r="S92" s="36" t="e">
        <f t="shared" ref="S92:S132" si="27">R92/F92</f>
        <v>#DIV/0!</v>
      </c>
    </row>
    <row r="93" spans="2:19" x14ac:dyDescent="0.25">
      <c r="B93" s="41" t="s">
        <v>52</v>
      </c>
      <c r="D93" s="31">
        <v>0.1875</v>
      </c>
      <c r="E93">
        <v>0</v>
      </c>
      <c r="F93" s="32">
        <f t="shared" si="23"/>
        <v>0</v>
      </c>
      <c r="G93">
        <v>284.71910000000003</v>
      </c>
      <c r="H93">
        <v>5.2077</v>
      </c>
      <c r="I93" s="33"/>
      <c r="J93" s="34">
        <f t="shared" ref="J93:J99" si="28">I93/0.3563</f>
        <v>0</v>
      </c>
      <c r="K93" s="34">
        <f t="shared" si="24"/>
        <v>0</v>
      </c>
      <c r="L93" s="35" t="e">
        <f>K93/F93</f>
        <v>#DIV/0!</v>
      </c>
      <c r="M93" s="33"/>
      <c r="O93" s="36">
        <f>(30*60)*$B$25*$B$29*$B$33*N93</f>
        <v>0</v>
      </c>
      <c r="Q93" s="36">
        <f>P93-$B$23</f>
        <v>-285.17329999999998</v>
      </c>
      <c r="R93" s="36">
        <f>O93*$B$35*Q93</f>
        <v>0</v>
      </c>
      <c r="S93" s="36" t="e">
        <f t="shared" si="27"/>
        <v>#DIV/0!</v>
      </c>
    </row>
    <row r="94" spans="2:19" x14ac:dyDescent="0.25">
      <c r="B94" s="42">
        <v>1000</v>
      </c>
      <c r="D94" s="43">
        <v>0.20833333333333301</v>
      </c>
      <c r="E94">
        <v>0</v>
      </c>
      <c r="F94" s="32">
        <f t="shared" si="23"/>
        <v>0</v>
      </c>
      <c r="G94">
        <v>284.71699999999998</v>
      </c>
      <c r="H94">
        <v>5.1897000000000002</v>
      </c>
      <c r="I94" s="33"/>
      <c r="J94" s="34">
        <f t="shared" si="28"/>
        <v>0</v>
      </c>
      <c r="K94" s="34">
        <f t="shared" si="24"/>
        <v>0</v>
      </c>
      <c r="L94" s="35" t="e">
        <f>K94/F94</f>
        <v>#DIV/0!</v>
      </c>
      <c r="M94" s="33"/>
      <c r="O94" s="36">
        <f>(30*60)*$B$25*$B$29*$B$33*N94</f>
        <v>0</v>
      </c>
      <c r="Q94" s="36">
        <f>P94-$B$23</f>
        <v>-285.17329999999998</v>
      </c>
      <c r="R94" s="36">
        <f>O94*$B$35*Q94</f>
        <v>0</v>
      </c>
      <c r="S94" s="36" t="e">
        <f t="shared" si="27"/>
        <v>#DIV/0!</v>
      </c>
    </row>
    <row r="95" spans="2:19" x14ac:dyDescent="0.25">
      <c r="B95" s="44" t="s">
        <v>53</v>
      </c>
      <c r="C95">
        <v>1</v>
      </c>
      <c r="D95" s="43">
        <v>0.22916666666666599</v>
      </c>
      <c r="E95">
        <v>0</v>
      </c>
      <c r="F95" s="32">
        <f t="shared" si="23"/>
        <v>0</v>
      </c>
      <c r="G95">
        <v>284.94510000000002</v>
      </c>
      <c r="H95">
        <v>5.1357999999999997</v>
      </c>
      <c r="I95" s="33">
        <v>0</v>
      </c>
      <c r="J95" s="34">
        <f t="shared" si="28"/>
        <v>0</v>
      </c>
      <c r="K95" s="34">
        <f t="shared" si="24"/>
        <v>0</v>
      </c>
      <c r="L95" s="35" t="e">
        <f t="shared" ref="L95:L132" si="29">K95/F95</f>
        <v>#DIV/0!</v>
      </c>
      <c r="M95" s="33">
        <v>285.74259999999998</v>
      </c>
      <c r="N95" s="33">
        <v>0</v>
      </c>
      <c r="O95" s="36">
        <f>(30*60)*$B$25*$B$29*$B$33*N95</f>
        <v>0</v>
      </c>
      <c r="P95">
        <v>285.6866</v>
      </c>
      <c r="Q95" s="36">
        <f>P95-$B$23</f>
        <v>0.51330000000001519</v>
      </c>
      <c r="R95" s="36">
        <f>O95*$B$35*Q95</f>
        <v>0</v>
      </c>
      <c r="S95" s="36" t="e">
        <f t="shared" si="27"/>
        <v>#DIV/0!</v>
      </c>
    </row>
    <row r="96" spans="2:19" x14ac:dyDescent="0.25">
      <c r="B96" s="42">
        <v>4180</v>
      </c>
      <c r="C96" s="45">
        <v>2</v>
      </c>
      <c r="D96" s="46">
        <v>0.25</v>
      </c>
      <c r="E96" s="47">
        <v>9.3742000000000001</v>
      </c>
      <c r="F96" s="32">
        <f t="shared" si="23"/>
        <v>16873.560000000001</v>
      </c>
      <c r="G96">
        <v>285.17329999999998</v>
      </c>
      <c r="H96">
        <v>5.0884999999999998</v>
      </c>
      <c r="I96" s="33">
        <v>0</v>
      </c>
      <c r="J96" s="34">
        <f t="shared" si="28"/>
        <v>0</v>
      </c>
      <c r="K96" s="34">
        <f t="shared" si="24"/>
        <v>0</v>
      </c>
      <c r="L96" s="35">
        <f t="shared" si="29"/>
        <v>0</v>
      </c>
      <c r="M96" s="33">
        <v>286.03300000000002</v>
      </c>
      <c r="N96" s="33">
        <v>0</v>
      </c>
      <c r="O96" s="36">
        <f>(30*60)*$B$25*$B$29*$B$33*N96</f>
        <v>0</v>
      </c>
      <c r="P96">
        <v>286.04360000000003</v>
      </c>
      <c r="Q96" s="36">
        <f>P96-$B$23</f>
        <v>0.87030000000004293</v>
      </c>
      <c r="R96" s="36">
        <f>O96*$B$35*Q96</f>
        <v>0</v>
      </c>
      <c r="S96" s="35">
        <f t="shared" si="27"/>
        <v>0</v>
      </c>
    </row>
    <row r="97" spans="2:19" x14ac:dyDescent="0.25">
      <c r="B97" s="48"/>
      <c r="C97" s="45">
        <v>3</v>
      </c>
      <c r="D97" s="46">
        <v>0.27083333333333298</v>
      </c>
      <c r="E97" s="47">
        <v>26.321899999999999</v>
      </c>
      <c r="F97" s="32">
        <f t="shared" si="23"/>
        <v>47379.42</v>
      </c>
      <c r="G97">
        <v>285.63630000000001</v>
      </c>
      <c r="H97">
        <v>5.0213000000000001</v>
      </c>
      <c r="I97" s="33">
        <v>0.39600000000000002</v>
      </c>
      <c r="J97" s="34">
        <f t="shared" si="28"/>
        <v>1.111422958181308</v>
      </c>
      <c r="K97" s="34">
        <f t="shared" si="24"/>
        <v>2000.5613247263543</v>
      </c>
      <c r="L97" s="35">
        <f t="shared" si="29"/>
        <v>4.2224267935874991E-2</v>
      </c>
      <c r="M97" s="33">
        <v>286.77249999999998</v>
      </c>
      <c r="N97" s="33">
        <v>0</v>
      </c>
      <c r="O97" s="36">
        <f>(30*60)*$B$25*$B$29*$B$33*N97</f>
        <v>0</v>
      </c>
      <c r="P97">
        <v>286.76839999999999</v>
      </c>
      <c r="Q97" s="36">
        <f>P97-$B$23</f>
        <v>1.5951000000000022</v>
      </c>
      <c r="R97" s="36">
        <f>O97*$B$35*Q97</f>
        <v>0</v>
      </c>
      <c r="S97" s="35">
        <f t="shared" si="27"/>
        <v>0</v>
      </c>
    </row>
    <row r="98" spans="2:19" x14ac:dyDescent="0.25">
      <c r="B98" s="49" t="s">
        <v>55</v>
      </c>
      <c r="C98" s="45">
        <v>4</v>
      </c>
      <c r="D98" s="46">
        <v>0.29166666666666602</v>
      </c>
      <c r="E98" s="47">
        <v>50.916200000000003</v>
      </c>
      <c r="F98" s="32">
        <f t="shared" si="23"/>
        <v>91649.16</v>
      </c>
      <c r="G98">
        <v>286.09930000000003</v>
      </c>
      <c r="H98">
        <v>4.9657999999999998</v>
      </c>
      <c r="I98" s="33">
        <v>1.4136</v>
      </c>
      <c r="J98" s="34">
        <f t="shared" si="28"/>
        <v>3.9674431658714564</v>
      </c>
      <c r="K98" s="34">
        <f t="shared" si="24"/>
        <v>7141.3976985686213</v>
      </c>
      <c r="L98" s="35">
        <f t="shared" si="29"/>
        <v>7.7921038213210253E-2</v>
      </c>
      <c r="M98" s="33">
        <v>288.1037</v>
      </c>
      <c r="N98" s="33">
        <v>0</v>
      </c>
      <c r="O98" s="36">
        <f>(30*60)*$B$25*$B$29*$B$33*N98</f>
        <v>0</v>
      </c>
      <c r="P98">
        <v>288.07319999999999</v>
      </c>
      <c r="Q98" s="36">
        <f>P98-$B$23</f>
        <v>2.8999000000000024</v>
      </c>
      <c r="R98" s="36">
        <f>O98*$B$35*Q98</f>
        <v>0</v>
      </c>
      <c r="S98" s="35">
        <f t="shared" si="27"/>
        <v>0</v>
      </c>
    </row>
    <row r="99" spans="2:19" x14ac:dyDescent="0.25">
      <c r="B99" s="49"/>
      <c r="C99" s="45">
        <v>5</v>
      </c>
      <c r="D99" s="46">
        <v>0.3125</v>
      </c>
      <c r="E99" s="47">
        <v>79.417199999999994</v>
      </c>
      <c r="F99" s="32">
        <f t="shared" si="23"/>
        <v>142950.95999999996</v>
      </c>
      <c r="G99">
        <v>286.83710000000002</v>
      </c>
      <c r="H99">
        <v>4.984</v>
      </c>
      <c r="I99" s="33">
        <v>2.6654</v>
      </c>
      <c r="J99" s="34">
        <f t="shared" si="28"/>
        <v>7.4807746281223686</v>
      </c>
      <c r="K99" s="34">
        <f t="shared" si="24"/>
        <v>13465.394330620264</v>
      </c>
      <c r="L99" s="35">
        <f t="shared" si="29"/>
        <v>9.419589998290509E-2</v>
      </c>
      <c r="M99" s="33">
        <v>290.07679999999999</v>
      </c>
      <c r="N99" s="33">
        <v>0</v>
      </c>
      <c r="O99" s="36">
        <f>(30*60)*$B$25*$B$29*$B$33*N99</f>
        <v>0</v>
      </c>
      <c r="P99">
        <v>290.02670000000001</v>
      </c>
      <c r="Q99" s="36">
        <f>P99-$B$23</f>
        <v>4.8534000000000219</v>
      </c>
      <c r="R99" s="36">
        <f>O99*$B$35*Q99</f>
        <v>0</v>
      </c>
      <c r="S99" s="35">
        <f t="shared" si="27"/>
        <v>0</v>
      </c>
    </row>
    <row r="100" spans="2:19" x14ac:dyDescent="0.25">
      <c r="B100" s="49"/>
      <c r="C100" s="45">
        <v>6</v>
      </c>
      <c r="D100" s="46">
        <v>0.33333333333333298</v>
      </c>
      <c r="E100" s="47">
        <v>159.87260000000001</v>
      </c>
      <c r="F100" s="32">
        <f t="shared" si="23"/>
        <v>287770.68</v>
      </c>
      <c r="G100">
        <v>287.57490000000001</v>
      </c>
      <c r="H100">
        <v>5.0290999999999997</v>
      </c>
      <c r="I100" s="33">
        <v>6.5124000000000004</v>
      </c>
      <c r="J100" s="34">
        <f>I100/0.3563</f>
        <v>18.277855739545327</v>
      </c>
      <c r="K100" s="34">
        <f t="shared" si="24"/>
        <v>32900.140331181588</v>
      </c>
      <c r="L100" s="35">
        <f t="shared" si="29"/>
        <v>0.11432763174893838</v>
      </c>
      <c r="M100" s="33">
        <v>293.90109999999999</v>
      </c>
      <c r="N100" s="33">
        <v>0</v>
      </c>
      <c r="O100" s="36">
        <f>(30*60)*$B$25*$B$29*$B$33*N100</f>
        <v>0</v>
      </c>
      <c r="P100">
        <v>293.7663</v>
      </c>
      <c r="Q100" s="36">
        <f>P100-$B$23</f>
        <v>8.5930000000000177</v>
      </c>
      <c r="R100" s="36">
        <f>O100*$B$35*Q100</f>
        <v>0</v>
      </c>
      <c r="S100" s="35">
        <f t="shared" si="27"/>
        <v>0</v>
      </c>
    </row>
    <row r="101" spans="2:19" x14ac:dyDescent="0.25">
      <c r="B101" s="49"/>
      <c r="C101" s="45">
        <v>7</v>
      </c>
      <c r="D101" s="46">
        <v>0.35416666666666602</v>
      </c>
      <c r="E101" s="47">
        <v>374.3852</v>
      </c>
      <c r="F101" s="32">
        <f t="shared" si="23"/>
        <v>673893.36</v>
      </c>
      <c r="G101" s="47">
        <v>288.25819999999999</v>
      </c>
      <c r="H101" s="47">
        <v>5.0705</v>
      </c>
      <c r="I101" s="50">
        <v>17.183800000000002</v>
      </c>
      <c r="J101" s="34">
        <f t="shared" ref="J101:J115" si="30">I101/0.3563</f>
        <v>48.228459163626162</v>
      </c>
      <c r="K101" s="34">
        <f t="shared" si="24"/>
        <v>86811.226494527087</v>
      </c>
      <c r="L101" s="35">
        <f t="shared" si="29"/>
        <v>0.12882042122291737</v>
      </c>
      <c r="M101" s="50">
        <v>302.6284</v>
      </c>
      <c r="N101" s="50">
        <v>0</v>
      </c>
      <c r="O101" s="36">
        <f>(30*60)*$B$25*$B$29*$B$33*N101</f>
        <v>0</v>
      </c>
      <c r="P101">
        <v>302.22359999999998</v>
      </c>
      <c r="Q101" s="36">
        <f>P101-$B$23</f>
        <v>17.050299999999993</v>
      </c>
      <c r="R101" s="36">
        <f>O101*$B$35*Q101</f>
        <v>0</v>
      </c>
      <c r="S101" s="35">
        <f t="shared" si="27"/>
        <v>0</v>
      </c>
    </row>
    <row r="102" spans="2:19" x14ac:dyDescent="0.25">
      <c r="B102" s="49"/>
      <c r="C102" s="45">
        <v>8</v>
      </c>
      <c r="D102" s="46">
        <v>0.375</v>
      </c>
      <c r="E102" s="47">
        <v>517.43230000000005</v>
      </c>
      <c r="F102" s="32">
        <f t="shared" si="23"/>
        <v>931378.14</v>
      </c>
      <c r="G102" s="47">
        <v>288.94150000000002</v>
      </c>
      <c r="H102" s="47">
        <v>5.1265000000000001</v>
      </c>
      <c r="I102" s="50">
        <v>22.845199999999998</v>
      </c>
      <c r="J102" s="34">
        <f t="shared" si="30"/>
        <v>64.117878192534377</v>
      </c>
      <c r="K102" s="34">
        <f t="shared" si="24"/>
        <v>115412.18074656188</v>
      </c>
      <c r="L102" s="35">
        <f t="shared" si="29"/>
        <v>0.12391549231181427</v>
      </c>
      <c r="M102" s="50">
        <v>314.16129999999998</v>
      </c>
      <c r="N102" s="50">
        <v>0</v>
      </c>
      <c r="O102" s="36">
        <f>(30*60)*$B$25*$B$29*$B$33*N102</f>
        <v>0</v>
      </c>
      <c r="P102">
        <v>313.58350000000002</v>
      </c>
      <c r="Q102" s="36">
        <f>P102-$B$23</f>
        <v>28.410200000000032</v>
      </c>
      <c r="R102" s="36">
        <f>O102*$B$35*Q102</f>
        <v>0</v>
      </c>
      <c r="S102" s="35">
        <f t="shared" si="27"/>
        <v>0</v>
      </c>
    </row>
    <row r="103" spans="2:19" x14ac:dyDescent="0.25">
      <c r="B103" s="49"/>
      <c r="C103" s="45">
        <v>9</v>
      </c>
      <c r="D103" s="46">
        <v>0.39583333333333298</v>
      </c>
      <c r="E103" s="47">
        <v>624.16210000000001</v>
      </c>
      <c r="F103" s="32">
        <f t="shared" si="23"/>
        <v>1123491.78</v>
      </c>
      <c r="G103" s="47">
        <v>289.5009</v>
      </c>
      <c r="H103" s="47">
        <v>5.1576000000000004</v>
      </c>
      <c r="I103" s="50">
        <v>25.905000000000001</v>
      </c>
      <c r="J103" s="34">
        <f t="shared" si="30"/>
        <v>72.705585181027232</v>
      </c>
      <c r="K103" s="34">
        <f t="shared" si="24"/>
        <v>130870.053325849</v>
      </c>
      <c r="L103" s="35">
        <f t="shared" si="29"/>
        <v>0.11648510087528099</v>
      </c>
      <c r="M103" s="50">
        <v>324.61790000000002</v>
      </c>
      <c r="N103" s="50">
        <v>8.0000000000000004E-4</v>
      </c>
      <c r="O103" s="36">
        <f>(30*60)*$B$25*$B$29*$B$33*N103</f>
        <v>0.79620524212579713</v>
      </c>
      <c r="P103">
        <v>327.99590000000001</v>
      </c>
      <c r="Q103" s="36">
        <f>P103-$B$23</f>
        <v>42.822600000000023</v>
      </c>
      <c r="R103" s="36">
        <f>O103*$B$35*Q103</f>
        <v>142519.51855408683</v>
      </c>
      <c r="S103" s="35">
        <f t="shared" si="27"/>
        <v>0.12685408214921415</v>
      </c>
    </row>
    <row r="104" spans="2:19" x14ac:dyDescent="0.25">
      <c r="B104" s="49"/>
      <c r="C104" s="45">
        <v>10</v>
      </c>
      <c r="D104" s="46">
        <v>0.41666666666666602</v>
      </c>
      <c r="E104" s="47">
        <v>724.43370000000004</v>
      </c>
      <c r="F104" s="32">
        <f t="shared" si="23"/>
        <v>1303980.6600000001</v>
      </c>
      <c r="G104" s="47">
        <v>290.06029999999998</v>
      </c>
      <c r="H104" s="47">
        <v>5.2</v>
      </c>
      <c r="I104" s="50">
        <v>31.979600000000001</v>
      </c>
      <c r="J104" s="34">
        <f t="shared" si="30"/>
        <v>89.754701094583226</v>
      </c>
      <c r="K104" s="34">
        <f t="shared" si="24"/>
        <v>161558.4619702498</v>
      </c>
      <c r="L104" s="35">
        <f t="shared" si="29"/>
        <v>0.12389636359349822</v>
      </c>
      <c r="M104" s="50">
        <v>315.32119999999998</v>
      </c>
      <c r="N104" s="50">
        <v>6.0000000000000001E-3</v>
      </c>
      <c r="O104" s="36">
        <f>(30*60)*$B$25*$B$29*$B$33*N104</f>
        <v>5.9715393159434784</v>
      </c>
      <c r="P104">
        <v>328.11020000000002</v>
      </c>
      <c r="Q104" s="36">
        <f>P104-$B$23</f>
        <v>42.936900000000037</v>
      </c>
      <c r="R104" s="36">
        <f>O104*$B$35*Q104</f>
        <v>1071749.4353807871</v>
      </c>
      <c r="S104" s="35">
        <f t="shared" si="27"/>
        <v>0.82190592871276713</v>
      </c>
    </row>
    <row r="105" spans="2:19" x14ac:dyDescent="0.25">
      <c r="B105" s="49"/>
      <c r="C105" s="45">
        <v>11</v>
      </c>
      <c r="D105" s="46">
        <v>0.4375</v>
      </c>
      <c r="E105" s="47">
        <v>798.99810000000002</v>
      </c>
      <c r="F105" s="32">
        <f t="shared" si="23"/>
        <v>1438196.58</v>
      </c>
      <c r="G105" s="47">
        <v>290.50880000000001</v>
      </c>
      <c r="H105" s="47">
        <v>5.2294999999999998</v>
      </c>
      <c r="I105" s="50">
        <v>35.688699999999997</v>
      </c>
      <c r="J105" s="34">
        <f t="shared" si="30"/>
        <v>100.16474880718495</v>
      </c>
      <c r="K105" s="34">
        <f t="shared" si="24"/>
        <v>180296.54785293291</v>
      </c>
      <c r="L105" s="35">
        <f t="shared" si="29"/>
        <v>0.12536293741772972</v>
      </c>
      <c r="M105" s="50">
        <v>313.28609999999998</v>
      </c>
      <c r="N105" s="50">
        <v>4.7999999999999996E-3</v>
      </c>
      <c r="O105" s="36">
        <f>(30*60)*$B$25*$B$29*$B$33*N105</f>
        <v>4.7772314527547826</v>
      </c>
      <c r="P105">
        <v>328.47730000000001</v>
      </c>
      <c r="Q105" s="36">
        <f>P105-$B$23</f>
        <v>43.30400000000003</v>
      </c>
      <c r="R105" s="36">
        <f>O105*$B$35*Q105</f>
        <v>864730.10486978968</v>
      </c>
      <c r="S105" s="35">
        <f t="shared" si="27"/>
        <v>0.60126002028859615</v>
      </c>
    </row>
    <row r="106" spans="2:19" x14ac:dyDescent="0.25">
      <c r="B106" s="49"/>
      <c r="C106" s="45">
        <v>12</v>
      </c>
      <c r="D106" s="46">
        <v>0.45833333333333298</v>
      </c>
      <c r="E106" s="47">
        <v>857.54610000000002</v>
      </c>
      <c r="F106" s="32">
        <f t="shared" si="23"/>
        <v>1543582.98</v>
      </c>
      <c r="G106" s="47">
        <v>290.95729999999998</v>
      </c>
      <c r="H106" s="47">
        <v>5.2655000000000003</v>
      </c>
      <c r="I106" s="50">
        <v>38.3459</v>
      </c>
      <c r="J106" s="34">
        <f t="shared" si="30"/>
        <v>107.6225091215268</v>
      </c>
      <c r="K106" s="34">
        <f t="shared" si="24"/>
        <v>193720.51641874824</v>
      </c>
      <c r="L106" s="35">
        <f t="shared" si="29"/>
        <v>0.12550055224031315</v>
      </c>
      <c r="M106" s="50">
        <v>312.95850000000002</v>
      </c>
      <c r="N106" s="50">
        <v>4.7999999999999996E-3</v>
      </c>
      <c r="O106" s="36">
        <f>(30*60)*$B$25*$B$29*$B$33*N106</f>
        <v>4.7772314527547826</v>
      </c>
      <c r="P106">
        <v>328.57900000000001</v>
      </c>
      <c r="Q106" s="36">
        <f>P106-$B$23</f>
        <v>43.405700000000024</v>
      </c>
      <c r="R106" s="36">
        <f>O106*$B$35*Q106</f>
        <v>866760.93462374434</v>
      </c>
      <c r="S106" s="35">
        <f t="shared" si="27"/>
        <v>0.56152532507435682</v>
      </c>
    </row>
    <row r="107" spans="2:19" x14ac:dyDescent="0.25">
      <c r="B107" s="49"/>
      <c r="C107" s="45">
        <v>13</v>
      </c>
      <c r="D107" s="46">
        <v>0.47916666666666602</v>
      </c>
      <c r="E107" s="47">
        <v>828.12260000000003</v>
      </c>
      <c r="F107" s="32">
        <f t="shared" si="23"/>
        <v>1490620.68</v>
      </c>
      <c r="G107" s="47">
        <v>291.2663</v>
      </c>
      <c r="H107" s="47">
        <v>5.2991000000000001</v>
      </c>
      <c r="I107" s="50">
        <v>37.227499999999999</v>
      </c>
      <c r="J107" s="34">
        <f t="shared" si="30"/>
        <v>104.48358125175413</v>
      </c>
      <c r="K107" s="34">
        <f t="shared" si="24"/>
        <v>188070.44625315742</v>
      </c>
      <c r="L107" s="35">
        <f t="shared" si="29"/>
        <v>0.12616921848498536</v>
      </c>
      <c r="M107" s="50">
        <v>312.66320000000002</v>
      </c>
      <c r="N107" s="50">
        <v>4.5999999999999999E-3</v>
      </c>
      <c r="O107" s="36">
        <f>(30*60)*$B$25*$B$29*$B$33*N107</f>
        <v>4.5781801422233332</v>
      </c>
      <c r="P107">
        <v>328.17660000000001</v>
      </c>
      <c r="Q107" s="36">
        <f>P107-$B$23</f>
        <v>43.003300000000024</v>
      </c>
      <c r="R107" s="36">
        <f>O107*$B$35*Q107</f>
        <v>822945.25018010417</v>
      </c>
      <c r="S107" s="35">
        <f t="shared" si="27"/>
        <v>0.55208227097728457</v>
      </c>
    </row>
    <row r="108" spans="2:19" x14ac:dyDescent="0.25">
      <c r="B108" s="49"/>
      <c r="C108" s="45">
        <v>14</v>
      </c>
      <c r="D108" s="46">
        <v>0.5</v>
      </c>
      <c r="E108" s="47">
        <v>847.48800000000006</v>
      </c>
      <c r="F108" s="32">
        <f t="shared" si="23"/>
        <v>1525478.4000000001</v>
      </c>
      <c r="G108" s="47">
        <v>291.5752</v>
      </c>
      <c r="H108" s="47">
        <v>5.3384999999999998</v>
      </c>
      <c r="I108" s="50">
        <v>38.027299999999997</v>
      </c>
      <c r="J108" s="34">
        <f t="shared" si="30"/>
        <v>106.72831883244456</v>
      </c>
      <c r="K108" s="34">
        <f t="shared" si="24"/>
        <v>192110.9738984002</v>
      </c>
      <c r="L108" s="35">
        <f t="shared" si="29"/>
        <v>0.12593490271537125</v>
      </c>
      <c r="M108" s="50">
        <v>312.84769999999997</v>
      </c>
      <c r="N108" s="50">
        <v>4.5999999999999999E-3</v>
      </c>
      <c r="O108" s="36">
        <f>(30*60)*$B$25*$B$29*$B$33*N108</f>
        <v>4.5781801422233332</v>
      </c>
      <c r="P108">
        <v>328.34469999999999</v>
      </c>
      <c r="Q108" s="36">
        <f>P108-$B$23</f>
        <v>43.171400000000006</v>
      </c>
      <c r="R108" s="36">
        <f>O108*$B$35*Q108</f>
        <v>826162.14508247818</v>
      </c>
      <c r="S108" s="35">
        <f t="shared" si="27"/>
        <v>0.541575773922776</v>
      </c>
    </row>
    <row r="109" spans="2:19" x14ac:dyDescent="0.25">
      <c r="B109" s="49"/>
      <c r="C109" s="45">
        <v>15</v>
      </c>
      <c r="D109" s="46">
        <v>0.52083333333333304</v>
      </c>
      <c r="E109" s="47">
        <v>853.06039999999996</v>
      </c>
      <c r="F109" s="32">
        <f t="shared" si="23"/>
        <v>1535508.72</v>
      </c>
      <c r="G109" s="47">
        <v>291.67720000000003</v>
      </c>
      <c r="H109" s="47">
        <v>5.3753000000000002</v>
      </c>
      <c r="I109" s="50">
        <v>38.186799999999998</v>
      </c>
      <c r="J109" s="34">
        <f t="shared" si="30"/>
        <v>107.17597530171203</v>
      </c>
      <c r="K109" s="34">
        <f t="shared" si="24"/>
        <v>192916.75554308164</v>
      </c>
      <c r="L109" s="35">
        <f t="shared" si="29"/>
        <v>0.125637030275596</v>
      </c>
      <c r="M109" s="50">
        <v>312.6508</v>
      </c>
      <c r="N109" s="50">
        <v>4.7999999999999996E-3</v>
      </c>
      <c r="O109" s="36">
        <f>(30*60)*$B$25*$B$29*$B$33*N109</f>
        <v>4.7772314527547826</v>
      </c>
      <c r="P109">
        <v>328.28219999999999</v>
      </c>
      <c r="Q109" s="36">
        <f>P109-$B$23</f>
        <v>43.108900000000006</v>
      </c>
      <c r="R109" s="36">
        <f>O109*$B$35*Q109</f>
        <v>860834.18662990152</v>
      </c>
      <c r="S109" s="35">
        <f t="shared" si="27"/>
        <v>0.56061823382540055</v>
      </c>
    </row>
    <row r="110" spans="2:19" x14ac:dyDescent="0.25">
      <c r="B110" s="49"/>
      <c r="C110" s="45">
        <v>16</v>
      </c>
      <c r="D110" s="46">
        <v>0.54166666666666596</v>
      </c>
      <c r="E110" s="47">
        <v>842.66539999999998</v>
      </c>
      <c r="F110" s="32">
        <f t="shared" si="23"/>
        <v>1516797.72</v>
      </c>
      <c r="G110" s="47">
        <v>291.7792</v>
      </c>
      <c r="H110" s="47">
        <v>5.4165000000000001</v>
      </c>
      <c r="I110" s="50">
        <v>37.9208</v>
      </c>
      <c r="J110" s="34">
        <f t="shared" si="30"/>
        <v>106.42941341566096</v>
      </c>
      <c r="K110" s="34">
        <f t="shared" si="24"/>
        <v>191572.94414818974</v>
      </c>
      <c r="L110" s="35">
        <f t="shared" si="29"/>
        <v>0.12630091779686334</v>
      </c>
      <c r="M110" s="50">
        <v>312.24169999999998</v>
      </c>
      <c r="N110" s="50">
        <v>4.7999999999999996E-3</v>
      </c>
      <c r="O110" s="36">
        <f>(30*60)*$B$25*$B$29*$B$33*N110</f>
        <v>4.7772314527547826</v>
      </c>
      <c r="P110">
        <v>327.7611</v>
      </c>
      <c r="Q110" s="36">
        <f>P110-$B$23</f>
        <v>42.587800000000016</v>
      </c>
      <c r="R110" s="36">
        <f>O110*$B$35*Q110</f>
        <v>850428.43063397415</v>
      </c>
      <c r="S110" s="35">
        <f t="shared" si="27"/>
        <v>0.5606735950486359</v>
      </c>
    </row>
    <row r="111" spans="2:19" x14ac:dyDescent="0.25">
      <c r="B111" s="49"/>
      <c r="C111" s="45">
        <v>17</v>
      </c>
      <c r="D111" s="46">
        <v>0.5625</v>
      </c>
      <c r="E111" s="47">
        <v>816.13689999999997</v>
      </c>
      <c r="F111" s="32">
        <f t="shared" si="23"/>
        <v>1469046.42</v>
      </c>
      <c r="G111" s="47">
        <v>291.70400000000001</v>
      </c>
      <c r="H111" s="47">
        <v>5.4401000000000002</v>
      </c>
      <c r="I111" s="50">
        <v>36.679900000000004</v>
      </c>
      <c r="J111" s="34">
        <f t="shared" si="30"/>
        <v>102.94667415099636</v>
      </c>
      <c r="K111" s="34">
        <f t="shared" si="24"/>
        <v>185304.01347179344</v>
      </c>
      <c r="L111" s="35">
        <f t="shared" si="29"/>
        <v>0.12613897760412054</v>
      </c>
      <c r="M111" s="50">
        <v>312.23939999999999</v>
      </c>
      <c r="N111" s="50">
        <v>4.5999999999999999E-3</v>
      </c>
      <c r="O111" s="36">
        <f>(30*60)*$B$25*$B$29*$B$33*N111</f>
        <v>4.5781801422233332</v>
      </c>
      <c r="P111">
        <v>327.75450000000001</v>
      </c>
      <c r="Q111" s="36">
        <f>P111-$B$23</f>
        <v>42.581200000000024</v>
      </c>
      <c r="R111" s="36">
        <f>O111*$B$35*Q111</f>
        <v>814867.60985712847</v>
      </c>
      <c r="S111" s="35">
        <f t="shared" si="27"/>
        <v>0.55469153238679036</v>
      </c>
    </row>
    <row r="112" spans="2:19" x14ac:dyDescent="0.25">
      <c r="B112" s="49"/>
      <c r="C112" s="45">
        <v>18</v>
      </c>
      <c r="D112" s="46">
        <v>0.58333333333333304</v>
      </c>
      <c r="E112" s="47">
        <v>777.10469999999998</v>
      </c>
      <c r="F112" s="32">
        <f t="shared" si="23"/>
        <v>1398788.46</v>
      </c>
      <c r="G112" s="47">
        <v>291.62880000000001</v>
      </c>
      <c r="H112" s="47">
        <v>5.4672999999999998</v>
      </c>
      <c r="I112" s="50">
        <v>34.854500000000002</v>
      </c>
      <c r="J112" s="34">
        <f t="shared" si="30"/>
        <v>97.823463373561609</v>
      </c>
      <c r="K112" s="34">
        <f t="shared" si="24"/>
        <v>176082.23407241088</v>
      </c>
      <c r="L112" s="35">
        <f t="shared" si="29"/>
        <v>0.12588196078798855</v>
      </c>
      <c r="M112" s="50">
        <v>312.68439999999998</v>
      </c>
      <c r="N112" s="50">
        <v>4.1999999999999997E-3</v>
      </c>
      <c r="O112" s="36">
        <f>(30*60)*$B$25*$B$29*$B$33*N112</f>
        <v>4.1800775211604346</v>
      </c>
      <c r="P112">
        <v>328.20740000000001</v>
      </c>
      <c r="Q112" s="36">
        <f>P112-$B$23</f>
        <v>43.034100000000024</v>
      </c>
      <c r="R112" s="36">
        <f>O112*$B$35*Q112</f>
        <v>751922.95354308817</v>
      </c>
      <c r="S112" s="35">
        <f t="shared" si="27"/>
        <v>0.5375530146589057</v>
      </c>
    </row>
    <row r="113" spans="2:19" x14ac:dyDescent="0.25">
      <c r="B113" s="49"/>
      <c r="C113" s="45">
        <v>19</v>
      </c>
      <c r="D113" s="46">
        <v>0.60416666666666596</v>
      </c>
      <c r="E113" s="47">
        <v>715.86940000000004</v>
      </c>
      <c r="F113" s="32">
        <f t="shared" si="23"/>
        <v>1288564.9200000002</v>
      </c>
      <c r="G113" s="47">
        <v>291.38369999999998</v>
      </c>
      <c r="H113" s="47">
        <v>5.4588999999999999</v>
      </c>
      <c r="I113" s="50">
        <v>32.180199999999999</v>
      </c>
      <c r="J113" s="34">
        <f t="shared" si="30"/>
        <v>90.317709795116471</v>
      </c>
      <c r="K113" s="34">
        <f t="shared" si="24"/>
        <v>162571.87763120965</v>
      </c>
      <c r="L113" s="35">
        <f t="shared" si="29"/>
        <v>0.12616506557636975</v>
      </c>
      <c r="M113" s="50">
        <v>312.84289999999999</v>
      </c>
      <c r="N113" s="50">
        <v>3.8E-3</v>
      </c>
      <c r="O113" s="36">
        <f>(30*60)*$B$25*$B$29*$B$33*N113</f>
        <v>3.7819749000975365</v>
      </c>
      <c r="P113">
        <v>328.0949</v>
      </c>
      <c r="Q113" s="36">
        <f>P113-$B$23</f>
        <v>42.921600000000012</v>
      </c>
      <c r="R113" s="36">
        <f>O113*$B$35*Q113</f>
        <v>678532.76998507057</v>
      </c>
      <c r="S113" s="35">
        <f t="shared" si="27"/>
        <v>0.52658019743783691</v>
      </c>
    </row>
    <row r="114" spans="2:19" x14ac:dyDescent="0.25">
      <c r="B114" s="49"/>
      <c r="C114" s="45">
        <v>20</v>
      </c>
      <c r="D114" s="46">
        <v>0.625</v>
      </c>
      <c r="E114" s="47">
        <v>627.24609999999996</v>
      </c>
      <c r="F114" s="32">
        <f t="shared" si="23"/>
        <v>1129042.98</v>
      </c>
      <c r="G114" s="47">
        <v>291.13869999999997</v>
      </c>
      <c r="H114" s="47">
        <v>5.4554999999999998</v>
      </c>
      <c r="I114" s="50">
        <v>27.984500000000001</v>
      </c>
      <c r="J114" s="34">
        <f t="shared" si="30"/>
        <v>78.541959023294979</v>
      </c>
      <c r="K114" s="34">
        <f t="shared" si="24"/>
        <v>141375.52624193096</v>
      </c>
      <c r="L114" s="35">
        <f t="shared" si="29"/>
        <v>0.12521713410939497</v>
      </c>
      <c r="M114" s="50">
        <v>313.77609999999999</v>
      </c>
      <c r="N114" s="50">
        <v>3.0000000000000001E-3</v>
      </c>
      <c r="O114" s="36">
        <f>(30*60)*$B$25*$B$29*$B$33*N114</f>
        <v>2.9857696579717392</v>
      </c>
      <c r="P114">
        <v>328.71699999999998</v>
      </c>
      <c r="Q114" s="36">
        <f>P114-$B$23</f>
        <v>43.543700000000001</v>
      </c>
      <c r="R114" s="36">
        <f>O114*$B$35*Q114</f>
        <v>543447.89550934441</v>
      </c>
      <c r="S114" s="35">
        <f t="shared" si="27"/>
        <v>0.48133499356184334</v>
      </c>
    </row>
    <row r="115" spans="2:19" x14ac:dyDescent="0.25">
      <c r="B115" s="49"/>
      <c r="C115" s="45">
        <v>21</v>
      </c>
      <c r="D115" s="46">
        <v>0.64583333333333304</v>
      </c>
      <c r="E115" s="47">
        <v>526.52890000000002</v>
      </c>
      <c r="F115" s="32">
        <f t="shared" si="23"/>
        <v>947752.02</v>
      </c>
      <c r="G115" s="47">
        <v>290.76710000000003</v>
      </c>
      <c r="H115" s="47">
        <v>5.4161000000000001</v>
      </c>
      <c r="I115" s="50">
        <v>23.251000000000001</v>
      </c>
      <c r="J115" s="34">
        <f t="shared" si="30"/>
        <v>65.256806062307049</v>
      </c>
      <c r="K115" s="34">
        <f t="shared" si="24"/>
        <v>117462.25091215268</v>
      </c>
      <c r="L115" s="35">
        <f t="shared" si="29"/>
        <v>0.12393774788488732</v>
      </c>
      <c r="M115" s="50">
        <v>314.07229999999998</v>
      </c>
      <c r="N115" s="50">
        <v>2.5999999999999999E-3</v>
      </c>
      <c r="O115" s="36">
        <f>(30*60)*$B$25*$B$29*$B$33*N115</f>
        <v>2.5876670369088406</v>
      </c>
      <c r="P115">
        <v>328.64780000000002</v>
      </c>
      <c r="Q115" s="36">
        <f>P115-$B$23</f>
        <v>43.474500000000035</v>
      </c>
      <c r="R115" s="36">
        <f>O115*$B$35*Q115</f>
        <v>470239.67789167073</v>
      </c>
      <c r="S115" s="35">
        <f t="shared" si="27"/>
        <v>0.49616320299868177</v>
      </c>
    </row>
    <row r="116" spans="2:19" x14ac:dyDescent="0.25">
      <c r="B116" s="49"/>
      <c r="C116" s="45">
        <v>22</v>
      </c>
      <c r="D116" s="46">
        <v>0.66666666666666596</v>
      </c>
      <c r="E116" s="47">
        <v>421.52449999999999</v>
      </c>
      <c r="F116" s="32">
        <f t="shared" si="23"/>
        <v>758744.10000000009</v>
      </c>
      <c r="G116" s="47">
        <v>290.39550000000003</v>
      </c>
      <c r="H116" s="47">
        <v>5.3830999999999998</v>
      </c>
      <c r="I116" s="50">
        <v>18.346499999999999</v>
      </c>
      <c r="J116" s="34">
        <f>I116/0.3563</f>
        <v>51.491720460286274</v>
      </c>
      <c r="K116" s="34">
        <f t="shared" si="24"/>
        <v>92685.096828515292</v>
      </c>
      <c r="L116" s="35">
        <f t="shared" si="29"/>
        <v>0.12215593746101654</v>
      </c>
      <c r="M116" s="50">
        <v>314.11770000000001</v>
      </c>
      <c r="N116" s="50">
        <v>2E-3</v>
      </c>
      <c r="O116" s="36">
        <f>(30*60)*$B$25*$B$29*$B$33*N116</f>
        <v>1.9905131053144929</v>
      </c>
      <c r="P116">
        <v>327.91250000000002</v>
      </c>
      <c r="Q116" s="36">
        <f>P116-$B$23</f>
        <v>42.739200000000039</v>
      </c>
      <c r="R116" s="36">
        <f>O116*$B$35*Q116</f>
        <v>355604.87963054731</v>
      </c>
      <c r="S116" s="35">
        <f t="shared" si="27"/>
        <v>0.46867564391017641</v>
      </c>
    </row>
    <row r="117" spans="2:19" x14ac:dyDescent="0.25">
      <c r="B117" s="49"/>
      <c r="C117" s="45">
        <v>23</v>
      </c>
      <c r="D117" s="46">
        <v>0.6875</v>
      </c>
      <c r="E117" s="47">
        <v>352.41149999999999</v>
      </c>
      <c r="F117" s="32">
        <f t="shared" si="23"/>
        <v>634340.69999999995</v>
      </c>
      <c r="G117" s="47">
        <v>289.87700000000001</v>
      </c>
      <c r="H117" s="47">
        <v>5.2972999999999999</v>
      </c>
      <c r="I117" s="50">
        <v>14.832100000000001</v>
      </c>
      <c r="J117" s="34">
        <f t="shared" ref="J117:J132" si="31">I117/0.3563</f>
        <v>41.628122368790343</v>
      </c>
      <c r="K117" s="34">
        <f t="shared" si="24"/>
        <v>74930.62026382261</v>
      </c>
      <c r="L117" s="35">
        <f t="shared" si="29"/>
        <v>0.11812362073539127</v>
      </c>
      <c r="M117" s="50">
        <v>315.8562</v>
      </c>
      <c r="N117" s="50">
        <v>1.2999999999999999E-3</v>
      </c>
      <c r="O117" s="36">
        <f>(30*60)*$B$25*$B$29*$B$33*N117</f>
        <v>1.2938335184544203</v>
      </c>
      <c r="P117">
        <v>328.03949999999998</v>
      </c>
      <c r="Q117" s="36">
        <f>P117-$B$23</f>
        <v>42.866199999999992</v>
      </c>
      <c r="R117" s="36">
        <f>O117*$B$35*Q117</f>
        <v>231830.0162214622</v>
      </c>
      <c r="S117" s="35">
        <f t="shared" si="27"/>
        <v>0.36546609136298869</v>
      </c>
    </row>
    <row r="118" spans="2:19" x14ac:dyDescent="0.25">
      <c r="B118" s="49"/>
      <c r="C118" s="45">
        <v>24</v>
      </c>
      <c r="D118" s="46">
        <v>0.70833333333333304</v>
      </c>
      <c r="E118" s="47">
        <v>231.30009999999999</v>
      </c>
      <c r="F118" s="32">
        <f t="shared" si="23"/>
        <v>416340.18</v>
      </c>
      <c r="G118" s="47">
        <v>289.35849999999999</v>
      </c>
      <c r="H118" s="47">
        <v>5.2192999999999996</v>
      </c>
      <c r="I118" s="50">
        <v>8.8862000000000005</v>
      </c>
      <c r="J118" s="34">
        <f t="shared" si="31"/>
        <v>24.940218916643278</v>
      </c>
      <c r="K118" s="34">
        <f t="shared" si="24"/>
        <v>44892.394049957897</v>
      </c>
      <c r="L118" s="35">
        <f t="shared" si="29"/>
        <v>0.10782623490713267</v>
      </c>
      <c r="M118" s="50">
        <v>319.11349999999999</v>
      </c>
      <c r="N118" s="50">
        <v>0</v>
      </c>
      <c r="O118" s="36">
        <f>(30*60)*$B$25*$B$29*$B$33*N118</f>
        <v>0</v>
      </c>
      <c r="P118">
        <v>326.79309999999998</v>
      </c>
      <c r="Q118" s="36">
        <f>P118-$B$23</f>
        <v>41.619799999999998</v>
      </c>
      <c r="R118" s="36">
        <f>O118*$B$35*Q118</f>
        <v>0</v>
      </c>
      <c r="S118" s="36">
        <f t="shared" si="27"/>
        <v>0</v>
      </c>
    </row>
    <row r="119" spans="2:19" x14ac:dyDescent="0.25">
      <c r="B119" s="49"/>
      <c r="C119" s="45">
        <v>25</v>
      </c>
      <c r="D119" s="46">
        <v>0.72916666666666596</v>
      </c>
      <c r="E119" s="47">
        <v>121.22369999999999</v>
      </c>
      <c r="F119" s="32">
        <f t="shared" si="23"/>
        <v>218202.65999999997</v>
      </c>
      <c r="G119" s="47">
        <v>288.72309999999999</v>
      </c>
      <c r="H119" s="47">
        <v>5.1463000000000001</v>
      </c>
      <c r="I119" s="50">
        <v>3.9415</v>
      </c>
      <c r="J119" s="34">
        <f t="shared" si="31"/>
        <v>11.062307044625316</v>
      </c>
      <c r="K119" s="34">
        <f t="shared" si="24"/>
        <v>19912.152680325566</v>
      </c>
      <c r="L119" s="35">
        <f t="shared" si="29"/>
        <v>9.1255315954102342E-2</v>
      </c>
      <c r="M119" s="50">
        <v>319.26060000000001</v>
      </c>
      <c r="N119" s="50">
        <v>0</v>
      </c>
      <c r="O119" s="36">
        <f>(30*60)*$B$25*$B$29*$B$33*N119</f>
        <v>0</v>
      </c>
      <c r="P119">
        <v>324.47179999999997</v>
      </c>
      <c r="Q119" s="36">
        <f>P119-$B$23</f>
        <v>39.29849999999999</v>
      </c>
      <c r="R119" s="36">
        <f>O119*$B$35*Q119</f>
        <v>0</v>
      </c>
      <c r="S119" s="36">
        <f t="shared" si="27"/>
        <v>0</v>
      </c>
    </row>
    <row r="120" spans="2:19" x14ac:dyDescent="0.25">
      <c r="B120" s="49"/>
      <c r="C120" s="45">
        <v>26</v>
      </c>
      <c r="D120" s="46">
        <v>0.75</v>
      </c>
      <c r="E120" s="47">
        <v>42.393099999999997</v>
      </c>
      <c r="F120" s="32">
        <f t="shared" si="23"/>
        <v>76307.579999999987</v>
      </c>
      <c r="G120" s="47">
        <v>288.08760000000001</v>
      </c>
      <c r="H120" s="47">
        <v>5.0781000000000001</v>
      </c>
      <c r="I120" s="50">
        <v>0.90129999999999999</v>
      </c>
      <c r="J120" s="34">
        <f t="shared" si="31"/>
        <v>2.5296098793151836</v>
      </c>
      <c r="K120" s="34">
        <f t="shared" si="24"/>
        <v>4553.2977827673303</v>
      </c>
      <c r="L120" s="35">
        <f t="shared" si="29"/>
        <v>5.967032086153605E-2</v>
      </c>
      <c r="M120" s="50">
        <v>317.28660000000002</v>
      </c>
      <c r="N120" s="50">
        <v>0</v>
      </c>
      <c r="O120" s="36">
        <f>(30*60)*$B$25*$B$29*$B$33*N120</f>
        <v>0</v>
      </c>
      <c r="P120">
        <v>320.99610000000001</v>
      </c>
      <c r="Q120" s="36">
        <f>P120-$B$23</f>
        <v>35.822800000000029</v>
      </c>
      <c r="R120" s="36">
        <f>O120*$B$35*Q120</f>
        <v>0</v>
      </c>
      <c r="S120" s="36">
        <f t="shared" si="27"/>
        <v>0</v>
      </c>
    </row>
    <row r="121" spans="2:19" x14ac:dyDescent="0.25">
      <c r="B121" s="49"/>
      <c r="C121" s="45">
        <v>27</v>
      </c>
      <c r="D121" s="46">
        <v>0.77083333333333304</v>
      </c>
      <c r="E121" s="47">
        <v>9.9696999999999996</v>
      </c>
      <c r="F121" s="32">
        <f t="shared" si="23"/>
        <v>17945.46</v>
      </c>
      <c r="G121" s="47">
        <v>287.7174</v>
      </c>
      <c r="H121" s="47">
        <v>5.0545999999999998</v>
      </c>
      <c r="I121" s="50">
        <v>0</v>
      </c>
      <c r="J121" s="34">
        <f t="shared" si="31"/>
        <v>0</v>
      </c>
      <c r="K121" s="34">
        <f t="shared" si="24"/>
        <v>0</v>
      </c>
      <c r="L121" s="35">
        <f t="shared" si="29"/>
        <v>0</v>
      </c>
      <c r="M121" s="50">
        <v>314.62950000000001</v>
      </c>
      <c r="N121" s="50">
        <v>0</v>
      </c>
      <c r="O121" s="36">
        <f>(30*60)*$B$25*$B$29*$B$33*N121</f>
        <v>0</v>
      </c>
      <c r="P121">
        <v>317.31920000000002</v>
      </c>
      <c r="Q121" s="36">
        <f>P121-$B$23</f>
        <v>32.14590000000004</v>
      </c>
      <c r="R121" s="36">
        <f>O121*$B$35*Q121</f>
        <v>0</v>
      </c>
      <c r="S121" s="36">
        <f t="shared" si="27"/>
        <v>0</v>
      </c>
    </row>
    <row r="122" spans="2:19" x14ac:dyDescent="0.25">
      <c r="B122" s="49"/>
      <c r="C122" s="45">
        <v>28</v>
      </c>
      <c r="D122" s="46">
        <v>0.79166666666666596</v>
      </c>
      <c r="E122" s="47">
        <v>2.8161</v>
      </c>
      <c r="F122" s="32">
        <f t="shared" si="23"/>
        <v>5068.9800000000005</v>
      </c>
      <c r="G122" s="47">
        <v>287.34730000000002</v>
      </c>
      <c r="H122" s="47">
        <v>5.0411000000000001</v>
      </c>
      <c r="I122" s="50">
        <v>0</v>
      </c>
      <c r="J122" s="34">
        <f t="shared" si="31"/>
        <v>0</v>
      </c>
      <c r="K122" s="34">
        <f t="shared" si="24"/>
        <v>0</v>
      </c>
      <c r="L122" s="35">
        <f t="shared" si="29"/>
        <v>0</v>
      </c>
      <c r="M122" s="50">
        <v>311.93770000000001</v>
      </c>
      <c r="N122" s="50">
        <v>0</v>
      </c>
      <c r="O122" s="36">
        <f>(30*60)*$B$25*$B$29*$B$33*N122</f>
        <v>0</v>
      </c>
      <c r="P122">
        <v>313.94580000000002</v>
      </c>
      <c r="Q122" s="36">
        <f>P122-$B$23</f>
        <v>28.772500000000036</v>
      </c>
      <c r="R122" s="36">
        <f>O122*$B$35*Q122</f>
        <v>0</v>
      </c>
      <c r="S122" s="36">
        <f t="shared" si="27"/>
        <v>0</v>
      </c>
    </row>
    <row r="123" spans="2:19" x14ac:dyDescent="0.25">
      <c r="B123" s="49"/>
      <c r="C123" s="47">
        <v>29</v>
      </c>
      <c r="D123" s="43">
        <v>0.8125</v>
      </c>
      <c r="E123" s="47">
        <v>0</v>
      </c>
      <c r="F123" s="32">
        <f t="shared" si="23"/>
        <v>0</v>
      </c>
      <c r="G123" s="47">
        <v>287.12110000000001</v>
      </c>
      <c r="H123" s="47">
        <v>5.0164999999999997</v>
      </c>
      <c r="I123" s="50">
        <v>0</v>
      </c>
      <c r="J123" s="34">
        <f t="shared" si="31"/>
        <v>0</v>
      </c>
      <c r="K123" s="34">
        <f t="shared" si="24"/>
        <v>0</v>
      </c>
      <c r="L123" s="35" t="e">
        <f t="shared" si="29"/>
        <v>#DIV/0!</v>
      </c>
      <c r="M123" s="50">
        <v>299.11799999999999</v>
      </c>
      <c r="N123" s="50">
        <v>0</v>
      </c>
      <c r="O123" s="36">
        <f>(30*60)*$B$25*$B$29*$B$33*N123</f>
        <v>0</v>
      </c>
      <c r="P123">
        <v>300.05489999999998</v>
      </c>
      <c r="Q123" s="36">
        <f>P123-$B$23</f>
        <v>14.881599999999992</v>
      </c>
      <c r="R123" s="36">
        <f>O123*$B$35*Q123</f>
        <v>0</v>
      </c>
      <c r="S123" s="36" t="e">
        <f t="shared" si="27"/>
        <v>#DIV/0!</v>
      </c>
    </row>
    <row r="124" spans="2:19" x14ac:dyDescent="0.25">
      <c r="B124" s="49"/>
      <c r="C124" s="47"/>
      <c r="D124" s="43">
        <v>0.83333333333333304</v>
      </c>
      <c r="E124" s="47">
        <v>0</v>
      </c>
      <c r="F124" s="32">
        <f t="shared" si="23"/>
        <v>0</v>
      </c>
      <c r="G124" s="47">
        <v>286.89490000000001</v>
      </c>
      <c r="H124" s="47">
        <v>5.0193000000000003</v>
      </c>
      <c r="I124" s="50"/>
      <c r="J124" s="34">
        <f t="shared" si="31"/>
        <v>0</v>
      </c>
      <c r="K124" s="34">
        <f t="shared" si="24"/>
        <v>0</v>
      </c>
      <c r="L124" s="35" t="e">
        <f t="shared" si="29"/>
        <v>#DIV/0!</v>
      </c>
      <c r="M124" s="50"/>
      <c r="O124" s="36">
        <f>(30*60)*$B$25*$B$29*$B$33*N124</f>
        <v>0</v>
      </c>
      <c r="Q124" s="36">
        <f>P124-$B$23</f>
        <v>-285.17329999999998</v>
      </c>
      <c r="R124" s="36">
        <f>O124*$B$35*Q124</f>
        <v>0</v>
      </c>
      <c r="S124" s="36" t="e">
        <f t="shared" si="27"/>
        <v>#DIV/0!</v>
      </c>
    </row>
    <row r="125" spans="2:19" x14ac:dyDescent="0.25">
      <c r="B125" s="49"/>
      <c r="C125" s="47"/>
      <c r="D125" s="31">
        <v>0.85416666666666596</v>
      </c>
      <c r="E125" s="47">
        <v>0</v>
      </c>
      <c r="F125" s="32">
        <f t="shared" si="23"/>
        <v>0</v>
      </c>
      <c r="G125" s="47">
        <v>286.72059999999999</v>
      </c>
      <c r="H125" s="47">
        <v>5.0202</v>
      </c>
      <c r="I125" s="50"/>
      <c r="J125" s="34">
        <f t="shared" si="31"/>
        <v>0</v>
      </c>
      <c r="K125" s="34">
        <f t="shared" si="24"/>
        <v>0</v>
      </c>
      <c r="L125" s="35" t="e">
        <f t="shared" si="29"/>
        <v>#DIV/0!</v>
      </c>
      <c r="M125" s="50"/>
      <c r="O125" s="36">
        <f>(30*60)*$B$25*$B$29*$B$33*N125</f>
        <v>0</v>
      </c>
      <c r="Q125" s="36">
        <f>P125-$B$23</f>
        <v>-285.17329999999998</v>
      </c>
      <c r="R125" s="36">
        <f>O125*$B$35*Q125</f>
        <v>0</v>
      </c>
      <c r="S125" s="36" t="e">
        <f t="shared" si="27"/>
        <v>#DIV/0!</v>
      </c>
    </row>
    <row r="126" spans="2:19" x14ac:dyDescent="0.25">
      <c r="B126" s="49"/>
      <c r="C126" s="47"/>
      <c r="D126" s="31">
        <v>0.875</v>
      </c>
      <c r="E126" s="47">
        <v>0</v>
      </c>
      <c r="F126" s="32">
        <f t="shared" si="23"/>
        <v>0</v>
      </c>
      <c r="G126" s="47">
        <v>286.54629999999997</v>
      </c>
      <c r="H126" s="47">
        <v>5.0290999999999997</v>
      </c>
      <c r="I126" s="50"/>
      <c r="J126" s="34">
        <f t="shared" si="31"/>
        <v>0</v>
      </c>
      <c r="K126" s="34">
        <f t="shared" si="24"/>
        <v>0</v>
      </c>
      <c r="L126" s="35" t="e">
        <f t="shared" si="29"/>
        <v>#DIV/0!</v>
      </c>
      <c r="M126" s="50"/>
      <c r="O126" s="36">
        <f>(30*60)*$B$25*$B$29*$B$33*N126</f>
        <v>0</v>
      </c>
      <c r="Q126" s="36">
        <f>P126-$B$23</f>
        <v>-285.17329999999998</v>
      </c>
      <c r="R126" s="36">
        <f>O126*$B$35*Q126</f>
        <v>0</v>
      </c>
      <c r="S126" s="36" t="e">
        <f t="shared" si="27"/>
        <v>#DIV/0!</v>
      </c>
    </row>
    <row r="127" spans="2:19" x14ac:dyDescent="0.25">
      <c r="B127" s="49"/>
      <c r="C127" s="47"/>
      <c r="D127" s="31">
        <v>0.89583333333333304</v>
      </c>
      <c r="E127" s="47">
        <v>0</v>
      </c>
      <c r="F127" s="32">
        <f t="shared" si="23"/>
        <v>0</v>
      </c>
      <c r="G127" s="47">
        <v>286.38979999999998</v>
      </c>
      <c r="H127" s="47">
        <v>5.0387000000000004</v>
      </c>
      <c r="I127" s="50"/>
      <c r="J127" s="34">
        <f t="shared" si="31"/>
        <v>0</v>
      </c>
      <c r="K127" s="34">
        <f t="shared" si="24"/>
        <v>0</v>
      </c>
      <c r="L127" s="35" t="e">
        <f t="shared" si="29"/>
        <v>#DIV/0!</v>
      </c>
      <c r="M127" s="50"/>
      <c r="O127" s="36">
        <f>(30*60)*$B$25*$B$29*$B$33*N127</f>
        <v>0</v>
      </c>
      <c r="Q127" s="36">
        <f>P127-$B$23</f>
        <v>-285.17329999999998</v>
      </c>
      <c r="R127" s="36">
        <f>O127*$B$35*Q127</f>
        <v>0</v>
      </c>
      <c r="S127" s="36" t="e">
        <f t="shared" si="27"/>
        <v>#DIV/0!</v>
      </c>
    </row>
    <row r="128" spans="2:19" x14ac:dyDescent="0.25">
      <c r="B128" s="49"/>
      <c r="C128" s="47"/>
      <c r="D128" s="31">
        <v>0.91666666666666596</v>
      </c>
      <c r="E128" s="47">
        <v>0</v>
      </c>
      <c r="F128" s="32">
        <f t="shared" si="23"/>
        <v>0</v>
      </c>
      <c r="G128" s="47">
        <v>286.23320000000001</v>
      </c>
      <c r="H128" s="47">
        <v>5.0537999999999998</v>
      </c>
      <c r="I128" s="50"/>
      <c r="J128" s="34">
        <f t="shared" si="31"/>
        <v>0</v>
      </c>
      <c r="K128" s="34">
        <f t="shared" si="24"/>
        <v>0</v>
      </c>
      <c r="L128" s="35" t="e">
        <f t="shared" si="29"/>
        <v>#DIV/0!</v>
      </c>
      <c r="M128" s="50"/>
      <c r="N128" s="47"/>
      <c r="O128" s="36">
        <f>(30*60)*$B$25*$B$29*$B$33*N128</f>
        <v>0</v>
      </c>
      <c r="Q128" s="36">
        <f>P128-$B$23</f>
        <v>-285.17329999999998</v>
      </c>
      <c r="R128" s="36">
        <f>O128*$B$35*Q128</f>
        <v>0</v>
      </c>
      <c r="S128" s="36" t="e">
        <f t="shared" si="27"/>
        <v>#DIV/0!</v>
      </c>
    </row>
    <row r="129" spans="1:19" x14ac:dyDescent="0.25">
      <c r="B129" s="49"/>
      <c r="C129" s="47"/>
      <c r="D129" s="31">
        <v>0.9375</v>
      </c>
      <c r="E129" s="47">
        <v>0</v>
      </c>
      <c r="F129" s="32">
        <f t="shared" si="23"/>
        <v>0</v>
      </c>
      <c r="G129" s="47">
        <v>286.08179999999999</v>
      </c>
      <c r="H129" s="47">
        <v>5.0568</v>
      </c>
      <c r="I129" s="50"/>
      <c r="J129" s="34">
        <f t="shared" si="31"/>
        <v>0</v>
      </c>
      <c r="K129" s="34">
        <f t="shared" si="24"/>
        <v>0</v>
      </c>
      <c r="L129" s="35" t="e">
        <f t="shared" si="29"/>
        <v>#DIV/0!</v>
      </c>
      <c r="M129" s="50"/>
      <c r="N129" s="47"/>
      <c r="O129" s="36">
        <f>(30*60)*$B$25*$B$29*$B$33*N129</f>
        <v>0</v>
      </c>
      <c r="Q129" s="36">
        <f>P129-$B$23</f>
        <v>-285.17329999999998</v>
      </c>
      <c r="R129" s="36">
        <f>O129*$B$35*Q129</f>
        <v>0</v>
      </c>
      <c r="S129" s="36" t="e">
        <f t="shared" si="27"/>
        <v>#DIV/0!</v>
      </c>
    </row>
    <row r="130" spans="1:19" x14ac:dyDescent="0.25">
      <c r="B130" s="49"/>
      <c r="C130" s="47"/>
      <c r="D130" s="31">
        <v>0.95833333333333304</v>
      </c>
      <c r="E130" s="47">
        <v>0</v>
      </c>
      <c r="F130" s="32">
        <f t="shared" si="23"/>
        <v>0</v>
      </c>
      <c r="G130" s="47">
        <v>285.93040000000002</v>
      </c>
      <c r="H130" s="47">
        <v>5.0636999999999999</v>
      </c>
      <c r="I130" s="50"/>
      <c r="J130" s="34">
        <f t="shared" si="31"/>
        <v>0</v>
      </c>
      <c r="K130" s="34">
        <f t="shared" si="24"/>
        <v>0</v>
      </c>
      <c r="L130" s="35" t="e">
        <f t="shared" si="29"/>
        <v>#DIV/0!</v>
      </c>
      <c r="M130" s="50"/>
      <c r="N130" s="47"/>
      <c r="O130" s="36">
        <f>(30*60)*$B$25*$B$29*$B$33*N130</f>
        <v>0</v>
      </c>
      <c r="Q130" s="36">
        <f>P130-$B$23</f>
        <v>-285.17329999999998</v>
      </c>
      <c r="R130" s="36">
        <f>O130*$B$35*Q130</f>
        <v>0</v>
      </c>
      <c r="S130" s="36" t="e">
        <f t="shared" si="27"/>
        <v>#DIV/0!</v>
      </c>
    </row>
    <row r="131" spans="1:19" x14ac:dyDescent="0.25">
      <c r="B131" s="49"/>
      <c r="C131" s="47"/>
      <c r="D131" s="31">
        <v>0.97916666666666596</v>
      </c>
      <c r="E131" s="47">
        <v>0</v>
      </c>
      <c r="F131" s="32">
        <f t="shared" si="23"/>
        <v>0</v>
      </c>
      <c r="G131" s="47">
        <v>285.79610000000002</v>
      </c>
      <c r="H131" s="47">
        <v>5.0533000000000001</v>
      </c>
      <c r="I131" s="50"/>
      <c r="J131" s="34">
        <f t="shared" si="31"/>
        <v>0</v>
      </c>
      <c r="K131" s="34">
        <f t="shared" si="24"/>
        <v>0</v>
      </c>
      <c r="L131" s="35" t="e">
        <f t="shared" si="29"/>
        <v>#DIV/0!</v>
      </c>
      <c r="M131" s="50"/>
      <c r="N131" s="47"/>
      <c r="O131" s="36">
        <f>(30*60)*$B$25*$B$29*$B$33*N131</f>
        <v>0</v>
      </c>
      <c r="Q131" s="36">
        <f>P131-$B$23</f>
        <v>-285.17329999999998</v>
      </c>
      <c r="R131" s="36">
        <f>O131*$B$35*Q131</f>
        <v>0</v>
      </c>
      <c r="S131" s="36" t="e">
        <f t="shared" si="27"/>
        <v>#DIV/0!</v>
      </c>
    </row>
    <row r="132" spans="1:19" x14ac:dyDescent="0.25">
      <c r="B132" s="49"/>
      <c r="C132" s="47"/>
      <c r="D132" s="31">
        <v>1</v>
      </c>
      <c r="E132" s="47">
        <v>0</v>
      </c>
      <c r="F132" s="32">
        <f t="shared" si="23"/>
        <v>0</v>
      </c>
      <c r="G132" s="47">
        <v>285.6619</v>
      </c>
      <c r="H132" s="47">
        <v>5.0472999999999999</v>
      </c>
      <c r="I132" s="50"/>
      <c r="J132" s="34">
        <f t="shared" si="31"/>
        <v>0</v>
      </c>
      <c r="K132" s="34">
        <f t="shared" si="24"/>
        <v>0</v>
      </c>
      <c r="L132" s="35" t="e">
        <f t="shared" si="29"/>
        <v>#DIV/0!</v>
      </c>
      <c r="M132" s="50"/>
      <c r="N132" s="47"/>
      <c r="O132" s="36">
        <f>(30*60)*$B$25*$B$29*$B$33*N132</f>
        <v>0</v>
      </c>
      <c r="Q132" s="36">
        <f>P132-$B$23</f>
        <v>-285.17329999999998</v>
      </c>
      <c r="R132" s="36">
        <f>O132*$B$35*Q132</f>
        <v>0</v>
      </c>
      <c r="S132" s="36" t="e">
        <f t="shared" si="27"/>
        <v>#DIV/0!</v>
      </c>
    </row>
    <row r="133" spans="1:19" x14ac:dyDescent="0.25">
      <c r="B133" s="51"/>
      <c r="F133" s="47"/>
      <c r="I133" s="50"/>
      <c r="M133" s="50"/>
    </row>
    <row r="134" spans="1:19" x14ac:dyDescent="0.25">
      <c r="B134" s="51"/>
      <c r="F134" s="47"/>
      <c r="G134" s="47"/>
      <c r="H134" s="47"/>
      <c r="I134" s="50"/>
      <c r="J134" s="52"/>
      <c r="K134" s="52"/>
      <c r="L134" s="53"/>
      <c r="M134" s="50"/>
      <c r="N134" s="54"/>
      <c r="O134" s="54"/>
      <c r="P134" s="47"/>
      <c r="Q134" s="52"/>
      <c r="R134" s="52"/>
      <c r="S134" s="53"/>
    </row>
    <row r="135" spans="1:19" x14ac:dyDescent="0.25">
      <c r="B135" s="51"/>
      <c r="F135" s="47"/>
      <c r="G135" s="47"/>
      <c r="H135" s="47"/>
      <c r="I135" s="50"/>
      <c r="J135" s="52"/>
      <c r="K135" s="52"/>
      <c r="L135" s="53"/>
      <c r="M135" s="50"/>
      <c r="N135" s="54"/>
      <c r="O135" s="54"/>
      <c r="P135" s="47"/>
      <c r="Q135" s="52"/>
      <c r="R135" s="52"/>
      <c r="S135" s="53"/>
    </row>
    <row r="136" spans="1:19" x14ac:dyDescent="0.25">
      <c r="B136" s="51"/>
      <c r="F136" s="47"/>
      <c r="G136" s="47"/>
      <c r="H136" s="47"/>
      <c r="I136" s="50"/>
      <c r="J136" s="50"/>
      <c r="K136" s="50"/>
      <c r="M136" s="50"/>
    </row>
    <row r="137" spans="1:19" x14ac:dyDescent="0.25">
      <c r="A137" s="55"/>
      <c r="B137" s="55"/>
      <c r="C137" s="55"/>
      <c r="D137" s="55"/>
      <c r="E137" s="55"/>
      <c r="F137" s="55"/>
      <c r="G137" s="55"/>
      <c r="H137" s="56"/>
      <c r="I137" s="56"/>
      <c r="J137" s="56"/>
      <c r="K137" s="56"/>
      <c r="L137" s="56"/>
      <c r="M137" s="56"/>
      <c r="N137" s="55"/>
      <c r="O137" s="55"/>
      <c r="P137" s="55"/>
      <c r="Q137" s="10"/>
      <c r="R137" s="10"/>
      <c r="S137" s="10"/>
    </row>
    <row r="138" spans="1:19" ht="21" x14ac:dyDescent="0.35">
      <c r="A138" s="47"/>
      <c r="B138" s="42" t="s">
        <v>11</v>
      </c>
      <c r="C138" s="12" t="s">
        <v>56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</row>
    <row r="139" spans="1:19" x14ac:dyDescent="0.25">
      <c r="B139" s="11" t="s">
        <v>13</v>
      </c>
      <c r="C139" s="13" t="s">
        <v>14</v>
      </c>
      <c r="D139" s="13"/>
      <c r="E139" s="14">
        <f>SUM(K146:K193)/(60*60)</f>
        <v>769.06272803817012</v>
      </c>
      <c r="F139" s="14"/>
      <c r="G139" s="15" t="s">
        <v>7</v>
      </c>
      <c r="H139" s="16" t="s">
        <v>15</v>
      </c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25">
      <c r="B140" s="17" t="s">
        <v>16</v>
      </c>
      <c r="C140" s="18" t="s">
        <v>2</v>
      </c>
      <c r="D140" s="18"/>
      <c r="E140" s="19">
        <f>(SUM(K146:K193))/(SUM(F146:F193))</f>
        <v>0.12567697995398652</v>
      </c>
      <c r="F140" s="19"/>
      <c r="G140" s="20" t="s">
        <v>17</v>
      </c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B141" s="17" t="s">
        <v>18</v>
      </c>
      <c r="C141" s="13" t="s">
        <v>19</v>
      </c>
      <c r="D141" s="13"/>
      <c r="E141" s="14">
        <f>SUM(O146:O193)</f>
        <v>66.781714683301217</v>
      </c>
      <c r="F141" s="14"/>
      <c r="G141" s="20" t="s">
        <v>10</v>
      </c>
      <c r="H141" s="13" t="s">
        <v>20</v>
      </c>
      <c r="I141" s="13"/>
      <c r="J141" s="14">
        <f>MAX(P146:P193)</f>
        <v>323.63380000000001</v>
      </c>
      <c r="K141" s="14"/>
      <c r="L141" s="20" t="s">
        <v>8</v>
      </c>
    </row>
    <row r="142" spans="1:19" x14ac:dyDescent="0.25">
      <c r="B142" s="11" t="s">
        <v>21</v>
      </c>
      <c r="C142" s="18" t="s">
        <v>3</v>
      </c>
      <c r="D142" s="18"/>
      <c r="E142" s="19">
        <f>(SUM(R146:R193))/(SUM(F146:F193))</f>
        <v>0.48104060804298227</v>
      </c>
      <c r="F142" s="19"/>
      <c r="G142" s="15" t="s">
        <v>17</v>
      </c>
      <c r="H142" s="13" t="s">
        <v>22</v>
      </c>
      <c r="I142" s="13"/>
      <c r="J142" s="21">
        <f>MAX(M147:M194)</f>
        <v>315.01029999999997</v>
      </c>
      <c r="K142" s="14"/>
      <c r="L142" s="20" t="s">
        <v>8</v>
      </c>
    </row>
    <row r="143" spans="1:19" ht="21" x14ac:dyDescent="0.35">
      <c r="B143" s="11" t="s">
        <v>23</v>
      </c>
      <c r="C143" s="22" t="s">
        <v>4</v>
      </c>
      <c r="D143" s="22"/>
      <c r="E143" s="23">
        <f>E140+E142</f>
        <v>0.60671758799696884</v>
      </c>
      <c r="F143" s="23"/>
      <c r="G143" s="24" t="s">
        <v>17</v>
      </c>
      <c r="H143" s="25"/>
      <c r="I143" s="26" t="s">
        <v>24</v>
      </c>
      <c r="J143" s="26"/>
      <c r="K143" s="26"/>
      <c r="L143" s="26"/>
      <c r="M143" s="25"/>
      <c r="N143" s="26" t="s">
        <v>25</v>
      </c>
      <c r="O143" s="26"/>
      <c r="P143" s="26"/>
      <c r="Q143" s="26"/>
      <c r="R143" s="26"/>
      <c r="S143" s="26"/>
    </row>
    <row r="144" spans="1:19" x14ac:dyDescent="0.25">
      <c r="B144" s="27" t="s">
        <v>26</v>
      </c>
      <c r="C144" s="28" t="s">
        <v>27</v>
      </c>
      <c r="D144" s="28" t="s">
        <v>28</v>
      </c>
      <c r="E144" s="28" t="s">
        <v>29</v>
      </c>
      <c r="F144" s="28" t="s">
        <v>30</v>
      </c>
      <c r="G144" s="28" t="s">
        <v>31</v>
      </c>
      <c r="H144" s="28" t="s">
        <v>32</v>
      </c>
      <c r="I144" s="28" t="s">
        <v>33</v>
      </c>
      <c r="J144" s="28" t="s">
        <v>33</v>
      </c>
      <c r="K144" s="28" t="s">
        <v>34</v>
      </c>
      <c r="L144" s="28" t="s">
        <v>35</v>
      </c>
      <c r="M144" s="28" t="s">
        <v>36</v>
      </c>
      <c r="N144" s="28" t="s">
        <v>37</v>
      </c>
      <c r="O144" s="28" t="s">
        <v>38</v>
      </c>
      <c r="P144" s="28" t="s">
        <v>39</v>
      </c>
      <c r="Q144" s="28" t="s">
        <v>40</v>
      </c>
      <c r="R144" s="28" t="s">
        <v>41</v>
      </c>
      <c r="S144" s="28" t="s">
        <v>35</v>
      </c>
    </row>
    <row r="145" spans="2:19" x14ac:dyDescent="0.25">
      <c r="B145" s="29">
        <f>G157</f>
        <v>285.17329999999998</v>
      </c>
      <c r="C145" s="27"/>
      <c r="D145" s="27"/>
      <c r="E145" s="27" t="s">
        <v>42</v>
      </c>
      <c r="F145" s="27" t="s">
        <v>43</v>
      </c>
      <c r="G145" s="27" t="s">
        <v>8</v>
      </c>
      <c r="H145" s="27" t="s">
        <v>44</v>
      </c>
      <c r="I145" s="27" t="s">
        <v>45</v>
      </c>
      <c r="J145" s="27" t="s">
        <v>46</v>
      </c>
      <c r="K145" s="27" t="s">
        <v>43</v>
      </c>
      <c r="L145" s="27" t="s">
        <v>17</v>
      </c>
      <c r="M145" s="27" t="s">
        <v>8</v>
      </c>
      <c r="N145" s="27" t="s">
        <v>44</v>
      </c>
      <c r="O145" s="27" t="s">
        <v>47</v>
      </c>
      <c r="P145" s="27" t="s">
        <v>8</v>
      </c>
      <c r="Q145" s="27" t="s">
        <v>8</v>
      </c>
      <c r="R145" s="27" t="s">
        <v>43</v>
      </c>
      <c r="S145" s="27" t="s">
        <v>17</v>
      </c>
    </row>
    <row r="146" spans="2:19" x14ac:dyDescent="0.25">
      <c r="B146" s="30" t="s">
        <v>48</v>
      </c>
      <c r="D146" s="31">
        <v>2.0833333333333332E-2</v>
      </c>
      <c r="E146">
        <v>0</v>
      </c>
      <c r="F146" s="32">
        <f>E146*30*60</f>
        <v>0</v>
      </c>
      <c r="G146">
        <v>285.28210000000001</v>
      </c>
      <c r="H146">
        <v>5.3007999999999997</v>
      </c>
      <c r="I146" s="33"/>
      <c r="J146" s="34">
        <f t="shared" ref="J146:J152" si="32">I146/0.3563</f>
        <v>0</v>
      </c>
      <c r="K146" s="34">
        <f>J146*30*60</f>
        <v>0</v>
      </c>
      <c r="L146" s="35" t="e">
        <f>K146/F146</f>
        <v>#DIV/0!</v>
      </c>
      <c r="M146" s="33"/>
      <c r="O146" s="36">
        <f>(30*60)*$B$25*$B$29*$B$33*N146</f>
        <v>0</v>
      </c>
      <c r="Q146" s="36">
        <f>P146-$B$23</f>
        <v>-285.17329999999998</v>
      </c>
      <c r="R146" s="36">
        <f>O146*$B$35*Q146</f>
        <v>0</v>
      </c>
      <c r="S146" s="36" t="e">
        <f>R146/F146</f>
        <v>#DIV/0!</v>
      </c>
    </row>
    <row r="147" spans="2:19" x14ac:dyDescent="0.25">
      <c r="B147" s="29">
        <v>11</v>
      </c>
      <c r="D147" s="31">
        <v>4.1666666666666664E-2</v>
      </c>
      <c r="E147">
        <v>0</v>
      </c>
      <c r="F147" s="32">
        <f t="shared" ref="F147:F193" si="33">E147*30*60</f>
        <v>0</v>
      </c>
      <c r="G147">
        <v>285.15899999999999</v>
      </c>
      <c r="H147">
        <v>5.2910000000000004</v>
      </c>
      <c r="I147" s="33"/>
      <c r="J147" s="34">
        <f t="shared" si="32"/>
        <v>0</v>
      </c>
      <c r="K147" s="34">
        <f t="shared" ref="K147:K193" si="34">J147*30*60</f>
        <v>0</v>
      </c>
      <c r="L147" s="35" t="e">
        <f t="shared" ref="L147:L153" si="35">K147/F147</f>
        <v>#DIV/0!</v>
      </c>
      <c r="M147" s="33"/>
      <c r="O147" s="36">
        <f>(30*60)*$B$25*$B$29*$B$33*N147</f>
        <v>0</v>
      </c>
      <c r="Q147" s="36">
        <f>P147-$B$23</f>
        <v>-285.17329999999998</v>
      </c>
      <c r="R147" s="36">
        <f>O147*$B$35*Q147</f>
        <v>0</v>
      </c>
      <c r="S147" s="36" t="e">
        <f t="shared" ref="S147:S151" si="36">R147/F147</f>
        <v>#DIV/0!</v>
      </c>
    </row>
    <row r="148" spans="2:19" x14ac:dyDescent="0.25">
      <c r="B148" s="37" t="s">
        <v>49</v>
      </c>
      <c r="D148" s="31">
        <v>6.25E-2</v>
      </c>
      <c r="E148">
        <v>0</v>
      </c>
      <c r="F148" s="32">
        <f t="shared" si="33"/>
        <v>0</v>
      </c>
      <c r="G148">
        <v>285.04610000000002</v>
      </c>
      <c r="H148">
        <v>5.2882999999999996</v>
      </c>
      <c r="I148" s="33"/>
      <c r="J148" s="34">
        <f t="shared" si="32"/>
        <v>0</v>
      </c>
      <c r="K148" s="34">
        <f t="shared" si="34"/>
        <v>0</v>
      </c>
      <c r="L148" s="35" t="e">
        <f t="shared" si="35"/>
        <v>#DIV/0!</v>
      </c>
      <c r="M148" s="33"/>
      <c r="O148" s="36">
        <f>(30*60)*$B$25*$B$29*$B$33*N148</f>
        <v>0</v>
      </c>
      <c r="Q148" s="36">
        <f>P148-$B$23</f>
        <v>-285.17329999999998</v>
      </c>
      <c r="R148" s="36">
        <f>O148*$B$35*Q148</f>
        <v>0</v>
      </c>
      <c r="S148" s="36" t="e">
        <f t="shared" si="36"/>
        <v>#DIV/0!</v>
      </c>
    </row>
    <row r="149" spans="2:19" x14ac:dyDescent="0.25">
      <c r="B149" s="38">
        <v>8.0000000000000002E-3</v>
      </c>
      <c r="D149" s="31">
        <v>8.3333333333333301E-2</v>
      </c>
      <c r="E149">
        <v>0</v>
      </c>
      <c r="F149" s="32">
        <f t="shared" si="33"/>
        <v>0</v>
      </c>
      <c r="G149">
        <v>284.9332</v>
      </c>
      <c r="H149">
        <v>5.2944000000000004</v>
      </c>
      <c r="I149" s="33"/>
      <c r="J149" s="34">
        <f t="shared" si="32"/>
        <v>0</v>
      </c>
      <c r="K149" s="34">
        <f t="shared" si="34"/>
        <v>0</v>
      </c>
      <c r="L149" s="35" t="e">
        <f t="shared" si="35"/>
        <v>#DIV/0!</v>
      </c>
      <c r="M149" s="33"/>
      <c r="O149" s="36">
        <f>(30*60)*$B$25*$B$29*$B$33*N149</f>
        <v>0</v>
      </c>
      <c r="Q149" s="36">
        <f>P149-$B$23</f>
        <v>-285.17329999999998</v>
      </c>
      <c r="R149" s="36">
        <f>O149*$B$35*Q149</f>
        <v>0</v>
      </c>
      <c r="S149" s="36" t="e">
        <f t="shared" si="36"/>
        <v>#DIV/0!</v>
      </c>
    </row>
    <row r="150" spans="2:19" x14ac:dyDescent="0.25">
      <c r="B150" s="28" t="s">
        <v>50</v>
      </c>
      <c r="D150" s="31">
        <v>0.104166666666667</v>
      </c>
      <c r="E150">
        <v>0</v>
      </c>
      <c r="F150" s="32">
        <f t="shared" si="33"/>
        <v>0</v>
      </c>
      <c r="G150">
        <v>284.87490000000003</v>
      </c>
      <c r="H150">
        <v>5.2812999999999999</v>
      </c>
      <c r="I150" s="33"/>
      <c r="J150" s="34">
        <f t="shared" si="32"/>
        <v>0</v>
      </c>
      <c r="K150" s="34">
        <f t="shared" si="34"/>
        <v>0</v>
      </c>
      <c r="L150" s="35" t="e">
        <f t="shared" si="35"/>
        <v>#DIV/0!</v>
      </c>
      <c r="M150" s="33"/>
      <c r="O150" s="36">
        <f>(30*60)*$B$25*$B$29*$B$33*N150</f>
        <v>0</v>
      </c>
      <c r="Q150" s="36">
        <f>P150-$B$23</f>
        <v>-285.17329999999998</v>
      </c>
      <c r="R150" s="36">
        <f>O150*$B$35*Q150</f>
        <v>0</v>
      </c>
      <c r="S150" s="36" t="e">
        <f t="shared" si="36"/>
        <v>#DIV/0!</v>
      </c>
    </row>
    <row r="151" spans="2:19" x14ac:dyDescent="0.25">
      <c r="B151" s="38">
        <v>5.0265482457436686E-5</v>
      </c>
      <c r="D151" s="31">
        <v>0.125</v>
      </c>
      <c r="E151">
        <v>0</v>
      </c>
      <c r="F151" s="32">
        <f t="shared" si="33"/>
        <v>0</v>
      </c>
      <c r="G151">
        <v>284.81659999999999</v>
      </c>
      <c r="H151">
        <v>5.2728999999999999</v>
      </c>
      <c r="I151" s="33"/>
      <c r="J151" s="34">
        <f t="shared" si="32"/>
        <v>0</v>
      </c>
      <c r="K151" s="34">
        <f t="shared" si="34"/>
        <v>0</v>
      </c>
      <c r="L151" s="35" t="e">
        <f t="shared" si="35"/>
        <v>#DIV/0!</v>
      </c>
      <c r="M151" s="33"/>
      <c r="O151" s="36">
        <f>(30*60)*$B$25*$B$29*$B$33*N151</f>
        <v>0</v>
      </c>
      <c r="Q151" s="36">
        <f>P151-$B$23</f>
        <v>-285.17329999999998</v>
      </c>
      <c r="R151" s="36">
        <f>O151*$B$35*Q151</f>
        <v>0</v>
      </c>
      <c r="S151" s="36" t="e">
        <f t="shared" si="36"/>
        <v>#DIV/0!</v>
      </c>
    </row>
    <row r="152" spans="2:19" x14ac:dyDescent="0.25">
      <c r="B152" s="39" t="s">
        <v>51</v>
      </c>
      <c r="D152" s="31">
        <v>0.14583333333333301</v>
      </c>
      <c r="E152">
        <v>0</v>
      </c>
      <c r="F152" s="32">
        <f t="shared" si="33"/>
        <v>0</v>
      </c>
      <c r="G152">
        <v>284.76889999999997</v>
      </c>
      <c r="H152">
        <v>5.2496999999999998</v>
      </c>
      <c r="I152" s="33"/>
      <c r="J152" s="34">
        <f t="shared" si="32"/>
        <v>0</v>
      </c>
      <c r="K152" s="34">
        <f t="shared" si="34"/>
        <v>0</v>
      </c>
      <c r="L152" s="35" t="e">
        <f t="shared" si="35"/>
        <v>#DIV/0!</v>
      </c>
      <c r="M152" s="33"/>
      <c r="O152" s="36">
        <f>(30*60)*$B$25*$B$29*$B$33*N152</f>
        <v>0</v>
      </c>
      <c r="Q152" s="36">
        <f>P152-$B$23</f>
        <v>-285.17329999999998</v>
      </c>
      <c r="R152" s="36">
        <f>O152*$B$35*Q152</f>
        <v>0</v>
      </c>
      <c r="S152" s="36" t="e">
        <f>R152/F152</f>
        <v>#DIV/0!</v>
      </c>
    </row>
    <row r="153" spans="2:19" x14ac:dyDescent="0.25">
      <c r="B153" s="40">
        <v>0.35630699999999998</v>
      </c>
      <c r="D153" s="31">
        <v>0.16666666666666599</v>
      </c>
      <c r="E153">
        <v>0</v>
      </c>
      <c r="F153" s="32">
        <f t="shared" si="33"/>
        <v>0</v>
      </c>
      <c r="G153">
        <v>284.72129999999999</v>
      </c>
      <c r="H153">
        <v>5.2305000000000001</v>
      </c>
      <c r="I153" s="33"/>
      <c r="J153" s="34">
        <f>I153/0.3563</f>
        <v>0</v>
      </c>
      <c r="K153" s="34">
        <f t="shared" si="34"/>
        <v>0</v>
      </c>
      <c r="L153" s="35" t="e">
        <f t="shared" si="35"/>
        <v>#DIV/0!</v>
      </c>
      <c r="M153" s="33"/>
      <c r="O153" s="36">
        <f>(30*60)*$B$25*$B$29*$B$33*N153</f>
        <v>0</v>
      </c>
      <c r="Q153" s="36">
        <f>P153-$B$23</f>
        <v>-285.17329999999998</v>
      </c>
      <c r="R153" s="36">
        <f>O153*$B$35*Q153</f>
        <v>0</v>
      </c>
      <c r="S153" s="36" t="e">
        <f t="shared" ref="S153:S193" si="37">R153/F153</f>
        <v>#DIV/0!</v>
      </c>
    </row>
    <row r="154" spans="2:19" x14ac:dyDescent="0.25">
      <c r="B154" s="41" t="s">
        <v>52</v>
      </c>
      <c r="D154" s="31">
        <v>0.1875</v>
      </c>
      <c r="E154">
        <v>0</v>
      </c>
      <c r="F154" s="32">
        <f t="shared" si="33"/>
        <v>0</v>
      </c>
      <c r="G154">
        <v>284.71910000000003</v>
      </c>
      <c r="H154">
        <v>5.2077</v>
      </c>
      <c r="I154" s="33"/>
      <c r="J154" s="34">
        <f t="shared" ref="J154:J160" si="38">I154/0.3563</f>
        <v>0</v>
      </c>
      <c r="K154" s="34">
        <f t="shared" si="34"/>
        <v>0</v>
      </c>
      <c r="L154" s="35" t="e">
        <f>K154/F154</f>
        <v>#DIV/0!</v>
      </c>
      <c r="M154" s="33"/>
      <c r="O154" s="36">
        <f>(30*60)*$B$25*$B$29*$B$33*N154</f>
        <v>0</v>
      </c>
      <c r="Q154" s="36">
        <f>P154-$B$23</f>
        <v>-285.17329999999998</v>
      </c>
      <c r="R154" s="36">
        <f>O154*$B$35*Q154</f>
        <v>0</v>
      </c>
      <c r="S154" s="36" t="e">
        <f t="shared" si="37"/>
        <v>#DIV/0!</v>
      </c>
    </row>
    <row r="155" spans="2:19" x14ac:dyDescent="0.25">
      <c r="B155" s="42">
        <v>1000</v>
      </c>
      <c r="D155" s="43">
        <v>0.20833333333333301</v>
      </c>
      <c r="E155">
        <v>0</v>
      </c>
      <c r="F155" s="32">
        <f t="shared" si="33"/>
        <v>0</v>
      </c>
      <c r="G155">
        <v>284.71699999999998</v>
      </c>
      <c r="H155">
        <v>5.1897000000000002</v>
      </c>
      <c r="I155" s="33"/>
      <c r="J155" s="34">
        <f t="shared" si="38"/>
        <v>0</v>
      </c>
      <c r="K155" s="34">
        <f t="shared" si="34"/>
        <v>0</v>
      </c>
      <c r="L155" s="35" t="e">
        <f>K155/F155</f>
        <v>#DIV/0!</v>
      </c>
      <c r="M155" s="33"/>
      <c r="O155" s="36">
        <f>(30*60)*$B$25*$B$29*$B$33*N155</f>
        <v>0</v>
      </c>
      <c r="Q155" s="36">
        <f>P155-$B$23</f>
        <v>-285.17329999999998</v>
      </c>
      <c r="R155" s="36">
        <f>O155*$B$35*Q155</f>
        <v>0</v>
      </c>
      <c r="S155" s="36" t="e">
        <f t="shared" si="37"/>
        <v>#DIV/0!</v>
      </c>
    </row>
    <row r="156" spans="2:19" x14ac:dyDescent="0.25">
      <c r="B156" s="44" t="s">
        <v>53</v>
      </c>
      <c r="C156">
        <v>1</v>
      </c>
      <c r="D156" s="43">
        <v>0.22916666666666599</v>
      </c>
      <c r="E156">
        <v>0</v>
      </c>
      <c r="F156" s="32">
        <f t="shared" si="33"/>
        <v>0</v>
      </c>
      <c r="G156">
        <v>284.94510000000002</v>
      </c>
      <c r="H156">
        <v>5.1357999999999997</v>
      </c>
      <c r="I156" s="33">
        <v>0</v>
      </c>
      <c r="J156" s="34">
        <f t="shared" si="38"/>
        <v>0</v>
      </c>
      <c r="K156" s="34">
        <f t="shared" si="34"/>
        <v>0</v>
      </c>
      <c r="L156" s="35" t="e">
        <f t="shared" ref="L156:L193" si="39">K156/F156</f>
        <v>#DIV/0!</v>
      </c>
      <c r="M156" s="33">
        <v>285.74259999999998</v>
      </c>
      <c r="N156" s="33">
        <v>0</v>
      </c>
      <c r="O156" s="36">
        <f>(30*60)*$B$25*$B$29*$B$33*N156</f>
        <v>0</v>
      </c>
      <c r="P156">
        <v>285.6866</v>
      </c>
      <c r="Q156" s="36">
        <f>P156-$B$23</f>
        <v>0.51330000000001519</v>
      </c>
      <c r="R156" s="36">
        <f>O156*$B$35*Q156</f>
        <v>0</v>
      </c>
      <c r="S156" s="36" t="e">
        <f t="shared" si="37"/>
        <v>#DIV/0!</v>
      </c>
    </row>
    <row r="157" spans="2:19" x14ac:dyDescent="0.25">
      <c r="B157" s="42">
        <v>4180</v>
      </c>
      <c r="C157" s="45">
        <v>2</v>
      </c>
      <c r="D157" s="46">
        <v>0.25</v>
      </c>
      <c r="E157" s="47">
        <v>9.3742000000000001</v>
      </c>
      <c r="F157" s="32">
        <f t="shared" si="33"/>
        <v>16873.560000000001</v>
      </c>
      <c r="G157">
        <v>285.17329999999998</v>
      </c>
      <c r="H157">
        <v>5.0884999999999998</v>
      </c>
      <c r="I157" s="33">
        <v>0</v>
      </c>
      <c r="J157" s="34">
        <f t="shared" si="38"/>
        <v>0</v>
      </c>
      <c r="K157" s="34">
        <f t="shared" si="34"/>
        <v>0</v>
      </c>
      <c r="L157" s="35">
        <f t="shared" si="39"/>
        <v>0</v>
      </c>
      <c r="M157" s="33">
        <v>286.03300000000002</v>
      </c>
      <c r="N157" s="33">
        <v>0</v>
      </c>
      <c r="O157" s="36">
        <f>(30*60)*$B$25*$B$29*$B$33*N157</f>
        <v>0</v>
      </c>
      <c r="P157">
        <v>286.04360000000003</v>
      </c>
      <c r="Q157" s="36">
        <f>P157-$B$23</f>
        <v>0.87030000000004293</v>
      </c>
      <c r="R157" s="36">
        <f>O157*$B$35*Q157</f>
        <v>0</v>
      </c>
      <c r="S157" s="35">
        <f t="shared" si="37"/>
        <v>0</v>
      </c>
    </row>
    <row r="158" spans="2:19" x14ac:dyDescent="0.25">
      <c r="B158" s="48"/>
      <c r="C158" s="45">
        <v>3</v>
      </c>
      <c r="D158" s="46">
        <v>0.27083333333333298</v>
      </c>
      <c r="E158" s="47">
        <v>26.321899999999999</v>
      </c>
      <c r="F158" s="32">
        <f t="shared" si="33"/>
        <v>47379.42</v>
      </c>
      <c r="G158">
        <v>285.63630000000001</v>
      </c>
      <c r="H158">
        <v>5.0213000000000001</v>
      </c>
      <c r="I158" s="33">
        <v>0.39600000000000002</v>
      </c>
      <c r="J158" s="34">
        <f t="shared" si="38"/>
        <v>1.111422958181308</v>
      </c>
      <c r="K158" s="34">
        <f t="shared" si="34"/>
        <v>2000.5613247263543</v>
      </c>
      <c r="L158" s="35">
        <f t="shared" si="39"/>
        <v>4.2224267935874991E-2</v>
      </c>
      <c r="M158" s="33">
        <v>286.77249999999998</v>
      </c>
      <c r="N158" s="33">
        <v>0</v>
      </c>
      <c r="O158" s="36">
        <f>(30*60)*$B$25*$B$29*$B$33*N158</f>
        <v>0</v>
      </c>
      <c r="P158">
        <v>286.76839999999999</v>
      </c>
      <c r="Q158" s="36">
        <f>P158-$B$23</f>
        <v>1.5951000000000022</v>
      </c>
      <c r="R158" s="36">
        <f>O158*$B$35*Q158</f>
        <v>0</v>
      </c>
      <c r="S158" s="35">
        <f t="shared" si="37"/>
        <v>0</v>
      </c>
    </row>
    <row r="159" spans="2:19" x14ac:dyDescent="0.25">
      <c r="B159" s="49" t="s">
        <v>57</v>
      </c>
      <c r="C159" s="45">
        <v>4</v>
      </c>
      <c r="D159" s="46">
        <v>0.29166666666666602</v>
      </c>
      <c r="E159" s="47">
        <v>50.916200000000003</v>
      </c>
      <c r="F159" s="32">
        <f t="shared" si="33"/>
        <v>91649.16</v>
      </c>
      <c r="G159">
        <v>286.09930000000003</v>
      </c>
      <c r="H159">
        <v>4.9657999999999998</v>
      </c>
      <c r="I159" s="33">
        <v>1.4136</v>
      </c>
      <c r="J159" s="34">
        <f t="shared" si="38"/>
        <v>3.9674431658714564</v>
      </c>
      <c r="K159" s="34">
        <f t="shared" si="34"/>
        <v>7141.3976985686213</v>
      </c>
      <c r="L159" s="35">
        <f t="shared" si="39"/>
        <v>7.7921038213210253E-2</v>
      </c>
      <c r="M159" s="33">
        <v>288.1037</v>
      </c>
      <c r="N159" s="33">
        <v>0</v>
      </c>
      <c r="O159" s="36">
        <f>(30*60)*$B$25*$B$29*$B$33*N159</f>
        <v>0</v>
      </c>
      <c r="P159">
        <v>288.07319999999999</v>
      </c>
      <c r="Q159" s="36">
        <f>P159-$B$23</f>
        <v>2.8999000000000024</v>
      </c>
      <c r="R159" s="36">
        <f>O159*$B$35*Q159</f>
        <v>0</v>
      </c>
      <c r="S159" s="35">
        <f t="shared" si="37"/>
        <v>0</v>
      </c>
    </row>
    <row r="160" spans="2:19" x14ac:dyDescent="0.25">
      <c r="B160" s="49"/>
      <c r="C160" s="45">
        <v>5</v>
      </c>
      <c r="D160" s="46">
        <v>0.3125</v>
      </c>
      <c r="E160" s="47">
        <v>79.417199999999994</v>
      </c>
      <c r="F160" s="32">
        <f t="shared" si="33"/>
        <v>142950.95999999996</v>
      </c>
      <c r="G160">
        <v>286.83710000000002</v>
      </c>
      <c r="H160">
        <v>4.984</v>
      </c>
      <c r="I160" s="33">
        <v>2.6654</v>
      </c>
      <c r="J160" s="34">
        <f t="shared" si="38"/>
        <v>7.4807746281223686</v>
      </c>
      <c r="K160" s="34">
        <f t="shared" si="34"/>
        <v>13465.394330620264</v>
      </c>
      <c r="L160" s="35">
        <f t="shared" si="39"/>
        <v>9.419589998290509E-2</v>
      </c>
      <c r="M160" s="33">
        <v>290.07679999999999</v>
      </c>
      <c r="N160" s="33">
        <v>0</v>
      </c>
      <c r="O160" s="36">
        <f>(30*60)*$B$25*$B$29*$B$33*N160</f>
        <v>0</v>
      </c>
      <c r="P160">
        <v>290.02670000000001</v>
      </c>
      <c r="Q160" s="36">
        <f>P160-$B$23</f>
        <v>4.8534000000000219</v>
      </c>
      <c r="R160" s="36">
        <f>O160*$B$35*Q160</f>
        <v>0</v>
      </c>
      <c r="S160" s="35">
        <f t="shared" si="37"/>
        <v>0</v>
      </c>
    </row>
    <row r="161" spans="2:19" x14ac:dyDescent="0.25">
      <c r="B161" s="49"/>
      <c r="C161" s="45">
        <v>6</v>
      </c>
      <c r="D161" s="46">
        <v>0.33333333333333298</v>
      </c>
      <c r="E161" s="47">
        <v>159.87260000000001</v>
      </c>
      <c r="F161" s="32">
        <f t="shared" si="33"/>
        <v>287770.68</v>
      </c>
      <c r="G161">
        <v>287.57490000000001</v>
      </c>
      <c r="H161">
        <v>5.0290999999999997</v>
      </c>
      <c r="I161" s="33">
        <v>6.5124000000000004</v>
      </c>
      <c r="J161" s="34">
        <f>I161/0.3563</f>
        <v>18.277855739545327</v>
      </c>
      <c r="K161" s="34">
        <f t="shared" si="34"/>
        <v>32900.140331181588</v>
      </c>
      <c r="L161" s="35">
        <f t="shared" si="39"/>
        <v>0.11432763174893838</v>
      </c>
      <c r="M161" s="33">
        <v>293.90109999999999</v>
      </c>
      <c r="N161" s="33">
        <v>0</v>
      </c>
      <c r="O161" s="36">
        <f>(30*60)*$B$25*$B$29*$B$33*N161</f>
        <v>0</v>
      </c>
      <c r="P161">
        <v>293.7663</v>
      </c>
      <c r="Q161" s="36">
        <f>P161-$B$23</f>
        <v>8.5930000000000177</v>
      </c>
      <c r="R161" s="36">
        <f>O161*$B$35*Q161</f>
        <v>0</v>
      </c>
      <c r="S161" s="35">
        <f t="shared" si="37"/>
        <v>0</v>
      </c>
    </row>
    <row r="162" spans="2:19" x14ac:dyDescent="0.25">
      <c r="B162" s="49"/>
      <c r="C162" s="45">
        <v>7</v>
      </c>
      <c r="D162" s="46">
        <v>0.35416666666666602</v>
      </c>
      <c r="E162" s="47">
        <v>374.3852</v>
      </c>
      <c r="F162" s="32">
        <f t="shared" si="33"/>
        <v>673893.36</v>
      </c>
      <c r="G162" s="47">
        <v>288.25819999999999</v>
      </c>
      <c r="H162" s="47">
        <v>5.0705</v>
      </c>
      <c r="I162" s="50">
        <v>17.183800000000002</v>
      </c>
      <c r="J162" s="34">
        <f t="shared" ref="J162:J176" si="40">I162/0.3563</f>
        <v>48.228459163626162</v>
      </c>
      <c r="K162" s="34">
        <f t="shared" si="34"/>
        <v>86811.226494527087</v>
      </c>
      <c r="L162" s="35">
        <f t="shared" si="39"/>
        <v>0.12882042122291737</v>
      </c>
      <c r="M162" s="50">
        <v>302.6284</v>
      </c>
      <c r="N162" s="50">
        <v>0</v>
      </c>
      <c r="O162" s="36">
        <f>(30*60)*$B$25*$B$29*$B$33*N162</f>
        <v>0</v>
      </c>
      <c r="P162">
        <v>302.22359999999998</v>
      </c>
      <c r="Q162" s="36">
        <f>P162-$B$23</f>
        <v>17.050299999999993</v>
      </c>
      <c r="R162" s="36">
        <f>O162*$B$35*Q162</f>
        <v>0</v>
      </c>
      <c r="S162" s="35">
        <f t="shared" si="37"/>
        <v>0</v>
      </c>
    </row>
    <row r="163" spans="2:19" x14ac:dyDescent="0.25">
      <c r="B163" s="49"/>
      <c r="C163" s="45">
        <v>8</v>
      </c>
      <c r="D163" s="46">
        <v>0.375</v>
      </c>
      <c r="E163" s="47">
        <v>517.43230000000005</v>
      </c>
      <c r="F163" s="32">
        <f t="shared" si="33"/>
        <v>931378.14</v>
      </c>
      <c r="G163" s="47">
        <v>288.94150000000002</v>
      </c>
      <c r="H163" s="47">
        <v>5.1265000000000001</v>
      </c>
      <c r="I163" s="50">
        <v>22.845199999999998</v>
      </c>
      <c r="J163" s="34">
        <f t="shared" si="40"/>
        <v>64.117878192534377</v>
      </c>
      <c r="K163" s="34">
        <f t="shared" si="34"/>
        <v>115412.18074656188</v>
      </c>
      <c r="L163" s="35">
        <f t="shared" si="39"/>
        <v>0.12391549231181427</v>
      </c>
      <c r="M163" s="50">
        <v>314.16129999999998</v>
      </c>
      <c r="N163" s="50">
        <v>0</v>
      </c>
      <c r="O163" s="36">
        <f>(30*60)*$B$25*$B$29*$B$33*N163</f>
        <v>0</v>
      </c>
      <c r="P163">
        <v>313.58350000000002</v>
      </c>
      <c r="Q163" s="36">
        <f>P163-$B$23</f>
        <v>28.410200000000032</v>
      </c>
      <c r="R163" s="36">
        <f>O163*$B$35*Q163</f>
        <v>0</v>
      </c>
      <c r="S163" s="35">
        <f t="shared" si="37"/>
        <v>0</v>
      </c>
    </row>
    <row r="164" spans="2:19" x14ac:dyDescent="0.25">
      <c r="B164" s="49"/>
      <c r="C164" s="45">
        <v>9</v>
      </c>
      <c r="D164" s="46">
        <v>0.39583333333333298</v>
      </c>
      <c r="E164" s="47">
        <v>624.16210000000001</v>
      </c>
      <c r="F164" s="32">
        <f t="shared" si="33"/>
        <v>1123491.78</v>
      </c>
      <c r="G164" s="47">
        <v>289.5009</v>
      </c>
      <c r="H164" s="47">
        <v>5.1576000000000004</v>
      </c>
      <c r="I164" s="50">
        <v>27.6526</v>
      </c>
      <c r="J164" s="34">
        <f t="shared" si="40"/>
        <v>77.61044063991018</v>
      </c>
      <c r="K164" s="34">
        <f t="shared" si="34"/>
        <v>139698.79315183833</v>
      </c>
      <c r="L164" s="35">
        <f t="shared" si="39"/>
        <v>0.12434340476602181</v>
      </c>
      <c r="M164" s="50">
        <v>314.59500000000003</v>
      </c>
      <c r="N164" s="50">
        <v>3.5999999999999999E-3</v>
      </c>
      <c r="O164" s="36">
        <f>(30*60)*$B$25*$B$29*$B$33*N164</f>
        <v>3.5829235895660871</v>
      </c>
      <c r="P164">
        <v>323.38659999999999</v>
      </c>
      <c r="Q164" s="36">
        <f>P164-$B$23</f>
        <v>38.213300000000004</v>
      </c>
      <c r="R164" s="36">
        <f>O164*$B$35*Q164</f>
        <v>572306.09614159295</v>
      </c>
      <c r="S164" s="35">
        <f t="shared" si="37"/>
        <v>0.50939945118387331</v>
      </c>
    </row>
    <row r="165" spans="2:19" x14ac:dyDescent="0.25">
      <c r="B165" s="49"/>
      <c r="C165" s="45">
        <v>10</v>
      </c>
      <c r="D165" s="46">
        <v>0.41666666666666602</v>
      </c>
      <c r="E165" s="47">
        <v>724.43370000000004</v>
      </c>
      <c r="F165" s="32">
        <f t="shared" si="33"/>
        <v>1303980.6600000001</v>
      </c>
      <c r="G165" s="47">
        <v>290.06029999999998</v>
      </c>
      <c r="H165" s="47">
        <v>5.2</v>
      </c>
      <c r="I165" s="50">
        <v>32.902900000000002</v>
      </c>
      <c r="J165" s="34">
        <f t="shared" si="40"/>
        <v>92.346056693797365</v>
      </c>
      <c r="K165" s="34">
        <f t="shared" si="34"/>
        <v>166222.90204883524</v>
      </c>
      <c r="L165" s="35">
        <f t="shared" si="39"/>
        <v>0.12747344124631052</v>
      </c>
      <c r="M165" s="50">
        <v>310.762</v>
      </c>
      <c r="N165" s="50">
        <v>5.4000000000000003E-3</v>
      </c>
      <c r="O165" s="36">
        <f>(30*60)*$B$25*$B$29*$B$33*N165</f>
        <v>5.3743853843491305</v>
      </c>
      <c r="P165">
        <v>323.63380000000001</v>
      </c>
      <c r="Q165" s="36">
        <f>P165-$B$23</f>
        <v>38.460500000000025</v>
      </c>
      <c r="R165" s="36">
        <f>O165*$B$35*Q165</f>
        <v>864012.47513249621</v>
      </c>
      <c r="S165" s="35">
        <f t="shared" si="37"/>
        <v>0.66259608108949719</v>
      </c>
    </row>
    <row r="166" spans="2:19" x14ac:dyDescent="0.25">
      <c r="B166" s="49"/>
      <c r="C166" s="45">
        <v>11</v>
      </c>
      <c r="D166" s="46">
        <v>0.4375</v>
      </c>
      <c r="E166" s="47">
        <v>798.99810000000002</v>
      </c>
      <c r="F166" s="32">
        <f t="shared" si="33"/>
        <v>1438196.58</v>
      </c>
      <c r="G166" s="47">
        <v>290.50880000000001</v>
      </c>
      <c r="H166" s="47">
        <v>5.2294999999999998</v>
      </c>
      <c r="I166" s="50">
        <v>36.671300000000002</v>
      </c>
      <c r="J166" s="34">
        <f t="shared" si="40"/>
        <v>102.92253718776313</v>
      </c>
      <c r="K166" s="34">
        <f t="shared" si="34"/>
        <v>185260.56693797364</v>
      </c>
      <c r="L166" s="35">
        <f t="shared" si="39"/>
        <v>0.12881449553855401</v>
      </c>
      <c r="M166" s="50">
        <v>309.32650000000001</v>
      </c>
      <c r="N166" s="50">
        <v>5.4000000000000003E-3</v>
      </c>
      <c r="O166" s="36">
        <f>(30*60)*$B$25*$B$29*$B$33*N166</f>
        <v>5.3743853843491305</v>
      </c>
      <c r="P166">
        <v>322.92649999999998</v>
      </c>
      <c r="Q166" s="36">
        <f>P166-$B$23</f>
        <v>37.753199999999993</v>
      </c>
      <c r="R166" s="36">
        <f>O166*$B$35*Q166</f>
        <v>848123.02950227191</v>
      </c>
      <c r="S166" s="35">
        <f t="shared" si="37"/>
        <v>0.58971286769592501</v>
      </c>
    </row>
    <row r="167" spans="2:19" x14ac:dyDescent="0.25">
      <c r="B167" s="49"/>
      <c r="C167" s="45">
        <v>12</v>
      </c>
      <c r="D167" s="46">
        <v>0.45833333333333298</v>
      </c>
      <c r="E167" s="47">
        <v>857.54610000000002</v>
      </c>
      <c r="F167" s="32">
        <f t="shared" si="33"/>
        <v>1543582.98</v>
      </c>
      <c r="G167" s="47">
        <v>290.95729999999998</v>
      </c>
      <c r="H167" s="47">
        <v>5.2655000000000003</v>
      </c>
      <c r="I167" s="50">
        <v>39.160200000000003</v>
      </c>
      <c r="J167" s="34">
        <f t="shared" si="40"/>
        <v>109.90794274487791</v>
      </c>
      <c r="K167" s="34">
        <f t="shared" si="34"/>
        <v>197834.29694078024</v>
      </c>
      <c r="L167" s="35">
        <f t="shared" si="39"/>
        <v>0.1281656376781119</v>
      </c>
      <c r="M167" s="50">
        <v>309.53460000000001</v>
      </c>
      <c r="N167" s="50">
        <v>5.4000000000000003E-3</v>
      </c>
      <c r="O167" s="36">
        <f>(30*60)*$B$25*$B$29*$B$33*N167</f>
        <v>5.3743853843491305</v>
      </c>
      <c r="P167">
        <v>323.34559999999999</v>
      </c>
      <c r="Q167" s="36">
        <f>P167-$B$23</f>
        <v>38.172300000000007</v>
      </c>
      <c r="R167" s="36">
        <f>O167*$B$35*Q167</f>
        <v>857538.08204521961</v>
      </c>
      <c r="S167" s="35">
        <f t="shared" si="37"/>
        <v>0.5555503611767082</v>
      </c>
    </row>
    <row r="168" spans="2:19" x14ac:dyDescent="0.25">
      <c r="B168" s="49"/>
      <c r="C168" s="45">
        <v>13</v>
      </c>
      <c r="D168" s="46">
        <v>0.47916666666666602</v>
      </c>
      <c r="E168" s="47">
        <v>828.12260000000003</v>
      </c>
      <c r="F168" s="32">
        <f t="shared" si="33"/>
        <v>1490620.68</v>
      </c>
      <c r="G168" s="47">
        <v>291.2663</v>
      </c>
      <c r="H168" s="47">
        <v>5.2991000000000001</v>
      </c>
      <c r="I168" s="50">
        <v>37.915399999999998</v>
      </c>
      <c r="J168" s="34">
        <f t="shared" si="40"/>
        <v>106.41425764804939</v>
      </c>
      <c r="K168" s="34">
        <f t="shared" si="34"/>
        <v>191545.6637664889</v>
      </c>
      <c r="L168" s="35">
        <f t="shared" si="39"/>
        <v>0.12850060805978414</v>
      </c>
      <c r="M168" s="50">
        <v>309.17720000000003</v>
      </c>
      <c r="N168" s="50">
        <v>5.4000000000000003E-3</v>
      </c>
      <c r="O168" s="36">
        <f>(30*60)*$B$25*$B$29*$B$33*N168</f>
        <v>5.3743853843491305</v>
      </c>
      <c r="P168">
        <v>323.02229999999997</v>
      </c>
      <c r="Q168" s="36">
        <f>P168-$B$23</f>
        <v>37.84899999999999</v>
      </c>
      <c r="R168" s="36">
        <f>O168*$B$35*Q168</f>
        <v>850275.16988312209</v>
      </c>
      <c r="S168" s="35">
        <f t="shared" si="37"/>
        <v>0.5704168614399755</v>
      </c>
    </row>
    <row r="169" spans="2:19" x14ac:dyDescent="0.25">
      <c r="B169" s="49"/>
      <c r="C169" s="45">
        <v>14</v>
      </c>
      <c r="D169" s="46">
        <v>0.5</v>
      </c>
      <c r="E169" s="47">
        <v>847.48800000000006</v>
      </c>
      <c r="F169" s="32">
        <f t="shared" si="33"/>
        <v>1525478.4000000001</v>
      </c>
      <c r="G169" s="47">
        <v>291.5752</v>
      </c>
      <c r="H169" s="47">
        <v>5.3384999999999998</v>
      </c>
      <c r="I169" s="50">
        <v>38.748199999999997</v>
      </c>
      <c r="J169" s="34">
        <f t="shared" si="40"/>
        <v>108.75161380858826</v>
      </c>
      <c r="K169" s="34">
        <f t="shared" si="34"/>
        <v>195752.90485545888</v>
      </c>
      <c r="L169" s="35">
        <f t="shared" si="39"/>
        <v>0.12832230522271496</v>
      </c>
      <c r="M169" s="50">
        <v>309.2944</v>
      </c>
      <c r="N169" s="50">
        <v>5.4000000000000003E-3</v>
      </c>
      <c r="O169" s="36">
        <f>(30*60)*$B$25*$B$29*$B$33*N169</f>
        <v>5.3743853843491305</v>
      </c>
      <c r="P169">
        <v>323.16050000000001</v>
      </c>
      <c r="Q169" s="36">
        <f>P169-$B$23</f>
        <v>37.98720000000003</v>
      </c>
      <c r="R169" s="36">
        <f>O169*$B$35*Q169</f>
        <v>853379.8233344123</v>
      </c>
      <c r="S169" s="35">
        <f t="shared" si="37"/>
        <v>0.55941783465069861</v>
      </c>
    </row>
    <row r="170" spans="2:19" x14ac:dyDescent="0.25">
      <c r="B170" s="49"/>
      <c r="C170" s="45">
        <v>15</v>
      </c>
      <c r="D170" s="46">
        <v>0.52083333333333304</v>
      </c>
      <c r="E170" s="47">
        <v>853.06039999999996</v>
      </c>
      <c r="F170" s="32">
        <f t="shared" si="33"/>
        <v>1535508.72</v>
      </c>
      <c r="G170" s="47">
        <v>291.67720000000003</v>
      </c>
      <c r="H170" s="47">
        <v>5.3753000000000002</v>
      </c>
      <c r="I170" s="50">
        <v>38.951900000000002</v>
      </c>
      <c r="J170" s="34">
        <f t="shared" si="40"/>
        <v>109.32332304238003</v>
      </c>
      <c r="K170" s="34">
        <f t="shared" si="34"/>
        <v>196781.98147628404</v>
      </c>
      <c r="L170" s="35">
        <f t="shared" si="39"/>
        <v>0.12815425852891546</v>
      </c>
      <c r="M170" s="50">
        <v>309.4452</v>
      </c>
      <c r="N170" s="50">
        <v>5.4000000000000003E-3</v>
      </c>
      <c r="O170" s="36">
        <f>(30*60)*$B$25*$B$29*$B$33*N170</f>
        <v>5.3743853843491305</v>
      </c>
      <c r="P170">
        <v>323.33370000000002</v>
      </c>
      <c r="Q170" s="36">
        <f>P170-$B$23</f>
        <v>38.160400000000038</v>
      </c>
      <c r="R170" s="36">
        <f>O170*$B$35*Q170</f>
        <v>857270.74936743197</v>
      </c>
      <c r="S170" s="35">
        <f t="shared" si="37"/>
        <v>0.55829754543330234</v>
      </c>
    </row>
    <row r="171" spans="2:19" x14ac:dyDescent="0.25">
      <c r="B171" s="49"/>
      <c r="C171" s="45">
        <v>16</v>
      </c>
      <c r="D171" s="46">
        <v>0.54166666666666596</v>
      </c>
      <c r="E171" s="47">
        <v>842.66539999999998</v>
      </c>
      <c r="F171" s="32">
        <f t="shared" si="33"/>
        <v>1516797.72</v>
      </c>
      <c r="G171" s="47">
        <v>291.7792</v>
      </c>
      <c r="H171" s="47">
        <v>5.4165000000000001</v>
      </c>
      <c r="I171" s="50">
        <v>38.609099999999998</v>
      </c>
      <c r="J171" s="34">
        <f t="shared" si="40"/>
        <v>108.36121246140891</v>
      </c>
      <c r="K171" s="34">
        <f t="shared" si="34"/>
        <v>195050.18243053602</v>
      </c>
      <c r="L171" s="35">
        <f t="shared" si="39"/>
        <v>0.1285934042876436</v>
      </c>
      <c r="M171" s="50">
        <v>308.9563</v>
      </c>
      <c r="N171" s="50">
        <v>5.5999999999999999E-3</v>
      </c>
      <c r="O171" s="36">
        <f>(30*60)*$B$25*$B$29*$B$33*N171</f>
        <v>5.5734366948805798</v>
      </c>
      <c r="P171">
        <v>322.74250000000001</v>
      </c>
      <c r="Q171" s="36">
        <f>P171-$B$23</f>
        <v>37.569200000000023</v>
      </c>
      <c r="R171" s="36">
        <f>O171*$B$35*Q171</f>
        <v>875248.35192714573</v>
      </c>
      <c r="S171" s="35">
        <f t="shared" si="37"/>
        <v>0.57703696437989482</v>
      </c>
    </row>
    <row r="172" spans="2:19" x14ac:dyDescent="0.25">
      <c r="B172" s="49"/>
      <c r="C172" s="45">
        <v>17</v>
      </c>
      <c r="D172" s="46">
        <v>0.5625</v>
      </c>
      <c r="E172" s="47">
        <v>816.13689999999997</v>
      </c>
      <c r="F172" s="32">
        <f t="shared" si="33"/>
        <v>1469046.42</v>
      </c>
      <c r="G172" s="47">
        <v>291.70400000000001</v>
      </c>
      <c r="H172" s="47">
        <v>5.4401000000000002</v>
      </c>
      <c r="I172" s="50">
        <v>37.408700000000003</v>
      </c>
      <c r="J172" s="34">
        <f t="shared" si="40"/>
        <v>104.99214145383105</v>
      </c>
      <c r="K172" s="34">
        <f t="shared" si="34"/>
        <v>188985.8546168959</v>
      </c>
      <c r="L172" s="35">
        <f t="shared" si="39"/>
        <v>0.12864525725258968</v>
      </c>
      <c r="M172" s="50">
        <v>309.47559999999999</v>
      </c>
      <c r="N172" s="50">
        <v>5.0000000000000001E-3</v>
      </c>
      <c r="O172" s="36">
        <f>(30*60)*$B$25*$B$29*$B$33*N172</f>
        <v>4.9762827632862319</v>
      </c>
      <c r="P172">
        <v>323.17720000000003</v>
      </c>
      <c r="Q172" s="36">
        <f>P172-$B$23</f>
        <v>38.003900000000044</v>
      </c>
      <c r="R172" s="36">
        <f>O172*$B$35*Q172</f>
        <v>790513.87748199305</v>
      </c>
      <c r="S172" s="35">
        <f t="shared" si="37"/>
        <v>0.53811361351126885</v>
      </c>
    </row>
    <row r="173" spans="2:19" x14ac:dyDescent="0.25">
      <c r="B173" s="49"/>
      <c r="C173" s="45">
        <v>18</v>
      </c>
      <c r="D173" s="46">
        <v>0.58333333333333304</v>
      </c>
      <c r="E173" s="47">
        <v>777.10469999999998</v>
      </c>
      <c r="F173" s="32">
        <f t="shared" si="33"/>
        <v>1398788.46</v>
      </c>
      <c r="G173" s="47">
        <v>291.62880000000001</v>
      </c>
      <c r="H173" s="47">
        <v>5.4672999999999998</v>
      </c>
      <c r="I173" s="50">
        <v>35.6145</v>
      </c>
      <c r="J173" s="34">
        <f t="shared" si="40"/>
        <v>99.956497333707546</v>
      </c>
      <c r="K173" s="34">
        <f t="shared" si="34"/>
        <v>179921.69520067357</v>
      </c>
      <c r="L173" s="35">
        <f t="shared" si="39"/>
        <v>0.12862680837435103</v>
      </c>
      <c r="M173" s="50">
        <v>309.60719999999998</v>
      </c>
      <c r="N173" s="50">
        <v>4.7999999999999996E-3</v>
      </c>
      <c r="O173" s="36">
        <f>(30*60)*$B$25*$B$29*$B$33*N173</f>
        <v>4.7772314527547826</v>
      </c>
      <c r="P173">
        <v>323.31310000000002</v>
      </c>
      <c r="Q173" s="36">
        <f>P173-$B$23</f>
        <v>38.139800000000037</v>
      </c>
      <c r="R173" s="36">
        <f>O173*$B$35*Q173</f>
        <v>761607.08603622788</v>
      </c>
      <c r="S173" s="35">
        <f t="shared" si="37"/>
        <v>0.54447624341726975</v>
      </c>
    </row>
    <row r="174" spans="2:19" x14ac:dyDescent="0.25">
      <c r="B174" s="49"/>
      <c r="C174" s="45">
        <v>19</v>
      </c>
      <c r="D174" s="46">
        <v>0.60416666666666596</v>
      </c>
      <c r="E174" s="47">
        <v>715.86940000000004</v>
      </c>
      <c r="F174" s="32">
        <f t="shared" si="33"/>
        <v>1288564.9200000002</v>
      </c>
      <c r="G174" s="47">
        <v>291.38369999999998</v>
      </c>
      <c r="H174" s="47">
        <v>5.4588999999999999</v>
      </c>
      <c r="I174" s="50">
        <v>32.776699999999998</v>
      </c>
      <c r="J174" s="34">
        <f t="shared" si="40"/>
        <v>91.991860791467857</v>
      </c>
      <c r="K174" s="34">
        <f t="shared" si="34"/>
        <v>165585.34942464213</v>
      </c>
      <c r="L174" s="35">
        <f t="shared" si="39"/>
        <v>0.12850369186260488</v>
      </c>
      <c r="M174" s="50">
        <v>309.27550000000002</v>
      </c>
      <c r="N174" s="50">
        <v>4.5999999999999999E-3</v>
      </c>
      <c r="O174" s="36">
        <f>(30*60)*$B$25*$B$29*$B$33*N174</f>
        <v>4.5781801422233332</v>
      </c>
      <c r="P174">
        <v>323.04849999999999</v>
      </c>
      <c r="Q174" s="36">
        <f>P174-$B$23</f>
        <v>37.875200000000007</v>
      </c>
      <c r="R174" s="36">
        <f>O174*$B$35*Q174</f>
        <v>724809.86202504148</v>
      </c>
      <c r="S174" s="35">
        <f t="shared" si="37"/>
        <v>0.56249386489975328</v>
      </c>
    </row>
    <row r="175" spans="2:19" x14ac:dyDescent="0.25">
      <c r="B175" s="49"/>
      <c r="C175" s="45">
        <v>20</v>
      </c>
      <c r="D175" s="46">
        <v>0.625</v>
      </c>
      <c r="E175" s="47">
        <v>627.24609999999996</v>
      </c>
      <c r="F175" s="32">
        <f t="shared" si="33"/>
        <v>1129042.98</v>
      </c>
      <c r="G175" s="47">
        <v>291.13869999999997</v>
      </c>
      <c r="H175" s="47">
        <v>5.4554999999999998</v>
      </c>
      <c r="I175" s="50">
        <v>28.69</v>
      </c>
      <c r="J175" s="34">
        <f t="shared" si="40"/>
        <v>80.522031995509408</v>
      </c>
      <c r="K175" s="34">
        <f t="shared" si="34"/>
        <v>144939.65759191694</v>
      </c>
      <c r="L175" s="35">
        <f t="shared" si="39"/>
        <v>0.12837390618372824</v>
      </c>
      <c r="M175" s="50">
        <v>309.0634</v>
      </c>
      <c r="N175" s="50">
        <v>4.0000000000000001E-3</v>
      </c>
      <c r="O175" s="36">
        <f>(30*60)*$B$25*$B$29*$B$33*N175</f>
        <v>3.9810262106289858</v>
      </c>
      <c r="P175">
        <v>322.65640000000002</v>
      </c>
      <c r="Q175" s="36">
        <f>P175-$B$23</f>
        <v>37.483100000000036</v>
      </c>
      <c r="R175" s="36">
        <f>O175*$B$35*Q175</f>
        <v>623744.63086252287</v>
      </c>
      <c r="S175" s="35">
        <f t="shared" si="37"/>
        <v>0.5524542837709534</v>
      </c>
    </row>
    <row r="176" spans="2:19" x14ac:dyDescent="0.25">
      <c r="B176" s="49"/>
      <c r="C176" s="45">
        <v>21</v>
      </c>
      <c r="D176" s="46">
        <v>0.64583333333333304</v>
      </c>
      <c r="E176" s="47">
        <v>526.52890000000002</v>
      </c>
      <c r="F176" s="32">
        <f t="shared" si="33"/>
        <v>947752.02</v>
      </c>
      <c r="G176" s="47">
        <v>290.76710000000003</v>
      </c>
      <c r="H176" s="47">
        <v>5.4161000000000001</v>
      </c>
      <c r="I176" s="50">
        <v>23.831499999999998</v>
      </c>
      <c r="J176" s="34">
        <f t="shared" si="40"/>
        <v>66.886051080550089</v>
      </c>
      <c r="K176" s="34">
        <f t="shared" si="34"/>
        <v>120394.89194499017</v>
      </c>
      <c r="L176" s="35">
        <f t="shared" si="39"/>
        <v>0.12703206050142754</v>
      </c>
      <c r="M176" s="50">
        <v>309.77480000000003</v>
      </c>
      <c r="N176" s="50">
        <v>3.0000000000000001E-3</v>
      </c>
      <c r="O176" s="36">
        <f>(30*60)*$B$25*$B$29*$B$33*N176</f>
        <v>2.9857696579717392</v>
      </c>
      <c r="P176">
        <v>322.93869999999998</v>
      </c>
      <c r="Q176" s="36">
        <f>P176-$B$23</f>
        <v>37.7654</v>
      </c>
      <c r="R176" s="36">
        <f>O176*$B$35*Q176</f>
        <v>471331.7231440735</v>
      </c>
      <c r="S176" s="35">
        <f t="shared" si="37"/>
        <v>0.497315450875086</v>
      </c>
    </row>
    <row r="177" spans="2:19" x14ac:dyDescent="0.25">
      <c r="B177" s="49"/>
      <c r="C177" s="45">
        <v>22</v>
      </c>
      <c r="D177" s="46">
        <v>0.66666666666666596</v>
      </c>
      <c r="E177" s="47">
        <v>421.52449999999999</v>
      </c>
      <c r="F177" s="32">
        <f t="shared" si="33"/>
        <v>758744.10000000009</v>
      </c>
      <c r="G177" s="47">
        <v>290.39550000000003</v>
      </c>
      <c r="H177" s="47">
        <v>5.3830999999999998</v>
      </c>
      <c r="I177" s="50">
        <v>18.747499999999999</v>
      </c>
      <c r="J177" s="34">
        <f>I177/0.3563</f>
        <v>52.617176536626431</v>
      </c>
      <c r="K177" s="34">
        <f t="shared" si="34"/>
        <v>94710.917765927574</v>
      </c>
      <c r="L177" s="35">
        <f t="shared" si="39"/>
        <v>0.12482590344482093</v>
      </c>
      <c r="M177" s="50">
        <v>310.47399999999999</v>
      </c>
      <c r="N177" s="50">
        <v>2.2000000000000001E-3</v>
      </c>
      <c r="O177" s="36">
        <f>(30*60)*$B$25*$B$29*$B$33*N177</f>
        <v>2.1895644158459424</v>
      </c>
      <c r="P177">
        <v>322.9006</v>
      </c>
      <c r="Q177" s="36">
        <f>P177-$B$23</f>
        <v>37.727300000000014</v>
      </c>
      <c r="R177" s="36">
        <f>O177*$B$35*Q177</f>
        <v>345294.55798924866</v>
      </c>
      <c r="S177" s="35">
        <f t="shared" si="37"/>
        <v>0.45508697595045366</v>
      </c>
    </row>
    <row r="178" spans="2:19" x14ac:dyDescent="0.25">
      <c r="B178" s="49"/>
      <c r="C178" s="45">
        <v>23</v>
      </c>
      <c r="D178" s="46">
        <v>0.6875</v>
      </c>
      <c r="E178" s="47">
        <v>352.41149999999999</v>
      </c>
      <c r="F178" s="32">
        <f t="shared" si="33"/>
        <v>634340.69999999995</v>
      </c>
      <c r="G178" s="47">
        <v>289.87700000000001</v>
      </c>
      <c r="H178" s="47">
        <v>5.2972999999999999</v>
      </c>
      <c r="I178" s="50">
        <v>15.2272</v>
      </c>
      <c r="J178" s="34">
        <f t="shared" ref="J178:J193" si="41">I178/0.3563</f>
        <v>42.737019365703055</v>
      </c>
      <c r="K178" s="34">
        <f t="shared" si="34"/>
        <v>76926.63485826549</v>
      </c>
      <c r="L178" s="35">
        <f t="shared" si="39"/>
        <v>0.12127021781554533</v>
      </c>
      <c r="M178" s="50">
        <v>312.08589999999998</v>
      </c>
      <c r="N178" s="50">
        <v>1.4E-3</v>
      </c>
      <c r="O178" s="36">
        <f>(30*60)*$B$25*$B$29*$B$33*N178</f>
        <v>1.393359173720145</v>
      </c>
      <c r="P178">
        <v>323.38909999999998</v>
      </c>
      <c r="Q178" s="36">
        <f>P178-$B$23</f>
        <v>38.215800000000002</v>
      </c>
      <c r="R178" s="36">
        <f>O178*$B$35*Q178</f>
        <v>222578.04243620703</v>
      </c>
      <c r="S178" s="35">
        <f t="shared" si="37"/>
        <v>0.35088091058355086</v>
      </c>
    </row>
    <row r="179" spans="2:19" x14ac:dyDescent="0.25">
      <c r="B179" s="49"/>
      <c r="C179" s="45">
        <v>24</v>
      </c>
      <c r="D179" s="46">
        <v>0.70833333333333304</v>
      </c>
      <c r="E179" s="47">
        <v>231.30009999999999</v>
      </c>
      <c r="F179" s="32">
        <f t="shared" si="33"/>
        <v>416340.18</v>
      </c>
      <c r="G179" s="47">
        <v>289.35849999999999</v>
      </c>
      <c r="H179" s="47">
        <v>5.2192999999999996</v>
      </c>
      <c r="I179" s="50">
        <v>9.1350999999999996</v>
      </c>
      <c r="J179" s="34">
        <f t="shared" si="41"/>
        <v>25.638787538591075</v>
      </c>
      <c r="K179" s="34">
        <f t="shared" si="34"/>
        <v>46149.817569463936</v>
      </c>
      <c r="L179" s="35">
        <f t="shared" si="39"/>
        <v>0.1108464178726731</v>
      </c>
      <c r="M179" s="50">
        <v>314.4076</v>
      </c>
      <c r="N179" s="50">
        <v>5.0000000000000001E-4</v>
      </c>
      <c r="O179" s="36">
        <f>(30*60)*$B$25*$B$29*$B$33*N179</f>
        <v>0.49762827632862322</v>
      </c>
      <c r="P179">
        <v>323.22239999999999</v>
      </c>
      <c r="Q179" s="36">
        <f>P179-$B$23</f>
        <v>38.04910000000001</v>
      </c>
      <c r="R179" s="36">
        <f>O179*$B$35*Q179</f>
        <v>79145.407644215666</v>
      </c>
      <c r="S179" s="35">
        <f t="shared" si="37"/>
        <v>0.19009793300328512</v>
      </c>
    </row>
    <row r="180" spans="2:19" x14ac:dyDescent="0.25">
      <c r="B180" s="49"/>
      <c r="C180" s="45">
        <v>25</v>
      </c>
      <c r="D180" s="46">
        <v>0.72916666666666596</v>
      </c>
      <c r="E180" s="47">
        <v>121.22369999999999</v>
      </c>
      <c r="F180" s="32">
        <f t="shared" si="33"/>
        <v>218202.65999999997</v>
      </c>
      <c r="G180" s="47">
        <v>288.72309999999999</v>
      </c>
      <c r="H180" s="47">
        <v>5.1463000000000001</v>
      </c>
      <c r="I180" s="50">
        <v>4.0515999999999996</v>
      </c>
      <c r="J180" s="34">
        <f t="shared" si="41"/>
        <v>11.371316306483299</v>
      </c>
      <c r="K180" s="34">
        <f t="shared" si="34"/>
        <v>20468.369351669939</v>
      </c>
      <c r="L180" s="35">
        <f t="shared" si="39"/>
        <v>9.3804398863285815E-2</v>
      </c>
      <c r="M180" s="50">
        <v>315.01029999999997</v>
      </c>
      <c r="N180" s="50">
        <v>0</v>
      </c>
      <c r="O180" s="36">
        <f>(30*60)*$B$25*$B$29*$B$33*N180</f>
        <v>0</v>
      </c>
      <c r="P180">
        <v>320.67739999999998</v>
      </c>
      <c r="Q180" s="36">
        <f>P180-$B$23</f>
        <v>35.504099999999994</v>
      </c>
      <c r="R180" s="36">
        <f>O180*$B$35*Q180</f>
        <v>0</v>
      </c>
      <c r="S180" s="35">
        <f t="shared" si="37"/>
        <v>0</v>
      </c>
    </row>
    <row r="181" spans="2:19" x14ac:dyDescent="0.25">
      <c r="B181" s="49"/>
      <c r="C181" s="45">
        <v>26</v>
      </c>
      <c r="D181" s="46">
        <v>0.75</v>
      </c>
      <c r="E181" s="47">
        <v>42.393099999999997</v>
      </c>
      <c r="F181" s="32">
        <f t="shared" si="33"/>
        <v>76307.579999999987</v>
      </c>
      <c r="G181" s="47">
        <v>288.08760000000001</v>
      </c>
      <c r="H181" s="47">
        <v>5.0781000000000001</v>
      </c>
      <c r="I181" s="50">
        <v>0.92330000000000001</v>
      </c>
      <c r="J181" s="34">
        <f t="shared" si="41"/>
        <v>2.5913555992141455</v>
      </c>
      <c r="K181" s="34">
        <f t="shared" si="34"/>
        <v>4664.4400785854614</v>
      </c>
      <c r="L181" s="35">
        <f t="shared" si="39"/>
        <v>6.1126824865700917E-2</v>
      </c>
      <c r="M181" s="50">
        <v>313.48360000000002</v>
      </c>
      <c r="N181" s="50">
        <v>0</v>
      </c>
      <c r="O181" s="36">
        <f>(30*60)*$B$25*$B$29*$B$33*N181</f>
        <v>0</v>
      </c>
      <c r="P181">
        <v>317.39350000000002</v>
      </c>
      <c r="Q181" s="36">
        <f>P181-$B$23</f>
        <v>32.220200000000034</v>
      </c>
      <c r="R181" s="36">
        <f>O181*$B$35*Q181</f>
        <v>0</v>
      </c>
      <c r="S181" s="35">
        <f t="shared" si="37"/>
        <v>0</v>
      </c>
    </row>
    <row r="182" spans="2:19" x14ac:dyDescent="0.25">
      <c r="B182" s="49"/>
      <c r="C182" s="45">
        <v>27</v>
      </c>
      <c r="D182" s="46">
        <v>0.77083333333333304</v>
      </c>
      <c r="E182" s="47">
        <v>9.9696999999999996</v>
      </c>
      <c r="F182" s="32">
        <f t="shared" si="33"/>
        <v>17945.46</v>
      </c>
      <c r="G182" s="47">
        <v>287.7174</v>
      </c>
      <c r="H182" s="47">
        <v>5.0545999999999998</v>
      </c>
      <c r="I182" s="50">
        <v>0</v>
      </c>
      <c r="J182" s="34">
        <f t="shared" si="41"/>
        <v>0</v>
      </c>
      <c r="K182" s="34">
        <f t="shared" si="34"/>
        <v>0</v>
      </c>
      <c r="L182" s="35">
        <f t="shared" si="39"/>
        <v>0</v>
      </c>
      <c r="M182" s="50">
        <v>311.22840000000002</v>
      </c>
      <c r="N182" s="50">
        <v>0</v>
      </c>
      <c r="O182" s="36">
        <f>(30*60)*$B$25*$B$29*$B$33*N182</f>
        <v>0</v>
      </c>
      <c r="P182">
        <v>314.01560000000001</v>
      </c>
      <c r="Q182" s="36">
        <f>P182-$B$23</f>
        <v>28.842300000000023</v>
      </c>
      <c r="R182" s="36">
        <f>O182*$B$35*Q182</f>
        <v>0</v>
      </c>
      <c r="S182" s="35">
        <f t="shared" si="37"/>
        <v>0</v>
      </c>
    </row>
    <row r="183" spans="2:19" x14ac:dyDescent="0.25">
      <c r="B183" s="49"/>
      <c r="C183" s="45">
        <v>28</v>
      </c>
      <c r="D183" s="46">
        <v>0.79166666666666596</v>
      </c>
      <c r="E183" s="47">
        <v>2.8161</v>
      </c>
      <c r="F183" s="32">
        <f t="shared" si="33"/>
        <v>5068.9800000000005</v>
      </c>
      <c r="G183" s="47">
        <v>287.34730000000002</v>
      </c>
      <c r="H183" s="47">
        <v>5.0411000000000001</v>
      </c>
      <c r="I183" s="50">
        <v>0</v>
      </c>
      <c r="J183" s="34">
        <f t="shared" si="41"/>
        <v>0</v>
      </c>
      <c r="K183" s="34">
        <f t="shared" si="34"/>
        <v>0</v>
      </c>
      <c r="L183" s="35">
        <f t="shared" si="39"/>
        <v>0</v>
      </c>
      <c r="M183" s="50">
        <v>308.89510000000001</v>
      </c>
      <c r="N183" s="50">
        <v>0</v>
      </c>
      <c r="O183" s="36">
        <f>(30*60)*$B$25*$B$29*$B$33*N183</f>
        <v>0</v>
      </c>
      <c r="P183">
        <v>310.9264</v>
      </c>
      <c r="Q183" s="36">
        <f>P183-$B$23</f>
        <v>25.753100000000018</v>
      </c>
      <c r="R183" s="36">
        <f>O183*$B$35*Q183</f>
        <v>0</v>
      </c>
      <c r="S183" s="35">
        <f t="shared" si="37"/>
        <v>0</v>
      </c>
    </row>
    <row r="184" spans="2:19" x14ac:dyDescent="0.25">
      <c r="B184" s="49"/>
      <c r="C184" s="47">
        <v>29</v>
      </c>
      <c r="D184" s="43">
        <v>0.8125</v>
      </c>
      <c r="E184" s="47">
        <v>0</v>
      </c>
      <c r="F184" s="32">
        <f t="shared" si="33"/>
        <v>0</v>
      </c>
      <c r="G184" s="47">
        <v>287.12110000000001</v>
      </c>
      <c r="H184" s="47">
        <v>5.0164999999999997</v>
      </c>
      <c r="I184" s="50">
        <v>0</v>
      </c>
      <c r="J184" s="34">
        <f t="shared" si="41"/>
        <v>0</v>
      </c>
      <c r="K184" s="34">
        <f t="shared" si="34"/>
        <v>0</v>
      </c>
      <c r="L184" s="35" t="e">
        <f t="shared" si="39"/>
        <v>#DIV/0!</v>
      </c>
      <c r="M184" s="50">
        <v>297.64780000000002</v>
      </c>
      <c r="N184" s="50">
        <v>0</v>
      </c>
      <c r="O184" s="36">
        <f>(30*60)*$B$25*$B$29*$B$33*N184</f>
        <v>0</v>
      </c>
      <c r="P184">
        <v>298.52519999999998</v>
      </c>
      <c r="Q184" s="36">
        <f>P184-$B$23</f>
        <v>13.351900000000001</v>
      </c>
      <c r="R184" s="36">
        <f>O184*$B$35*Q184</f>
        <v>0</v>
      </c>
      <c r="S184" s="36" t="e">
        <f t="shared" si="37"/>
        <v>#DIV/0!</v>
      </c>
    </row>
    <row r="185" spans="2:19" x14ac:dyDescent="0.25">
      <c r="B185" s="49"/>
      <c r="C185" s="47"/>
      <c r="D185" s="43">
        <v>0.83333333333333304</v>
      </c>
      <c r="E185" s="47">
        <v>0</v>
      </c>
      <c r="F185" s="32">
        <f t="shared" si="33"/>
        <v>0</v>
      </c>
      <c r="G185" s="47">
        <v>286.89490000000001</v>
      </c>
      <c r="H185" s="47">
        <v>5.0193000000000003</v>
      </c>
      <c r="I185" s="50"/>
      <c r="J185" s="34">
        <f t="shared" si="41"/>
        <v>0</v>
      </c>
      <c r="K185" s="34">
        <f t="shared" si="34"/>
        <v>0</v>
      </c>
      <c r="L185" s="35" t="e">
        <f t="shared" si="39"/>
        <v>#DIV/0!</v>
      </c>
      <c r="M185" s="50"/>
      <c r="O185" s="36">
        <f>(30*60)*$B$25*$B$29*$B$33*N185</f>
        <v>0</v>
      </c>
      <c r="Q185" s="36">
        <f>P185-$B$23</f>
        <v>-285.17329999999998</v>
      </c>
      <c r="R185" s="36">
        <f>O185*$B$35*Q185</f>
        <v>0</v>
      </c>
      <c r="S185" s="36" t="e">
        <f t="shared" si="37"/>
        <v>#DIV/0!</v>
      </c>
    </row>
    <row r="186" spans="2:19" x14ac:dyDescent="0.25">
      <c r="B186" s="49"/>
      <c r="C186" s="47"/>
      <c r="D186" s="31">
        <v>0.85416666666666596</v>
      </c>
      <c r="E186" s="47">
        <v>0</v>
      </c>
      <c r="F186" s="32">
        <f t="shared" si="33"/>
        <v>0</v>
      </c>
      <c r="G186" s="47">
        <v>286.72059999999999</v>
      </c>
      <c r="H186" s="47">
        <v>5.0202</v>
      </c>
      <c r="I186" s="50"/>
      <c r="J186" s="34">
        <f t="shared" si="41"/>
        <v>0</v>
      </c>
      <c r="K186" s="34">
        <f t="shared" si="34"/>
        <v>0</v>
      </c>
      <c r="L186" s="35" t="e">
        <f t="shared" si="39"/>
        <v>#DIV/0!</v>
      </c>
      <c r="M186" s="50"/>
      <c r="O186" s="36">
        <f>(30*60)*$B$25*$B$29*$B$33*N186</f>
        <v>0</v>
      </c>
      <c r="Q186" s="36">
        <f>P186-$B$23</f>
        <v>-285.17329999999998</v>
      </c>
      <c r="R186" s="36">
        <f>O186*$B$35*Q186</f>
        <v>0</v>
      </c>
      <c r="S186" s="36" t="e">
        <f t="shared" si="37"/>
        <v>#DIV/0!</v>
      </c>
    </row>
    <row r="187" spans="2:19" x14ac:dyDescent="0.25">
      <c r="B187" s="49"/>
      <c r="C187" s="47"/>
      <c r="D187" s="31">
        <v>0.875</v>
      </c>
      <c r="E187" s="47">
        <v>0</v>
      </c>
      <c r="F187" s="32">
        <f t="shared" si="33"/>
        <v>0</v>
      </c>
      <c r="G187" s="47">
        <v>286.54629999999997</v>
      </c>
      <c r="H187" s="47">
        <v>5.0290999999999997</v>
      </c>
      <c r="I187" s="50"/>
      <c r="J187" s="34">
        <f t="shared" si="41"/>
        <v>0</v>
      </c>
      <c r="K187" s="34">
        <f t="shared" si="34"/>
        <v>0</v>
      </c>
      <c r="L187" s="35" t="e">
        <f t="shared" si="39"/>
        <v>#DIV/0!</v>
      </c>
      <c r="M187" s="50"/>
      <c r="O187" s="36">
        <f>(30*60)*$B$25*$B$29*$B$33*N187</f>
        <v>0</v>
      </c>
      <c r="Q187" s="36">
        <f>P187-$B$23</f>
        <v>-285.17329999999998</v>
      </c>
      <c r="R187" s="36">
        <f>O187*$B$35*Q187</f>
        <v>0</v>
      </c>
      <c r="S187" s="36" t="e">
        <f t="shared" si="37"/>
        <v>#DIV/0!</v>
      </c>
    </row>
    <row r="188" spans="2:19" x14ac:dyDescent="0.25">
      <c r="B188" s="49"/>
      <c r="C188" s="47"/>
      <c r="D188" s="31">
        <v>0.89583333333333304</v>
      </c>
      <c r="E188" s="47">
        <v>0</v>
      </c>
      <c r="F188" s="32">
        <f t="shared" si="33"/>
        <v>0</v>
      </c>
      <c r="G188" s="47">
        <v>286.38979999999998</v>
      </c>
      <c r="H188" s="47">
        <v>5.0387000000000004</v>
      </c>
      <c r="I188" s="50"/>
      <c r="J188" s="34">
        <f t="shared" si="41"/>
        <v>0</v>
      </c>
      <c r="K188" s="34">
        <f t="shared" si="34"/>
        <v>0</v>
      </c>
      <c r="L188" s="35" t="e">
        <f t="shared" si="39"/>
        <v>#DIV/0!</v>
      </c>
      <c r="M188" s="50"/>
      <c r="O188" s="36">
        <f>(30*60)*$B$25*$B$29*$B$33*N188</f>
        <v>0</v>
      </c>
      <c r="Q188" s="36">
        <f>P188-$B$23</f>
        <v>-285.17329999999998</v>
      </c>
      <c r="R188" s="36">
        <f>O188*$B$35*Q188</f>
        <v>0</v>
      </c>
      <c r="S188" s="36" t="e">
        <f t="shared" si="37"/>
        <v>#DIV/0!</v>
      </c>
    </row>
    <row r="189" spans="2:19" x14ac:dyDescent="0.25">
      <c r="B189" s="49"/>
      <c r="C189" s="47"/>
      <c r="D189" s="31">
        <v>0.91666666666666596</v>
      </c>
      <c r="E189" s="47">
        <v>0</v>
      </c>
      <c r="F189" s="32">
        <f t="shared" si="33"/>
        <v>0</v>
      </c>
      <c r="G189" s="47">
        <v>286.23320000000001</v>
      </c>
      <c r="H189" s="47">
        <v>5.0537999999999998</v>
      </c>
      <c r="I189" s="50"/>
      <c r="J189" s="34">
        <f t="shared" si="41"/>
        <v>0</v>
      </c>
      <c r="K189" s="34">
        <f t="shared" si="34"/>
        <v>0</v>
      </c>
      <c r="L189" s="35" t="e">
        <f t="shared" si="39"/>
        <v>#DIV/0!</v>
      </c>
      <c r="M189" s="50"/>
      <c r="N189" s="47"/>
      <c r="O189" s="36">
        <f>(30*60)*$B$25*$B$29*$B$33*N189</f>
        <v>0</v>
      </c>
      <c r="Q189" s="36">
        <f>P189-$B$23</f>
        <v>-285.17329999999998</v>
      </c>
      <c r="R189" s="36">
        <f>O189*$B$35*Q189</f>
        <v>0</v>
      </c>
      <c r="S189" s="36" t="e">
        <f t="shared" si="37"/>
        <v>#DIV/0!</v>
      </c>
    </row>
    <row r="190" spans="2:19" x14ac:dyDescent="0.25">
      <c r="B190" s="49"/>
      <c r="C190" s="47"/>
      <c r="D190" s="31">
        <v>0.9375</v>
      </c>
      <c r="E190" s="47">
        <v>0</v>
      </c>
      <c r="F190" s="32">
        <f t="shared" si="33"/>
        <v>0</v>
      </c>
      <c r="G190" s="47">
        <v>286.08179999999999</v>
      </c>
      <c r="H190" s="47">
        <v>5.0568</v>
      </c>
      <c r="I190" s="50"/>
      <c r="J190" s="34">
        <f t="shared" si="41"/>
        <v>0</v>
      </c>
      <c r="K190" s="34">
        <f t="shared" si="34"/>
        <v>0</v>
      </c>
      <c r="L190" s="35" t="e">
        <f t="shared" si="39"/>
        <v>#DIV/0!</v>
      </c>
      <c r="M190" s="50"/>
      <c r="N190" s="47"/>
      <c r="O190" s="36">
        <f>(30*60)*$B$25*$B$29*$B$33*N190</f>
        <v>0</v>
      </c>
      <c r="Q190" s="36">
        <f>P190-$B$23</f>
        <v>-285.17329999999998</v>
      </c>
      <c r="R190" s="36">
        <f>O190*$B$35*Q190</f>
        <v>0</v>
      </c>
      <c r="S190" s="36" t="e">
        <f t="shared" si="37"/>
        <v>#DIV/0!</v>
      </c>
    </row>
    <row r="191" spans="2:19" x14ac:dyDescent="0.25">
      <c r="B191" s="49"/>
      <c r="C191" s="47"/>
      <c r="D191" s="31">
        <v>0.95833333333333304</v>
      </c>
      <c r="E191" s="47">
        <v>0</v>
      </c>
      <c r="F191" s="32">
        <f t="shared" si="33"/>
        <v>0</v>
      </c>
      <c r="G191" s="47">
        <v>285.93040000000002</v>
      </c>
      <c r="H191" s="47">
        <v>5.0636999999999999</v>
      </c>
      <c r="I191" s="50"/>
      <c r="J191" s="34">
        <f t="shared" si="41"/>
        <v>0</v>
      </c>
      <c r="K191" s="34">
        <f t="shared" si="34"/>
        <v>0</v>
      </c>
      <c r="L191" s="35" t="e">
        <f t="shared" si="39"/>
        <v>#DIV/0!</v>
      </c>
      <c r="M191" s="50"/>
      <c r="N191" s="47"/>
      <c r="O191" s="36">
        <f>(30*60)*$B$25*$B$29*$B$33*N191</f>
        <v>0</v>
      </c>
      <c r="Q191" s="36">
        <f>P191-$B$23</f>
        <v>-285.17329999999998</v>
      </c>
      <c r="R191" s="36">
        <f>O191*$B$35*Q191</f>
        <v>0</v>
      </c>
      <c r="S191" s="36" t="e">
        <f t="shared" si="37"/>
        <v>#DIV/0!</v>
      </c>
    </row>
    <row r="192" spans="2:19" x14ac:dyDescent="0.25">
      <c r="B192" s="49"/>
      <c r="C192" s="47"/>
      <c r="D192" s="31">
        <v>0.97916666666666596</v>
      </c>
      <c r="E192" s="47">
        <v>0</v>
      </c>
      <c r="F192" s="32">
        <f t="shared" si="33"/>
        <v>0</v>
      </c>
      <c r="G192" s="47">
        <v>285.79610000000002</v>
      </c>
      <c r="H192" s="47">
        <v>5.0533000000000001</v>
      </c>
      <c r="I192" s="50"/>
      <c r="J192" s="34">
        <f t="shared" si="41"/>
        <v>0</v>
      </c>
      <c r="K192" s="34">
        <f t="shared" si="34"/>
        <v>0</v>
      </c>
      <c r="L192" s="35" t="e">
        <f t="shared" si="39"/>
        <v>#DIV/0!</v>
      </c>
      <c r="M192" s="50"/>
      <c r="N192" s="47"/>
      <c r="O192" s="36">
        <f>(30*60)*$B$25*$B$29*$B$33*N192</f>
        <v>0</v>
      </c>
      <c r="Q192" s="36">
        <f>P192-$B$23</f>
        <v>-285.17329999999998</v>
      </c>
      <c r="R192" s="36">
        <f>O192*$B$35*Q192</f>
        <v>0</v>
      </c>
      <c r="S192" s="36" t="e">
        <f t="shared" si="37"/>
        <v>#DIV/0!</v>
      </c>
    </row>
    <row r="193" spans="1:19" x14ac:dyDescent="0.25">
      <c r="B193" s="49"/>
      <c r="C193" s="47"/>
      <c r="D193" s="31">
        <v>1</v>
      </c>
      <c r="E193" s="47">
        <v>0</v>
      </c>
      <c r="F193" s="32">
        <f t="shared" si="33"/>
        <v>0</v>
      </c>
      <c r="G193" s="47">
        <v>285.6619</v>
      </c>
      <c r="H193" s="47">
        <v>5.0472999999999999</v>
      </c>
      <c r="I193" s="50"/>
      <c r="J193" s="34">
        <f t="shared" si="41"/>
        <v>0</v>
      </c>
      <c r="K193" s="34">
        <f t="shared" si="34"/>
        <v>0</v>
      </c>
      <c r="L193" s="35" t="e">
        <f t="shared" si="39"/>
        <v>#DIV/0!</v>
      </c>
      <c r="M193" s="50"/>
      <c r="N193" s="47"/>
      <c r="O193" s="36">
        <f>(30*60)*$B$25*$B$29*$B$33*N193</f>
        <v>0</v>
      </c>
      <c r="Q193" s="36">
        <f>P193-$B$23</f>
        <v>-285.17329999999998</v>
      </c>
      <c r="R193" s="36">
        <f>O193*$B$35*Q193</f>
        <v>0</v>
      </c>
      <c r="S193" s="36" t="e">
        <f t="shared" si="37"/>
        <v>#DIV/0!</v>
      </c>
    </row>
    <row r="194" spans="1:19" x14ac:dyDescent="0.25">
      <c r="B194" s="51"/>
      <c r="F194" s="47"/>
      <c r="I194" s="50"/>
      <c r="M194" s="50"/>
    </row>
    <row r="195" spans="1:19" x14ac:dyDescent="0.25">
      <c r="B195" s="51"/>
      <c r="F195" s="47"/>
      <c r="G195" s="47"/>
      <c r="H195" s="47"/>
      <c r="I195" s="50"/>
      <c r="J195" s="52"/>
      <c r="K195" s="52"/>
      <c r="L195" s="53"/>
      <c r="M195" s="50"/>
      <c r="N195" s="54"/>
      <c r="O195" s="54"/>
      <c r="P195" s="47"/>
      <c r="Q195" s="52"/>
      <c r="R195" s="52"/>
      <c r="S195" s="53"/>
    </row>
    <row r="196" spans="1:19" x14ac:dyDescent="0.25">
      <c r="B196" s="51"/>
      <c r="F196" s="47"/>
      <c r="G196" s="47"/>
      <c r="H196" s="47"/>
      <c r="I196" s="50"/>
      <c r="J196" s="52"/>
      <c r="K196" s="52"/>
      <c r="L196" s="53"/>
      <c r="M196" s="50"/>
      <c r="N196" s="54"/>
      <c r="O196" s="54"/>
      <c r="P196" s="47"/>
      <c r="Q196" s="52"/>
      <c r="R196" s="52"/>
      <c r="S196" s="53"/>
    </row>
    <row r="197" spans="1:19" x14ac:dyDescent="0.25">
      <c r="B197" s="51"/>
      <c r="F197" s="47"/>
      <c r="G197" s="47"/>
      <c r="H197" s="47"/>
      <c r="I197" s="50"/>
      <c r="J197" s="50"/>
      <c r="K197" s="50"/>
      <c r="M197" s="50"/>
    </row>
    <row r="198" spans="1:19" x14ac:dyDescent="0.25">
      <c r="A198" s="55"/>
      <c r="B198" s="55"/>
      <c r="C198" s="55"/>
      <c r="D198" s="55"/>
      <c r="E198" s="55"/>
      <c r="F198" s="55"/>
      <c r="G198" s="55"/>
      <c r="H198" s="56"/>
      <c r="I198" s="56"/>
      <c r="J198" s="56"/>
      <c r="K198" s="56"/>
      <c r="L198" s="56"/>
      <c r="M198" s="56"/>
      <c r="N198" s="55"/>
      <c r="O198" s="55"/>
      <c r="P198" s="55"/>
      <c r="Q198" s="10"/>
      <c r="R198" s="10"/>
      <c r="S198" s="10"/>
    </row>
    <row r="199" spans="1:19" ht="21" x14ac:dyDescent="0.35">
      <c r="A199" s="47"/>
      <c r="B199" s="42" t="s">
        <v>11</v>
      </c>
      <c r="C199" s="12" t="s">
        <v>58</v>
      </c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1:19" x14ac:dyDescent="0.25">
      <c r="B200" s="11" t="s">
        <v>13</v>
      </c>
      <c r="C200" s="13" t="s">
        <v>14</v>
      </c>
      <c r="D200" s="13"/>
      <c r="E200" s="14">
        <f>SUM(K207:K254)/(60*60)</f>
        <v>783.58125175413977</v>
      </c>
      <c r="F200" s="14"/>
      <c r="G200" s="15" t="s">
        <v>7</v>
      </c>
      <c r="H200" s="16" t="s">
        <v>15</v>
      </c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</row>
    <row r="201" spans="1:19" x14ac:dyDescent="0.25">
      <c r="B201" s="17" t="s">
        <v>16</v>
      </c>
      <c r="C201" s="18" t="s">
        <v>2</v>
      </c>
      <c r="D201" s="18"/>
      <c r="E201" s="19">
        <f>(SUM(K207:K254))/(SUM(F207:F254))</f>
        <v>0.12804953572543568</v>
      </c>
      <c r="F201" s="19"/>
      <c r="G201" s="20" t="s">
        <v>17</v>
      </c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</row>
    <row r="202" spans="1:19" x14ac:dyDescent="0.25">
      <c r="B202" s="17" t="s">
        <v>18</v>
      </c>
      <c r="C202" s="13" t="s">
        <v>19</v>
      </c>
      <c r="D202" s="13"/>
      <c r="E202" s="14">
        <f>SUM(O207:O254)</f>
        <v>79.62052421257971</v>
      </c>
      <c r="F202" s="14"/>
      <c r="G202" s="20" t="s">
        <v>10</v>
      </c>
      <c r="H202" s="13" t="s">
        <v>20</v>
      </c>
      <c r="I202" s="13"/>
      <c r="J202" s="14">
        <f>MAX(P207:P254)</f>
        <v>318.55459999999999</v>
      </c>
      <c r="K202" s="14"/>
      <c r="L202" s="20" t="s">
        <v>8</v>
      </c>
    </row>
    <row r="203" spans="1:19" x14ac:dyDescent="0.25">
      <c r="B203" s="11" t="s">
        <v>21</v>
      </c>
      <c r="C203" s="18" t="s">
        <v>3</v>
      </c>
      <c r="D203" s="18"/>
      <c r="E203" s="19">
        <f>(SUM(R207:R254))/(SUM(F207:F254))</f>
        <v>0.49838060348074731</v>
      </c>
      <c r="F203" s="19"/>
      <c r="G203" s="15" t="s">
        <v>17</v>
      </c>
      <c r="H203" s="13" t="s">
        <v>22</v>
      </c>
      <c r="I203" s="13"/>
      <c r="J203" s="21">
        <f>MAX(M208:M255)</f>
        <v>314.16129999999998</v>
      </c>
      <c r="K203" s="14"/>
      <c r="L203" s="20" t="s">
        <v>8</v>
      </c>
    </row>
    <row r="204" spans="1:19" ht="21" x14ac:dyDescent="0.35">
      <c r="B204" s="11" t="s">
        <v>23</v>
      </c>
      <c r="C204" s="22" t="s">
        <v>4</v>
      </c>
      <c r="D204" s="22"/>
      <c r="E204" s="23">
        <f>E201+E203</f>
        <v>0.62643013920618296</v>
      </c>
      <c r="F204" s="23"/>
      <c r="G204" s="24" t="s">
        <v>17</v>
      </c>
      <c r="H204" s="25"/>
      <c r="I204" s="26" t="s">
        <v>24</v>
      </c>
      <c r="J204" s="26"/>
      <c r="K204" s="26"/>
      <c r="L204" s="26"/>
      <c r="M204" s="25"/>
      <c r="N204" s="26" t="s">
        <v>25</v>
      </c>
      <c r="O204" s="26"/>
      <c r="P204" s="26"/>
      <c r="Q204" s="26"/>
      <c r="R204" s="26"/>
      <c r="S204" s="26"/>
    </row>
    <row r="205" spans="1:19" x14ac:dyDescent="0.25">
      <c r="B205" s="27" t="s">
        <v>26</v>
      </c>
      <c r="C205" s="28" t="s">
        <v>27</v>
      </c>
      <c r="D205" s="28" t="s">
        <v>28</v>
      </c>
      <c r="E205" s="28" t="s">
        <v>29</v>
      </c>
      <c r="F205" s="28" t="s">
        <v>30</v>
      </c>
      <c r="G205" s="28" t="s">
        <v>31</v>
      </c>
      <c r="H205" s="28" t="s">
        <v>32</v>
      </c>
      <c r="I205" s="28" t="s">
        <v>33</v>
      </c>
      <c r="J205" s="28" t="s">
        <v>33</v>
      </c>
      <c r="K205" s="28" t="s">
        <v>34</v>
      </c>
      <c r="L205" s="28" t="s">
        <v>35</v>
      </c>
      <c r="M205" s="28" t="s">
        <v>36</v>
      </c>
      <c r="N205" s="28" t="s">
        <v>37</v>
      </c>
      <c r="O205" s="28" t="s">
        <v>38</v>
      </c>
      <c r="P205" s="28" t="s">
        <v>39</v>
      </c>
      <c r="Q205" s="28" t="s">
        <v>40</v>
      </c>
      <c r="R205" s="28" t="s">
        <v>41</v>
      </c>
      <c r="S205" s="28" t="s">
        <v>35</v>
      </c>
    </row>
    <row r="206" spans="1:19" x14ac:dyDescent="0.25">
      <c r="B206" s="29">
        <f>G218</f>
        <v>285.17329999999998</v>
      </c>
      <c r="C206" s="27"/>
      <c r="D206" s="27"/>
      <c r="E206" s="27" t="s">
        <v>42</v>
      </c>
      <c r="F206" s="27" t="s">
        <v>43</v>
      </c>
      <c r="G206" s="27" t="s">
        <v>8</v>
      </c>
      <c r="H206" s="27" t="s">
        <v>44</v>
      </c>
      <c r="I206" s="27" t="s">
        <v>45</v>
      </c>
      <c r="J206" s="27" t="s">
        <v>46</v>
      </c>
      <c r="K206" s="27" t="s">
        <v>43</v>
      </c>
      <c r="L206" s="27" t="s">
        <v>17</v>
      </c>
      <c r="M206" s="27" t="s">
        <v>8</v>
      </c>
      <c r="N206" s="27" t="s">
        <v>44</v>
      </c>
      <c r="O206" s="27" t="s">
        <v>47</v>
      </c>
      <c r="P206" s="27" t="s">
        <v>8</v>
      </c>
      <c r="Q206" s="27" t="s">
        <v>8</v>
      </c>
      <c r="R206" s="27" t="s">
        <v>43</v>
      </c>
      <c r="S206" s="27" t="s">
        <v>17</v>
      </c>
    </row>
    <row r="207" spans="1:19" x14ac:dyDescent="0.25">
      <c r="B207" s="30" t="s">
        <v>48</v>
      </c>
      <c r="D207" s="31">
        <v>2.0833333333333332E-2</v>
      </c>
      <c r="E207">
        <v>0</v>
      </c>
      <c r="F207" s="32">
        <f>E207*30*60</f>
        <v>0</v>
      </c>
      <c r="G207">
        <v>285.28210000000001</v>
      </c>
      <c r="H207">
        <v>5.3007999999999997</v>
      </c>
      <c r="I207" s="33"/>
      <c r="J207" s="34">
        <f>I207/0.3563</f>
        <v>0</v>
      </c>
      <c r="K207" s="34">
        <f>J207*30*60</f>
        <v>0</v>
      </c>
      <c r="L207" s="35" t="e">
        <f>K207/F207</f>
        <v>#DIV/0!</v>
      </c>
      <c r="M207" s="33"/>
      <c r="O207" s="36">
        <f>(30*60)*$B$25*$B$29*$B$33*N207</f>
        <v>0</v>
      </c>
      <c r="Q207" s="36">
        <f>P207-$B$23</f>
        <v>-285.17329999999998</v>
      </c>
      <c r="R207" s="36">
        <f>O207*$B$35*Q207</f>
        <v>0</v>
      </c>
      <c r="S207" s="36" t="e">
        <f>R207/F207</f>
        <v>#DIV/0!</v>
      </c>
    </row>
    <row r="208" spans="1:19" x14ac:dyDescent="0.25">
      <c r="B208" s="29">
        <v>11</v>
      </c>
      <c r="D208" s="31">
        <v>4.1666666666666664E-2</v>
      </c>
      <c r="E208">
        <v>0</v>
      </c>
      <c r="F208" s="32">
        <f>E208*30*60</f>
        <v>0</v>
      </c>
      <c r="G208">
        <v>285.15899999999999</v>
      </c>
      <c r="H208">
        <v>5.2910000000000004</v>
      </c>
      <c r="I208" s="33"/>
      <c r="J208" s="34">
        <f>I208/0.3563</f>
        <v>0</v>
      </c>
      <c r="K208" s="34">
        <f>J208*30*60</f>
        <v>0</v>
      </c>
      <c r="L208" s="35" t="e">
        <f>K208/F208</f>
        <v>#DIV/0!</v>
      </c>
      <c r="M208" s="33"/>
      <c r="O208" s="36">
        <f>(30*60)*$B$25*$B$29*$B$33*N208</f>
        <v>0</v>
      </c>
      <c r="Q208" s="36">
        <f>P208-$B$23</f>
        <v>-285.17329999999998</v>
      </c>
      <c r="R208" s="36">
        <f>O208*$B$35*Q208</f>
        <v>0</v>
      </c>
      <c r="S208" s="36" t="e">
        <f>R208/F208</f>
        <v>#DIV/0!</v>
      </c>
    </row>
    <row r="209" spans="2:19" x14ac:dyDescent="0.25">
      <c r="B209" s="37" t="s">
        <v>49</v>
      </c>
      <c r="D209" s="31">
        <v>6.25E-2</v>
      </c>
      <c r="E209">
        <v>0</v>
      </c>
      <c r="F209" s="32">
        <f>E209*30*60</f>
        <v>0</v>
      </c>
      <c r="G209">
        <v>285.04610000000002</v>
      </c>
      <c r="H209">
        <v>5.2882999999999996</v>
      </c>
      <c r="I209" s="33"/>
      <c r="J209" s="34">
        <f>I209/0.3563</f>
        <v>0</v>
      </c>
      <c r="K209" s="34">
        <f>J209*30*60</f>
        <v>0</v>
      </c>
      <c r="L209" s="35" t="e">
        <f>K209/F209</f>
        <v>#DIV/0!</v>
      </c>
      <c r="M209" s="33"/>
      <c r="O209" s="36">
        <f>(30*60)*$B$25*$B$29*$B$33*N209</f>
        <v>0</v>
      </c>
      <c r="Q209" s="36">
        <f>P209-$B$23</f>
        <v>-285.17329999999998</v>
      </c>
      <c r="R209" s="36">
        <f>O209*$B$35*Q209</f>
        <v>0</v>
      </c>
      <c r="S209" s="36" t="e">
        <f>R209/F209</f>
        <v>#DIV/0!</v>
      </c>
    </row>
    <row r="210" spans="2:19" x14ac:dyDescent="0.25">
      <c r="B210" s="38">
        <v>8.0000000000000002E-3</v>
      </c>
      <c r="D210" s="31">
        <v>8.3333333333333301E-2</v>
      </c>
      <c r="E210">
        <v>0</v>
      </c>
      <c r="F210" s="32">
        <f>E210*30*60</f>
        <v>0</v>
      </c>
      <c r="G210">
        <v>284.9332</v>
      </c>
      <c r="H210">
        <v>5.2944000000000004</v>
      </c>
      <c r="I210" s="33"/>
      <c r="J210" s="34">
        <f>I210/0.3563</f>
        <v>0</v>
      </c>
      <c r="K210" s="34">
        <f>J210*30*60</f>
        <v>0</v>
      </c>
      <c r="L210" s="35" t="e">
        <f>K210/F210</f>
        <v>#DIV/0!</v>
      </c>
      <c r="M210" s="33"/>
      <c r="O210" s="36">
        <f>(30*60)*$B$25*$B$29*$B$33*N210</f>
        <v>0</v>
      </c>
      <c r="Q210" s="36">
        <f>P210-$B$23</f>
        <v>-285.17329999999998</v>
      </c>
      <c r="R210" s="36">
        <f>O210*$B$35*Q210</f>
        <v>0</v>
      </c>
      <c r="S210" s="36" t="e">
        <f>R210/F210</f>
        <v>#DIV/0!</v>
      </c>
    </row>
    <row r="211" spans="2:19" x14ac:dyDescent="0.25">
      <c r="B211" s="28" t="s">
        <v>50</v>
      </c>
      <c r="D211" s="31">
        <v>0.104166666666667</v>
      </c>
      <c r="E211">
        <v>0</v>
      </c>
      <c r="F211" s="32">
        <f>E211*30*60</f>
        <v>0</v>
      </c>
      <c r="G211">
        <v>284.87490000000003</v>
      </c>
      <c r="H211">
        <v>5.2812999999999999</v>
      </c>
      <c r="I211" s="33"/>
      <c r="J211" s="34">
        <f>I211/0.3563</f>
        <v>0</v>
      </c>
      <c r="K211" s="34">
        <f>J211*30*60</f>
        <v>0</v>
      </c>
      <c r="L211" s="35" t="e">
        <f>K211/F211</f>
        <v>#DIV/0!</v>
      </c>
      <c r="M211" s="33"/>
      <c r="O211" s="36">
        <f>(30*60)*$B$25*$B$29*$B$33*N211</f>
        <v>0</v>
      </c>
      <c r="Q211" s="36">
        <f>P211-$B$23</f>
        <v>-285.17329999999998</v>
      </c>
      <c r="R211" s="36">
        <f>O211*$B$35*Q211</f>
        <v>0</v>
      </c>
      <c r="S211" s="36" t="e">
        <f>R211/F211</f>
        <v>#DIV/0!</v>
      </c>
    </row>
    <row r="212" spans="2:19" x14ac:dyDescent="0.25">
      <c r="B212" s="38">
        <v>5.0265482457436686E-5</v>
      </c>
      <c r="D212" s="31">
        <v>0.125</v>
      </c>
      <c r="E212">
        <v>0</v>
      </c>
      <c r="F212" s="32">
        <f>E212*30*60</f>
        <v>0</v>
      </c>
      <c r="G212">
        <v>284.81659999999999</v>
      </c>
      <c r="H212">
        <v>5.2728999999999999</v>
      </c>
      <c r="I212" s="33"/>
      <c r="J212" s="34">
        <f>I212/0.3563</f>
        <v>0</v>
      </c>
      <c r="K212" s="34">
        <f>J212*30*60</f>
        <v>0</v>
      </c>
      <c r="L212" s="35" t="e">
        <f>K212/F212</f>
        <v>#DIV/0!</v>
      </c>
      <c r="M212" s="33"/>
      <c r="O212" s="36">
        <f>(30*60)*$B$25*$B$29*$B$33*N212</f>
        <v>0</v>
      </c>
      <c r="Q212" s="36">
        <f>P212-$B$23</f>
        <v>-285.17329999999998</v>
      </c>
      <c r="R212" s="36">
        <f>O212*$B$35*Q212</f>
        <v>0</v>
      </c>
      <c r="S212" s="36" t="e">
        <f>R212/F212</f>
        <v>#DIV/0!</v>
      </c>
    </row>
    <row r="213" spans="2:19" x14ac:dyDescent="0.25">
      <c r="B213" s="39" t="s">
        <v>51</v>
      </c>
      <c r="D213" s="31">
        <v>0.14583333333333301</v>
      </c>
      <c r="E213">
        <v>0</v>
      </c>
      <c r="F213" s="32">
        <f>E213*30*60</f>
        <v>0</v>
      </c>
      <c r="G213">
        <v>284.76889999999997</v>
      </c>
      <c r="H213">
        <v>5.2496999999999998</v>
      </c>
      <c r="I213" s="33"/>
      <c r="J213" s="34">
        <f>I213/0.3563</f>
        <v>0</v>
      </c>
      <c r="K213" s="34">
        <f>J213*30*60</f>
        <v>0</v>
      </c>
      <c r="L213" s="35" t="e">
        <f>K213/F213</f>
        <v>#DIV/0!</v>
      </c>
      <c r="M213" s="33"/>
      <c r="O213" s="36">
        <f>(30*60)*$B$25*$B$29*$B$33*N213</f>
        <v>0</v>
      </c>
      <c r="Q213" s="36">
        <f>P213-$B$23</f>
        <v>-285.17329999999998</v>
      </c>
      <c r="R213" s="36">
        <f>O213*$B$35*Q213</f>
        <v>0</v>
      </c>
      <c r="S213" s="36" t="e">
        <f>R213/F213</f>
        <v>#DIV/0!</v>
      </c>
    </row>
    <row r="214" spans="2:19" x14ac:dyDescent="0.25">
      <c r="B214" s="40">
        <v>0.35630699999999998</v>
      </c>
      <c r="D214" s="31">
        <v>0.16666666666666599</v>
      </c>
      <c r="E214">
        <v>0</v>
      </c>
      <c r="F214" s="32">
        <f>E214*30*60</f>
        <v>0</v>
      </c>
      <c r="G214">
        <v>284.72129999999999</v>
      </c>
      <c r="H214">
        <v>5.2305000000000001</v>
      </c>
      <c r="I214" s="33"/>
      <c r="J214" s="34">
        <f>I214/0.3563</f>
        <v>0</v>
      </c>
      <c r="K214" s="34">
        <f>J214*30*60</f>
        <v>0</v>
      </c>
      <c r="L214" s="35" t="e">
        <f>K214/F214</f>
        <v>#DIV/0!</v>
      </c>
      <c r="M214" s="33"/>
      <c r="O214" s="36">
        <f>(30*60)*$B$25*$B$29*$B$33*N214</f>
        <v>0</v>
      </c>
      <c r="Q214" s="36">
        <f>P214-$B$23</f>
        <v>-285.17329999999998</v>
      </c>
      <c r="R214" s="36">
        <f>O214*$B$35*Q214</f>
        <v>0</v>
      </c>
      <c r="S214" s="36" t="e">
        <f>R214/F214</f>
        <v>#DIV/0!</v>
      </c>
    </row>
    <row r="215" spans="2:19" x14ac:dyDescent="0.25">
      <c r="B215" s="41" t="s">
        <v>52</v>
      </c>
      <c r="D215" s="31">
        <v>0.1875</v>
      </c>
      <c r="E215">
        <v>0</v>
      </c>
      <c r="F215" s="32">
        <f>E215*30*60</f>
        <v>0</v>
      </c>
      <c r="G215">
        <v>284.71910000000003</v>
      </c>
      <c r="H215">
        <v>5.2077</v>
      </c>
      <c r="I215" s="33"/>
      <c r="J215" s="34">
        <f>I215/0.3563</f>
        <v>0</v>
      </c>
      <c r="K215" s="34">
        <f>J215*30*60</f>
        <v>0</v>
      </c>
      <c r="L215" s="35" t="e">
        <f>K215/F215</f>
        <v>#DIV/0!</v>
      </c>
      <c r="M215" s="33"/>
      <c r="O215" s="36">
        <f>(30*60)*$B$25*$B$29*$B$33*N215</f>
        <v>0</v>
      </c>
      <c r="Q215" s="36">
        <f>P215-$B$23</f>
        <v>-285.17329999999998</v>
      </c>
      <c r="R215" s="36">
        <f>O215*$B$35*Q215</f>
        <v>0</v>
      </c>
      <c r="S215" s="36" t="e">
        <f>R215/F215</f>
        <v>#DIV/0!</v>
      </c>
    </row>
    <row r="216" spans="2:19" x14ac:dyDescent="0.25">
      <c r="B216" s="42">
        <v>1000</v>
      </c>
      <c r="D216" s="43">
        <v>0.20833333333333301</v>
      </c>
      <c r="E216">
        <v>0</v>
      </c>
      <c r="F216" s="32">
        <f>E216*30*60</f>
        <v>0</v>
      </c>
      <c r="G216">
        <v>284.71699999999998</v>
      </c>
      <c r="H216">
        <v>5.1897000000000002</v>
      </c>
      <c r="I216" s="33"/>
      <c r="J216" s="34">
        <f>I216/0.3563</f>
        <v>0</v>
      </c>
      <c r="K216" s="34">
        <f>J216*30*60</f>
        <v>0</v>
      </c>
      <c r="L216" s="35" t="e">
        <f>K216/F216</f>
        <v>#DIV/0!</v>
      </c>
      <c r="M216" s="33"/>
      <c r="O216" s="36">
        <f>(30*60)*$B$25*$B$29*$B$33*N216</f>
        <v>0</v>
      </c>
      <c r="Q216" s="36">
        <f>P216-$B$23</f>
        <v>-285.17329999999998</v>
      </c>
      <c r="R216" s="36">
        <f>O216*$B$35*Q216</f>
        <v>0</v>
      </c>
      <c r="S216" s="36" t="e">
        <f>R216/F216</f>
        <v>#DIV/0!</v>
      </c>
    </row>
    <row r="217" spans="2:19" x14ac:dyDescent="0.25">
      <c r="B217" s="44" t="s">
        <v>53</v>
      </c>
      <c r="C217">
        <v>1</v>
      </c>
      <c r="D217" s="43">
        <v>0.22916666666666599</v>
      </c>
      <c r="E217">
        <v>0</v>
      </c>
      <c r="F217" s="32">
        <f>E217*30*60</f>
        <v>0</v>
      </c>
      <c r="G217">
        <v>284.94510000000002</v>
      </c>
      <c r="H217">
        <v>5.1357999999999997</v>
      </c>
      <c r="I217" s="33">
        <v>0</v>
      </c>
      <c r="J217" s="34">
        <f>I217/0.3563</f>
        <v>0</v>
      </c>
      <c r="K217" s="34">
        <f>J217*30*60</f>
        <v>0</v>
      </c>
      <c r="L217" s="35" t="e">
        <f>K217/F217</f>
        <v>#DIV/0!</v>
      </c>
      <c r="M217" s="33">
        <v>285.74259999999998</v>
      </c>
      <c r="N217" s="33">
        <v>0</v>
      </c>
      <c r="O217" s="36">
        <f>(30*60)*$B$25*$B$29*$B$33*N217</f>
        <v>0</v>
      </c>
      <c r="P217">
        <v>285.6866</v>
      </c>
      <c r="Q217" s="36">
        <f>P217-$B$23</f>
        <v>0.51330000000001519</v>
      </c>
      <c r="R217" s="36">
        <f>O217*$B$35*Q217</f>
        <v>0</v>
      </c>
      <c r="S217" s="36" t="e">
        <f>R217/F217</f>
        <v>#DIV/0!</v>
      </c>
    </row>
    <row r="218" spans="2:19" x14ac:dyDescent="0.25">
      <c r="B218" s="42">
        <v>4180</v>
      </c>
      <c r="C218" s="45">
        <v>2</v>
      </c>
      <c r="D218" s="46">
        <v>0.25</v>
      </c>
      <c r="E218" s="47">
        <v>9.3742000000000001</v>
      </c>
      <c r="F218" s="32">
        <f>E218*30*60</f>
        <v>16873.560000000001</v>
      </c>
      <c r="G218">
        <v>285.17329999999998</v>
      </c>
      <c r="H218">
        <v>5.0884999999999998</v>
      </c>
      <c r="I218" s="33">
        <v>0</v>
      </c>
      <c r="J218" s="34">
        <f>I218/0.3563</f>
        <v>0</v>
      </c>
      <c r="K218" s="34">
        <f>J218*30*60</f>
        <v>0</v>
      </c>
      <c r="L218" s="35">
        <f>K218/F218</f>
        <v>0</v>
      </c>
      <c r="M218" s="33">
        <v>286.03300000000002</v>
      </c>
      <c r="N218" s="33">
        <v>0</v>
      </c>
      <c r="O218" s="36">
        <f>(30*60)*$B$25*$B$29*$B$33*N218</f>
        <v>0</v>
      </c>
      <c r="P218">
        <v>286.04360000000003</v>
      </c>
      <c r="Q218" s="36">
        <f>P218-$B$23</f>
        <v>0.87030000000004293</v>
      </c>
      <c r="R218" s="36">
        <f>O218*$B$35*Q218</f>
        <v>0</v>
      </c>
      <c r="S218" s="36">
        <f>R218/F218</f>
        <v>0</v>
      </c>
    </row>
    <row r="219" spans="2:19" x14ac:dyDescent="0.25">
      <c r="B219" s="48"/>
      <c r="C219" s="45">
        <v>3</v>
      </c>
      <c r="D219" s="46">
        <v>0.27083333333333298</v>
      </c>
      <c r="E219" s="47">
        <v>26.321899999999999</v>
      </c>
      <c r="F219" s="32">
        <f>E219*30*60</f>
        <v>47379.42</v>
      </c>
      <c r="G219">
        <v>285.63630000000001</v>
      </c>
      <c r="H219">
        <v>5.0213000000000001</v>
      </c>
      <c r="I219" s="33">
        <v>0.39600000000000002</v>
      </c>
      <c r="J219" s="34">
        <f>I219/0.3563</f>
        <v>1.111422958181308</v>
      </c>
      <c r="K219" s="34">
        <f>J219*30*60</f>
        <v>2000.5613247263543</v>
      </c>
      <c r="L219" s="35">
        <f>K219/F219</f>
        <v>4.2224267935874991E-2</v>
      </c>
      <c r="M219" s="33">
        <v>286.77249999999998</v>
      </c>
      <c r="N219" s="33">
        <v>0</v>
      </c>
      <c r="O219" s="36">
        <f>(30*60)*$B$25*$B$29*$B$33*N219</f>
        <v>0</v>
      </c>
      <c r="P219">
        <v>286.76839999999999</v>
      </c>
      <c r="Q219" s="36">
        <f>P219-$B$23</f>
        <v>1.5951000000000022</v>
      </c>
      <c r="R219" s="36">
        <f>O219*$B$35*Q219</f>
        <v>0</v>
      </c>
      <c r="S219" s="36">
        <f>R219/F219</f>
        <v>0</v>
      </c>
    </row>
    <row r="220" spans="2:19" x14ac:dyDescent="0.25">
      <c r="B220" s="49" t="s">
        <v>59</v>
      </c>
      <c r="C220" s="45">
        <v>4</v>
      </c>
      <c r="D220" s="46">
        <v>0.29166666666666602</v>
      </c>
      <c r="E220" s="47">
        <v>50.916200000000003</v>
      </c>
      <c r="F220" s="32">
        <f>E220*30*60</f>
        <v>91649.16</v>
      </c>
      <c r="G220">
        <v>286.09930000000003</v>
      </c>
      <c r="H220">
        <v>4.9657999999999998</v>
      </c>
      <c r="I220" s="33">
        <v>1.4136</v>
      </c>
      <c r="J220" s="34">
        <f>I220/0.3563</f>
        <v>3.9674431658714564</v>
      </c>
      <c r="K220" s="34">
        <f>J220*30*60</f>
        <v>7141.3976985686213</v>
      </c>
      <c r="L220" s="35">
        <f>K220/F220</f>
        <v>7.7921038213210253E-2</v>
      </c>
      <c r="M220" s="33">
        <v>288.1037</v>
      </c>
      <c r="N220" s="33">
        <v>0</v>
      </c>
      <c r="O220" s="36">
        <f>(30*60)*$B$25*$B$29*$B$33*N220</f>
        <v>0</v>
      </c>
      <c r="P220">
        <v>288.07319999999999</v>
      </c>
      <c r="Q220" s="36">
        <f>P220-$B$23</f>
        <v>2.8999000000000024</v>
      </c>
      <c r="R220" s="36">
        <f>O220*$B$35*Q220</f>
        <v>0</v>
      </c>
      <c r="S220" s="36">
        <f>R220/F220</f>
        <v>0</v>
      </c>
    </row>
    <row r="221" spans="2:19" x14ac:dyDescent="0.25">
      <c r="B221" s="49"/>
      <c r="C221" s="45">
        <v>5</v>
      </c>
      <c r="D221" s="46">
        <v>0.3125</v>
      </c>
      <c r="E221" s="47">
        <v>79.417199999999994</v>
      </c>
      <c r="F221" s="32">
        <f>E221*30*60</f>
        <v>142950.95999999996</v>
      </c>
      <c r="G221">
        <v>286.83710000000002</v>
      </c>
      <c r="H221">
        <v>4.984</v>
      </c>
      <c r="I221" s="33">
        <v>2.6654</v>
      </c>
      <c r="J221" s="34">
        <f>I221/0.3563</f>
        <v>7.4807746281223686</v>
      </c>
      <c r="K221" s="34">
        <f>J221*30*60</f>
        <v>13465.394330620264</v>
      </c>
      <c r="L221" s="35">
        <f>K221/F221</f>
        <v>9.419589998290509E-2</v>
      </c>
      <c r="M221" s="33">
        <v>290.07679999999999</v>
      </c>
      <c r="N221" s="33">
        <v>0</v>
      </c>
      <c r="O221" s="36">
        <f>(30*60)*$B$25*$B$29*$B$33*N221</f>
        <v>0</v>
      </c>
      <c r="P221">
        <v>290.02670000000001</v>
      </c>
      <c r="Q221" s="36">
        <f>P221-$B$23</f>
        <v>4.8534000000000219</v>
      </c>
      <c r="R221" s="36">
        <f>O221*$B$35*Q221</f>
        <v>0</v>
      </c>
      <c r="S221" s="35">
        <f>R221/F221</f>
        <v>0</v>
      </c>
    </row>
    <row r="222" spans="2:19" x14ac:dyDescent="0.25">
      <c r="B222" s="49"/>
      <c r="C222" s="45">
        <v>6</v>
      </c>
      <c r="D222" s="46">
        <v>0.33333333333333298</v>
      </c>
      <c r="E222" s="47">
        <v>159.87260000000001</v>
      </c>
      <c r="F222" s="32">
        <f>E222*30*60</f>
        <v>287770.68</v>
      </c>
      <c r="G222">
        <v>287.57490000000001</v>
      </c>
      <c r="H222">
        <v>5.0290999999999997</v>
      </c>
      <c r="I222" s="33">
        <v>6.5124000000000004</v>
      </c>
      <c r="J222" s="34">
        <f>I222/0.3563</f>
        <v>18.277855739545327</v>
      </c>
      <c r="K222" s="34">
        <f>J222*30*60</f>
        <v>32900.140331181588</v>
      </c>
      <c r="L222" s="35">
        <f>K222/F222</f>
        <v>0.11432763174893838</v>
      </c>
      <c r="M222" s="33">
        <v>293.90109999999999</v>
      </c>
      <c r="N222" s="33">
        <v>0</v>
      </c>
      <c r="O222" s="36">
        <f>(30*60)*$B$25*$B$29*$B$33*N222</f>
        <v>0</v>
      </c>
      <c r="P222">
        <v>293.7663</v>
      </c>
      <c r="Q222" s="36">
        <f>P222-$B$23</f>
        <v>8.5930000000000177</v>
      </c>
      <c r="R222" s="36">
        <f>O222*$B$35*Q222</f>
        <v>0</v>
      </c>
      <c r="S222" s="35">
        <f>R222/F222</f>
        <v>0</v>
      </c>
    </row>
    <row r="223" spans="2:19" x14ac:dyDescent="0.25">
      <c r="B223" s="49"/>
      <c r="C223" s="45">
        <v>7</v>
      </c>
      <c r="D223" s="46">
        <v>0.35416666666666602</v>
      </c>
      <c r="E223" s="47">
        <v>374.3852</v>
      </c>
      <c r="F223" s="32">
        <f>E223*30*60</f>
        <v>673893.36</v>
      </c>
      <c r="G223" s="47">
        <v>288.25819999999999</v>
      </c>
      <c r="H223" s="47">
        <v>5.0705</v>
      </c>
      <c r="I223" s="50">
        <v>17.183800000000002</v>
      </c>
      <c r="J223" s="34">
        <f>I223/0.3563</f>
        <v>48.228459163626162</v>
      </c>
      <c r="K223" s="34">
        <f>J223*30*60</f>
        <v>86811.226494527087</v>
      </c>
      <c r="L223" s="35">
        <f>K223/F223</f>
        <v>0.12882042122291737</v>
      </c>
      <c r="M223" s="50">
        <v>302.6284</v>
      </c>
      <c r="N223" s="50">
        <v>0</v>
      </c>
      <c r="O223" s="36">
        <f>(30*60)*$B$25*$B$29*$B$33*N223</f>
        <v>0</v>
      </c>
      <c r="P223">
        <v>302.22359999999998</v>
      </c>
      <c r="Q223" s="36">
        <f>P223-$B$23</f>
        <v>17.050299999999993</v>
      </c>
      <c r="R223" s="36">
        <f>O223*$B$35*Q223</f>
        <v>0</v>
      </c>
      <c r="S223" s="35">
        <f>R223/F223</f>
        <v>0</v>
      </c>
    </row>
    <row r="224" spans="2:19" x14ac:dyDescent="0.25">
      <c r="B224" s="49"/>
      <c r="C224" s="45">
        <v>8</v>
      </c>
      <c r="D224" s="46">
        <v>0.375</v>
      </c>
      <c r="E224" s="47">
        <v>517.43230000000005</v>
      </c>
      <c r="F224" s="32">
        <f>E224*30*60</f>
        <v>931378.14</v>
      </c>
      <c r="G224" s="47">
        <v>288.94150000000002</v>
      </c>
      <c r="H224" s="47">
        <v>5.1265000000000001</v>
      </c>
      <c r="I224" s="50">
        <v>22.845199999999998</v>
      </c>
      <c r="J224" s="34">
        <f>I224/0.3563</f>
        <v>64.117878192534377</v>
      </c>
      <c r="K224" s="34">
        <f>J224*30*60</f>
        <v>115412.18074656188</v>
      </c>
      <c r="L224" s="35">
        <f>K224/F224</f>
        <v>0.12391549231181427</v>
      </c>
      <c r="M224" s="50">
        <v>314.16129999999998</v>
      </c>
      <c r="N224" s="50">
        <v>0</v>
      </c>
      <c r="O224" s="36">
        <f>(30*60)*$B$25*$B$29*$B$33*N224</f>
        <v>0</v>
      </c>
      <c r="P224">
        <v>313.58350000000002</v>
      </c>
      <c r="Q224" s="36">
        <f>P224-$B$23</f>
        <v>28.410200000000032</v>
      </c>
      <c r="R224" s="36">
        <f>O224*$B$35*Q224</f>
        <v>0</v>
      </c>
      <c r="S224" s="35">
        <f>R224/F224</f>
        <v>0</v>
      </c>
    </row>
    <row r="225" spans="2:19" x14ac:dyDescent="0.25">
      <c r="B225" s="49"/>
      <c r="C225" s="45">
        <v>9</v>
      </c>
      <c r="D225" s="46">
        <v>0.39583333333333298</v>
      </c>
      <c r="E225" s="47">
        <v>624.16210000000001</v>
      </c>
      <c r="F225" s="32">
        <f>E225*30*60</f>
        <v>1123491.78</v>
      </c>
      <c r="G225" s="47">
        <v>289.5009</v>
      </c>
      <c r="H225" s="47">
        <v>5.1576000000000004</v>
      </c>
      <c r="I225" s="50">
        <v>28.5867</v>
      </c>
      <c r="J225" s="34">
        <f>I225/0.3563</f>
        <v>80.232107774347455</v>
      </c>
      <c r="K225" s="34">
        <f>J225*30*60</f>
        <v>144417.79399382541</v>
      </c>
      <c r="L225" s="35">
        <f>K225/F225</f>
        <v>0.12854370326930689</v>
      </c>
      <c r="M225" s="50">
        <v>308.9024</v>
      </c>
      <c r="N225" s="50">
        <v>6.0000000000000001E-3</v>
      </c>
      <c r="O225" s="36">
        <f>(30*60)*$B$25*$B$29*$B$33*N225</f>
        <v>5.9715393159434784</v>
      </c>
      <c r="P225">
        <v>317.9873</v>
      </c>
      <c r="Q225" s="36">
        <f>P225-$B$23</f>
        <v>32.814000000000021</v>
      </c>
      <c r="R225" s="36">
        <f>O225*$B$35*Q225</f>
        <v>819071.38085388415</v>
      </c>
      <c r="S225" s="35">
        <f>R225/F225</f>
        <v>0.7290408309474985</v>
      </c>
    </row>
    <row r="226" spans="2:19" x14ac:dyDescent="0.25">
      <c r="B226" s="49"/>
      <c r="C226" s="45">
        <v>10</v>
      </c>
      <c r="D226" s="46">
        <v>0.41666666666666602</v>
      </c>
      <c r="E226" s="47">
        <v>724.43370000000004</v>
      </c>
      <c r="F226" s="32">
        <f>E226*30*60</f>
        <v>1303980.6600000001</v>
      </c>
      <c r="G226" s="47">
        <v>290.06029999999998</v>
      </c>
      <c r="H226" s="47">
        <v>5.2</v>
      </c>
      <c r="I226" s="50">
        <v>33.724600000000002</v>
      </c>
      <c r="J226" s="34">
        <f>I226/0.3563</f>
        <v>94.652259332023576</v>
      </c>
      <c r="K226" s="34">
        <f>J226*30*60</f>
        <v>170374.06679764244</v>
      </c>
      <c r="L226" s="35">
        <f>K226/F226</f>
        <v>0.13065689701075967</v>
      </c>
      <c r="M226" s="50">
        <v>306.53399999999999</v>
      </c>
      <c r="N226" s="50">
        <v>6.0000000000000001E-3</v>
      </c>
      <c r="O226" s="36">
        <f>(30*60)*$B$25*$B$29*$B$33*N226</f>
        <v>5.9715393159434784</v>
      </c>
      <c r="P226">
        <v>318.00650000000002</v>
      </c>
      <c r="Q226" s="36">
        <f>P226-$B$23</f>
        <v>32.833200000000033</v>
      </c>
      <c r="R226" s="36">
        <f>O226*$B$35*Q226</f>
        <v>819550.63271322486</v>
      </c>
      <c r="S226" s="35">
        <f>R226/F226</f>
        <v>0.62849907046414688</v>
      </c>
    </row>
    <row r="227" spans="2:19" x14ac:dyDescent="0.25">
      <c r="B227" s="49"/>
      <c r="C227" s="45">
        <v>11</v>
      </c>
      <c r="D227" s="46">
        <v>0.4375</v>
      </c>
      <c r="E227" s="47">
        <v>798.99810000000002</v>
      </c>
      <c r="F227" s="32">
        <f>E227*30*60</f>
        <v>1438196.58</v>
      </c>
      <c r="G227" s="47">
        <v>290.50880000000001</v>
      </c>
      <c r="H227" s="47">
        <v>5.2294999999999998</v>
      </c>
      <c r="I227" s="50">
        <v>37.206299999999999</v>
      </c>
      <c r="J227" s="34">
        <f>I227/0.3563</f>
        <v>104.42408083076059</v>
      </c>
      <c r="K227" s="34">
        <f>J227*30*60</f>
        <v>187963.34549536905</v>
      </c>
      <c r="L227" s="35">
        <f>K227/F227</f>
        <v>0.13069377865949941</v>
      </c>
      <c r="M227" s="50">
        <v>306.56420000000003</v>
      </c>
      <c r="N227" s="50">
        <v>5.7999999999999996E-3</v>
      </c>
      <c r="O227" s="36">
        <f>(30*60)*$B$25*$B$29*$B$33*N227</f>
        <v>5.7724880054120291</v>
      </c>
      <c r="P227">
        <v>318.55459999999999</v>
      </c>
      <c r="Q227" s="36">
        <f>P227-$B$23</f>
        <v>33.38130000000001</v>
      </c>
      <c r="R227" s="36">
        <f>O227*$B$35*Q227</f>
        <v>805457.3831141534</v>
      </c>
      <c r="S227" s="35">
        <f>R227/F227</f>
        <v>0.56004679354344822</v>
      </c>
    </row>
    <row r="228" spans="2:19" x14ac:dyDescent="0.25">
      <c r="B228" s="49"/>
      <c r="C228" s="45">
        <v>12</v>
      </c>
      <c r="D228" s="46">
        <v>0.45833333333333298</v>
      </c>
      <c r="E228" s="47">
        <v>857.54610000000002</v>
      </c>
      <c r="F228" s="32">
        <f>E228*30*60</f>
        <v>1543582.98</v>
      </c>
      <c r="G228" s="47">
        <v>290.95729999999998</v>
      </c>
      <c r="H228" s="47">
        <v>5.2655000000000003</v>
      </c>
      <c r="I228" s="50">
        <v>40.052700000000002</v>
      </c>
      <c r="J228" s="34">
        <f>I228/0.3563</f>
        <v>112.41285433623351</v>
      </c>
      <c r="K228" s="34">
        <f>J228*30*60</f>
        <v>202343.13780522032</v>
      </c>
      <c r="L228" s="35">
        <f>K228/F228</f>
        <v>0.13108666033958236</v>
      </c>
      <c r="M228" s="50">
        <v>305.93770000000001</v>
      </c>
      <c r="N228" s="50">
        <v>6.6E-3</v>
      </c>
      <c r="O228" s="36">
        <f>(30*60)*$B$25*$B$29*$B$33*N228</f>
        <v>6.5686932475378264</v>
      </c>
      <c r="P228">
        <v>317.76650000000001</v>
      </c>
      <c r="Q228" s="36">
        <f>P228-$B$23</f>
        <v>32.593200000000024</v>
      </c>
      <c r="R228" s="36">
        <f>O228*$B$35*Q228</f>
        <v>894915.9829186172</v>
      </c>
      <c r="S228" s="35">
        <f>R228/F228</f>
        <v>0.57976538645082576</v>
      </c>
    </row>
    <row r="229" spans="2:19" x14ac:dyDescent="0.25">
      <c r="B229" s="49"/>
      <c r="C229" s="45">
        <v>13</v>
      </c>
      <c r="D229" s="46">
        <v>0.47916666666666602</v>
      </c>
      <c r="E229" s="47">
        <v>828.12260000000003</v>
      </c>
      <c r="F229" s="32">
        <f>E229*30*60</f>
        <v>1490620.68</v>
      </c>
      <c r="G229" s="47">
        <v>291.2663</v>
      </c>
      <c r="H229" s="47">
        <v>5.2991000000000001</v>
      </c>
      <c r="I229" s="50">
        <v>38.671799999999998</v>
      </c>
      <c r="J229" s="34">
        <f>I229/0.3563</f>
        <v>108.53718776312095</v>
      </c>
      <c r="K229" s="34">
        <f>J229*30*60</f>
        <v>195366.93797361772</v>
      </c>
      <c r="L229" s="35">
        <f>K229/F229</f>
        <v>0.13106415374139163</v>
      </c>
      <c r="M229" s="50">
        <v>306.26749999999998</v>
      </c>
      <c r="N229" s="50">
        <v>6.0000000000000001E-3</v>
      </c>
      <c r="O229" s="36">
        <f>(30*60)*$B$25*$B$29*$B$33*N229</f>
        <v>5.9715393159434784</v>
      </c>
      <c r="P229">
        <v>318.1798</v>
      </c>
      <c r="Q229" s="36">
        <f>P229-$B$23</f>
        <v>33.006500000000017</v>
      </c>
      <c r="R229" s="36">
        <f>O229*$B$35*Q229</f>
        <v>823876.37996445794</v>
      </c>
      <c r="S229" s="35">
        <f>R229/F229</f>
        <v>0.55270693008529703</v>
      </c>
    </row>
    <row r="230" spans="2:19" x14ac:dyDescent="0.25">
      <c r="B230" s="49"/>
      <c r="C230" s="45">
        <v>14</v>
      </c>
      <c r="D230" s="46">
        <v>0.5</v>
      </c>
      <c r="E230" s="47">
        <v>847.48800000000006</v>
      </c>
      <c r="F230" s="32">
        <f>E230*30*60</f>
        <v>1525478.4000000001</v>
      </c>
      <c r="G230" s="47">
        <v>291.5752</v>
      </c>
      <c r="H230" s="47">
        <v>5.3384999999999998</v>
      </c>
      <c r="I230" s="50">
        <v>39.437199999999997</v>
      </c>
      <c r="J230" s="34">
        <f>I230/0.3563</f>
        <v>110.68537749087847</v>
      </c>
      <c r="K230" s="34">
        <f>J230*30*60</f>
        <v>199233.67948358125</v>
      </c>
      <c r="L230" s="35">
        <f>K230/F230</f>
        <v>0.1306040645895617</v>
      </c>
      <c r="M230" s="50">
        <v>306.4624</v>
      </c>
      <c r="N230" s="50">
        <v>6.1999999999999998E-3</v>
      </c>
      <c r="O230" s="36">
        <f>(30*60)*$B$25*$B$29*$B$33*N230</f>
        <v>6.1705906264749277</v>
      </c>
      <c r="P230">
        <v>318.46629999999999</v>
      </c>
      <c r="Q230" s="36">
        <f>P230-$B$23</f>
        <v>33.293000000000006</v>
      </c>
      <c r="R230" s="36">
        <f>O230*$B$35*Q230</f>
        <v>858728.64017982059</v>
      </c>
      <c r="S230" s="35">
        <f>R230/F230</f>
        <v>0.56292415558281295</v>
      </c>
    </row>
    <row r="231" spans="2:19" x14ac:dyDescent="0.25">
      <c r="B231" s="49"/>
      <c r="C231" s="45">
        <v>15</v>
      </c>
      <c r="D231" s="46">
        <v>0.52083333333333304</v>
      </c>
      <c r="E231" s="47">
        <v>853.06039999999996</v>
      </c>
      <c r="F231" s="32">
        <f>E231*30*60</f>
        <v>1535508.72</v>
      </c>
      <c r="G231" s="47">
        <v>291.67720000000003</v>
      </c>
      <c r="H231" s="47">
        <v>5.3753000000000002</v>
      </c>
      <c r="I231" s="50">
        <v>39.791800000000002</v>
      </c>
      <c r="J231" s="34">
        <f>I231/0.3563</f>
        <v>111.68060623070447</v>
      </c>
      <c r="K231" s="34">
        <f>J231*30*60</f>
        <v>201025.09121526807</v>
      </c>
      <c r="L231" s="35">
        <f>K231/F231</f>
        <v>0.13091758359748557</v>
      </c>
      <c r="M231" s="50">
        <v>305.93259999999998</v>
      </c>
      <c r="N231" s="50">
        <v>6.6E-3</v>
      </c>
      <c r="O231" s="36">
        <f>(30*60)*$B$25*$B$29*$B$33*N231</f>
        <v>6.5686932475378264</v>
      </c>
      <c r="P231">
        <v>317.84449999999998</v>
      </c>
      <c r="Q231" s="36">
        <f>P231-$B$23</f>
        <v>32.671199999999999</v>
      </c>
      <c r="R231" s="36">
        <f>O231*$B$35*Q231</f>
        <v>897057.63966504368</v>
      </c>
      <c r="S231" s="35">
        <f>R231/F231</f>
        <v>0.58420875634300773</v>
      </c>
    </row>
    <row r="232" spans="2:19" x14ac:dyDescent="0.25">
      <c r="B232" s="49"/>
      <c r="C232" s="45">
        <v>16</v>
      </c>
      <c r="D232" s="46">
        <v>0.54166666666666596</v>
      </c>
      <c r="E232" s="47">
        <v>842.66539999999998</v>
      </c>
      <c r="F232" s="32">
        <f>E232*30*60</f>
        <v>1516797.72</v>
      </c>
      <c r="G232" s="47">
        <v>291.7792</v>
      </c>
      <c r="H232" s="47">
        <v>5.4165000000000001</v>
      </c>
      <c r="I232" s="50">
        <v>39.276000000000003</v>
      </c>
      <c r="J232" s="34">
        <f>I232/0.3563</f>
        <v>110.232949761437</v>
      </c>
      <c r="K232" s="34">
        <f>J232*30*60</f>
        <v>198419.3095705866</v>
      </c>
      <c r="L232" s="35">
        <f>K232/F232</f>
        <v>0.13081461486544602</v>
      </c>
      <c r="M232" s="50">
        <v>306.46980000000002</v>
      </c>
      <c r="N232" s="50">
        <v>6.0000000000000001E-3</v>
      </c>
      <c r="O232" s="36">
        <f>(30*60)*$B$25*$B$29*$B$33*N232</f>
        <v>5.9715393159434784</v>
      </c>
      <c r="P232">
        <v>318.41340000000002</v>
      </c>
      <c r="Q232" s="36">
        <f>P232-$B$23</f>
        <v>33.240100000000041</v>
      </c>
      <c r="R232" s="36">
        <f>O232*$B$35*Q232</f>
        <v>829707.27758643299</v>
      </c>
      <c r="S232" s="35">
        <f>R232/F232</f>
        <v>0.54701247677668785</v>
      </c>
    </row>
    <row r="233" spans="2:19" x14ac:dyDescent="0.25">
      <c r="B233" s="49"/>
      <c r="C233" s="45">
        <v>17</v>
      </c>
      <c r="D233" s="46">
        <v>0.5625</v>
      </c>
      <c r="E233" s="47">
        <v>816.13689999999997</v>
      </c>
      <c r="F233" s="32">
        <f>E233*30*60</f>
        <v>1469046.42</v>
      </c>
      <c r="G233" s="47">
        <v>291.70400000000001</v>
      </c>
      <c r="H233" s="47">
        <v>5.4401000000000002</v>
      </c>
      <c r="I233" s="50">
        <v>38.089700000000001</v>
      </c>
      <c r="J233" s="34">
        <f>I233/0.3563</f>
        <v>106.90345214706707</v>
      </c>
      <c r="K233" s="34">
        <f>J233*30*60</f>
        <v>192426.21386472072</v>
      </c>
      <c r="L233" s="35">
        <f>K233/F233</f>
        <v>0.13098715686922999</v>
      </c>
      <c r="M233" s="50">
        <v>306.36669999999998</v>
      </c>
      <c r="N233" s="50">
        <v>6.0000000000000001E-3</v>
      </c>
      <c r="O233" s="36">
        <f>(30*60)*$B$25*$B$29*$B$33*N233</f>
        <v>5.9715393159434784</v>
      </c>
      <c r="P233">
        <v>318.30239999999998</v>
      </c>
      <c r="Q233" s="36">
        <f>P233-$B$23</f>
        <v>33.129099999999994</v>
      </c>
      <c r="R233" s="36">
        <f>O233*$B$35*Q233</f>
        <v>826936.60277462029</v>
      </c>
      <c r="S233" s="35">
        <f>R233/F233</f>
        <v>0.56290706101351129</v>
      </c>
    </row>
    <row r="234" spans="2:19" x14ac:dyDescent="0.25">
      <c r="B234" s="49"/>
      <c r="C234" s="45">
        <v>18</v>
      </c>
      <c r="D234" s="46">
        <v>0.58333333333333304</v>
      </c>
      <c r="E234" s="47">
        <v>777.10469999999998</v>
      </c>
      <c r="F234" s="32">
        <f>E234*30*60</f>
        <v>1398788.46</v>
      </c>
      <c r="G234" s="47">
        <v>291.62880000000001</v>
      </c>
      <c r="H234" s="47">
        <v>5.4672999999999998</v>
      </c>
      <c r="I234" s="50">
        <v>36.347799999999999</v>
      </c>
      <c r="J234" s="34">
        <f>I234/0.3563</f>
        <v>102.01459444288521</v>
      </c>
      <c r="K234" s="34">
        <f>J234*30*60</f>
        <v>183626.26999719336</v>
      </c>
      <c r="L234" s="35">
        <f>K234/F234</f>
        <v>0.13127522513103473</v>
      </c>
      <c r="M234" s="50">
        <v>306.09190000000001</v>
      </c>
      <c r="N234" s="50">
        <v>5.7999999999999996E-3</v>
      </c>
      <c r="O234" s="36">
        <f>(30*60)*$B$25*$B$29*$B$33*N234</f>
        <v>5.7724880054120291</v>
      </c>
      <c r="P234">
        <v>317.9828</v>
      </c>
      <c r="Q234" s="36">
        <f>P234-$B$23</f>
        <v>32.809500000000014</v>
      </c>
      <c r="R234" s="36">
        <f>O234*$B$35*Q234</f>
        <v>791660.42099270609</v>
      </c>
      <c r="S234" s="35">
        <f>R234/F234</f>
        <v>0.56596150428114489</v>
      </c>
    </row>
    <row r="235" spans="2:19" x14ac:dyDescent="0.25">
      <c r="B235" s="49"/>
      <c r="C235" s="45">
        <v>19</v>
      </c>
      <c r="D235" s="46">
        <v>0.60416666666666596</v>
      </c>
      <c r="E235" s="47">
        <v>715.86940000000004</v>
      </c>
      <c r="F235" s="32">
        <f>E235*30*60</f>
        <v>1288564.9200000002</v>
      </c>
      <c r="G235" s="47">
        <v>291.38369999999998</v>
      </c>
      <c r="H235" s="47">
        <v>5.4588999999999999</v>
      </c>
      <c r="I235" s="50">
        <v>33.374400000000001</v>
      </c>
      <c r="J235" s="34">
        <f>I235/0.3563</f>
        <v>93.669379736177376</v>
      </c>
      <c r="K235" s="34">
        <f>J235*30*60</f>
        <v>168604.88352511928</v>
      </c>
      <c r="L235" s="35">
        <f>K235/F235</f>
        <v>0.13084702284547622</v>
      </c>
      <c r="M235" s="50">
        <v>306.21100000000001</v>
      </c>
      <c r="N235" s="50">
        <v>5.3E-3</v>
      </c>
      <c r="O235" s="36">
        <f>(30*60)*$B$25*$B$29*$B$33*N235</f>
        <v>5.2748597290834063</v>
      </c>
      <c r="P235">
        <v>318.22789999999998</v>
      </c>
      <c r="Q235" s="36">
        <f>P235-$B$23</f>
        <v>33.054599999999994</v>
      </c>
      <c r="R235" s="36">
        <f>O235*$B$35*Q235</f>
        <v>728818.02171601413</v>
      </c>
      <c r="S235" s="35">
        <f>R235/F235</f>
        <v>0.56560442582591341</v>
      </c>
    </row>
    <row r="236" spans="2:19" x14ac:dyDescent="0.25">
      <c r="B236" s="49"/>
      <c r="C236" s="45">
        <v>20</v>
      </c>
      <c r="D236" s="46">
        <v>0.625</v>
      </c>
      <c r="E236" s="47">
        <v>627.24609999999996</v>
      </c>
      <c r="F236" s="32">
        <f>E236*30*60</f>
        <v>1129042.98</v>
      </c>
      <c r="G236" s="47">
        <v>291.13869999999997</v>
      </c>
      <c r="H236" s="47">
        <v>5.4554999999999998</v>
      </c>
      <c r="I236" s="50">
        <v>29.219799999999999</v>
      </c>
      <c r="J236" s="34">
        <f>I236/0.3563</f>
        <v>82.008981195621658</v>
      </c>
      <c r="K236" s="34">
        <f>J236*30*60</f>
        <v>147616.166152119</v>
      </c>
      <c r="L236" s="35">
        <f>K236/F236</f>
        <v>0.13074450553876965</v>
      </c>
      <c r="M236" s="50">
        <v>306.33929999999998</v>
      </c>
      <c r="N236" s="50">
        <v>4.4000000000000003E-3</v>
      </c>
      <c r="O236" s="36">
        <f>(30*60)*$B$25*$B$29*$B$33*N236</f>
        <v>4.3791288316918848</v>
      </c>
      <c r="P236">
        <v>318.22070000000002</v>
      </c>
      <c r="Q236" s="36">
        <f>P236-$B$23</f>
        <v>33.047400000000039</v>
      </c>
      <c r="R236" s="36">
        <f>O236*$B$35*Q236</f>
        <v>604924.67659726017</v>
      </c>
      <c r="S236" s="35">
        <f>R236/F236</f>
        <v>0.53578533971953857</v>
      </c>
    </row>
    <row r="237" spans="2:19" x14ac:dyDescent="0.25">
      <c r="B237" s="49"/>
      <c r="C237" s="45">
        <v>21</v>
      </c>
      <c r="D237" s="46">
        <v>0.64583333333333304</v>
      </c>
      <c r="E237" s="47">
        <v>526.52890000000002</v>
      </c>
      <c r="F237" s="32">
        <f>E237*30*60</f>
        <v>947752.02</v>
      </c>
      <c r="G237" s="47">
        <v>290.76710000000003</v>
      </c>
      <c r="H237" s="47">
        <v>5.4161000000000001</v>
      </c>
      <c r="I237" s="50">
        <v>24.296199999999999</v>
      </c>
      <c r="J237" s="34">
        <f>I237/0.3563</f>
        <v>68.190289082234074</v>
      </c>
      <c r="K237" s="34">
        <f>J237*30*60</f>
        <v>122742.52034802132</v>
      </c>
      <c r="L237" s="35">
        <f>K237/F237</f>
        <v>0.12950910972262694</v>
      </c>
      <c r="M237" s="50">
        <v>306.62759999999997</v>
      </c>
      <c r="N237" s="50">
        <v>3.5999999999999999E-3</v>
      </c>
      <c r="O237" s="36">
        <f>(30*60)*$B$25*$B$29*$B$33*N237</f>
        <v>3.5829235895660871</v>
      </c>
      <c r="P237">
        <v>318.35329999999999</v>
      </c>
      <c r="Q237" s="36">
        <f>P237-$B$23</f>
        <v>33.180000000000007</v>
      </c>
      <c r="R237" s="36">
        <f>O237*$B$35*Q237</f>
        <v>496924.27165353566</v>
      </c>
      <c r="S237" s="35">
        <f>R237/F237</f>
        <v>0.5243188736791462</v>
      </c>
    </row>
    <row r="238" spans="2:19" x14ac:dyDescent="0.25">
      <c r="B238" s="49"/>
      <c r="C238" s="45">
        <v>22</v>
      </c>
      <c r="D238" s="46">
        <v>0.66666666666666596</v>
      </c>
      <c r="E238" s="47">
        <v>421.52449999999999</v>
      </c>
      <c r="F238" s="32">
        <f>E238*30*60</f>
        <v>758744.10000000009</v>
      </c>
      <c r="G238" s="47">
        <v>290.39550000000003</v>
      </c>
      <c r="H238" s="47">
        <v>5.3830999999999998</v>
      </c>
      <c r="I238" s="50">
        <v>19.172699999999999</v>
      </c>
      <c r="J238" s="34">
        <f>I238/0.3563</f>
        <v>53.810552904855456</v>
      </c>
      <c r="K238" s="34">
        <f>J238*30*60</f>
        <v>96858.995228739819</v>
      </c>
      <c r="L238" s="35">
        <f>K238/F238</f>
        <v>0.1276569995453537</v>
      </c>
      <c r="M238" s="50">
        <v>306.71339999999998</v>
      </c>
      <c r="N238" s="50">
        <v>2.8E-3</v>
      </c>
      <c r="O238" s="36">
        <f>(30*60)*$B$25*$B$29*$B$33*N238</f>
        <v>2.7867183474402899</v>
      </c>
      <c r="P238">
        <v>318.0127</v>
      </c>
      <c r="Q238" s="36">
        <f>P238-$B$23</f>
        <v>32.839400000000012</v>
      </c>
      <c r="R238" s="36">
        <f>O238*$B$35*Q238</f>
        <v>382529.18252553028</v>
      </c>
      <c r="S238" s="35">
        <f>R238/F238</f>
        <v>0.50416099779297163</v>
      </c>
    </row>
    <row r="239" spans="2:19" x14ac:dyDescent="0.25">
      <c r="B239" s="49"/>
      <c r="C239" s="45">
        <v>23</v>
      </c>
      <c r="D239" s="46">
        <v>0.6875</v>
      </c>
      <c r="E239" s="47">
        <v>352.41149999999999</v>
      </c>
      <c r="F239" s="32">
        <f>E239*30*60</f>
        <v>634340.69999999995</v>
      </c>
      <c r="G239" s="47">
        <v>289.87700000000001</v>
      </c>
      <c r="H239" s="47">
        <v>5.2972999999999999</v>
      </c>
      <c r="I239" s="50">
        <v>15.5913</v>
      </c>
      <c r="J239" s="34">
        <f>I239/0.3563</f>
        <v>43.758911030030873</v>
      </c>
      <c r="K239" s="34">
        <f>J239*30*60</f>
        <v>78766.039854055576</v>
      </c>
      <c r="L239" s="35">
        <f>K239/F239</f>
        <v>0.12416992927311078</v>
      </c>
      <c r="M239" s="50">
        <v>307.69529999999997</v>
      </c>
      <c r="N239" s="50">
        <v>2E-3</v>
      </c>
      <c r="O239" s="36">
        <f>(30*60)*$B$25*$B$29*$B$33*N239</f>
        <v>1.9905131053144929</v>
      </c>
      <c r="P239">
        <v>318.2928</v>
      </c>
      <c r="Q239" s="36">
        <f>P239-$B$23</f>
        <v>33.119500000000016</v>
      </c>
      <c r="R239" s="36">
        <f>O239*$B$35*Q239</f>
        <v>275565.65894831694</v>
      </c>
      <c r="S239" s="35">
        <f>R239/F239</f>
        <v>0.43441270432169488</v>
      </c>
    </row>
    <row r="240" spans="2:19" x14ac:dyDescent="0.25">
      <c r="B240" s="49"/>
      <c r="C240" s="45">
        <v>24</v>
      </c>
      <c r="D240" s="46">
        <v>0.70833333333333304</v>
      </c>
      <c r="E240" s="47">
        <v>231.30009999999999</v>
      </c>
      <c r="F240" s="32">
        <f>E240*30*60</f>
        <v>416340.18</v>
      </c>
      <c r="G240" s="47">
        <v>289.35849999999999</v>
      </c>
      <c r="H240" s="47">
        <v>5.2192999999999996</v>
      </c>
      <c r="I240" s="50">
        <v>9.4108000000000001</v>
      </c>
      <c r="J240" s="34">
        <f>I240/0.3563</f>
        <v>26.412573673870334</v>
      </c>
      <c r="K240" s="34">
        <f>J240*30*60</f>
        <v>47542.632612966605</v>
      </c>
      <c r="L240" s="35">
        <f>K240/F240</f>
        <v>0.11419179530778559</v>
      </c>
      <c r="M240" s="50">
        <v>309.3648</v>
      </c>
      <c r="N240" s="50">
        <v>8.9999999999999998E-4</v>
      </c>
      <c r="O240" s="36">
        <f>(30*60)*$B$25*$B$29*$B$33*N240</f>
        <v>0.89573089739152179</v>
      </c>
      <c r="P240">
        <v>318.14460000000003</v>
      </c>
      <c r="Q240" s="36">
        <f>P240-$B$23</f>
        <v>32.971300000000042</v>
      </c>
      <c r="R240" s="36">
        <f>O240*$B$35*Q240</f>
        <v>123449.6627333502</v>
      </c>
      <c r="S240" s="35">
        <f>R240/F240</f>
        <v>0.29651152750462423</v>
      </c>
    </row>
    <row r="241" spans="2:19" x14ac:dyDescent="0.25">
      <c r="B241" s="49"/>
      <c r="C241" s="45">
        <v>25</v>
      </c>
      <c r="D241" s="46">
        <v>0.72916666666666596</v>
      </c>
      <c r="E241" s="47">
        <v>121.22369999999999</v>
      </c>
      <c r="F241" s="32">
        <f>E241*30*60</f>
        <v>218202.65999999997</v>
      </c>
      <c r="G241" s="47">
        <v>288.72309999999999</v>
      </c>
      <c r="H241" s="47">
        <v>5.1463000000000001</v>
      </c>
      <c r="I241" s="50">
        <v>4.1677999999999997</v>
      </c>
      <c r="J241" s="34">
        <f>I241/0.3563</f>
        <v>11.697445972495087</v>
      </c>
      <c r="K241" s="34">
        <f>J241*30*60</f>
        <v>21055.402750491157</v>
      </c>
      <c r="L241" s="35">
        <f>K241/F241</f>
        <v>9.6494711615757386E-2</v>
      </c>
      <c r="M241" s="50">
        <v>310.47019999999998</v>
      </c>
      <c r="N241" s="50">
        <v>0</v>
      </c>
      <c r="O241" s="36">
        <f>(30*60)*$B$25*$B$29*$B$33*N241</f>
        <v>0</v>
      </c>
      <c r="P241">
        <v>316.06700000000001</v>
      </c>
      <c r="Q241" s="36">
        <f>P241-$B$23</f>
        <v>30.893700000000024</v>
      </c>
      <c r="R241" s="36">
        <f>O241*$B$35*Q241</f>
        <v>0</v>
      </c>
      <c r="S241" s="35">
        <f>R241/F241</f>
        <v>0</v>
      </c>
    </row>
    <row r="242" spans="2:19" x14ac:dyDescent="0.25">
      <c r="B242" s="49"/>
      <c r="C242" s="45">
        <v>26</v>
      </c>
      <c r="D242" s="46">
        <v>0.75</v>
      </c>
      <c r="E242" s="47">
        <v>42.393099999999997</v>
      </c>
      <c r="F242" s="32">
        <f>E242*30*60</f>
        <v>76307.579999999987</v>
      </c>
      <c r="G242" s="47">
        <v>288.08760000000001</v>
      </c>
      <c r="H242" s="47">
        <v>5.0781000000000001</v>
      </c>
      <c r="I242" s="50">
        <v>0.94599999999999995</v>
      </c>
      <c r="J242" s="34">
        <f>I242/0.3563</f>
        <v>2.6550659556553464</v>
      </c>
      <c r="K242" s="34">
        <f>J242*30*60</f>
        <v>4779.1187201796238</v>
      </c>
      <c r="L242" s="35">
        <f>K242/F242</f>
        <v>6.2629672179089213E-2</v>
      </c>
      <c r="M242" s="50">
        <v>309.4162</v>
      </c>
      <c r="N242" s="50">
        <v>0</v>
      </c>
      <c r="O242" s="36">
        <f>(30*60)*$B$25*$B$29*$B$33*N242</f>
        <v>0</v>
      </c>
      <c r="P242">
        <v>313.24709999999999</v>
      </c>
      <c r="Q242" s="36">
        <f>P242-$B$23</f>
        <v>28.073800000000006</v>
      </c>
      <c r="R242" s="36">
        <f>O242*$B$35*Q242</f>
        <v>0</v>
      </c>
      <c r="S242" s="35">
        <f>R242/F242</f>
        <v>0</v>
      </c>
    </row>
    <row r="243" spans="2:19" x14ac:dyDescent="0.25">
      <c r="B243" s="49"/>
      <c r="C243" s="45">
        <v>27</v>
      </c>
      <c r="D243" s="46">
        <v>0.77083333333333304</v>
      </c>
      <c r="E243" s="47">
        <v>9.9696999999999996</v>
      </c>
      <c r="F243" s="32">
        <f>E243*30*60</f>
        <v>17945.46</v>
      </c>
      <c r="G243" s="47">
        <v>287.7174</v>
      </c>
      <c r="H243" s="47">
        <v>5.0545999999999998</v>
      </c>
      <c r="I243" s="50">
        <v>0</v>
      </c>
      <c r="J243" s="34">
        <f>I243/0.3563</f>
        <v>0</v>
      </c>
      <c r="K243" s="34">
        <f>J243*30*60</f>
        <v>0</v>
      </c>
      <c r="L243" s="35">
        <f>K243/F243</f>
        <v>0</v>
      </c>
      <c r="M243" s="50">
        <v>307.58789999999999</v>
      </c>
      <c r="N243" s="50">
        <v>0</v>
      </c>
      <c r="O243" s="36">
        <f>(30*60)*$B$25*$B$29*$B$33*N243</f>
        <v>0</v>
      </c>
      <c r="P243">
        <v>310.29259999999999</v>
      </c>
      <c r="Q243" s="36">
        <f>P243-$B$23</f>
        <v>25.11930000000001</v>
      </c>
      <c r="R243" s="36">
        <f>O243*$B$35*Q243</f>
        <v>0</v>
      </c>
      <c r="S243" s="36">
        <f>R243/F243</f>
        <v>0</v>
      </c>
    </row>
    <row r="244" spans="2:19" x14ac:dyDescent="0.25">
      <c r="B244" s="49"/>
      <c r="C244" s="45">
        <v>28</v>
      </c>
      <c r="D244" s="46">
        <v>0.79166666666666596</v>
      </c>
      <c r="E244" s="47">
        <v>2.8161</v>
      </c>
      <c r="F244" s="32">
        <f>E244*30*60</f>
        <v>5068.9800000000005</v>
      </c>
      <c r="G244" s="47">
        <v>287.34730000000002</v>
      </c>
      <c r="H244" s="47">
        <v>5.0411000000000001</v>
      </c>
      <c r="I244" s="50">
        <v>0</v>
      </c>
      <c r="J244" s="34">
        <f>I244/0.3563</f>
        <v>0</v>
      </c>
      <c r="K244" s="34">
        <f>J244*30*60</f>
        <v>0</v>
      </c>
      <c r="L244" s="35">
        <f>K244/F244</f>
        <v>0</v>
      </c>
      <c r="M244" s="50">
        <v>305.63650000000001</v>
      </c>
      <c r="N244" s="50">
        <v>0</v>
      </c>
      <c r="O244" s="36">
        <f>(30*60)*$B$25*$B$29*$B$33*N244</f>
        <v>0</v>
      </c>
      <c r="P244">
        <v>307.58139999999997</v>
      </c>
      <c r="Q244" s="36">
        <f>P244-$B$23</f>
        <v>22.40809999999999</v>
      </c>
      <c r="R244" s="36">
        <f>O244*$B$35*Q244</f>
        <v>0</v>
      </c>
      <c r="S244" s="36">
        <f>R244/F244</f>
        <v>0</v>
      </c>
    </row>
    <row r="245" spans="2:19" x14ac:dyDescent="0.25">
      <c r="B245" s="49"/>
      <c r="C245" s="47">
        <v>29</v>
      </c>
      <c r="D245" s="43">
        <v>0.8125</v>
      </c>
      <c r="E245" s="47">
        <v>0</v>
      </c>
      <c r="F245" s="32">
        <f>E245*30*60</f>
        <v>0</v>
      </c>
      <c r="G245" s="47">
        <v>287.12110000000001</v>
      </c>
      <c r="H245" s="47">
        <v>5.0164999999999997</v>
      </c>
      <c r="I245" s="50">
        <v>0</v>
      </c>
      <c r="J245" s="34">
        <f>I245/0.3563</f>
        <v>0</v>
      </c>
      <c r="K245" s="34">
        <f>J245*30*60</f>
        <v>0</v>
      </c>
      <c r="L245" s="35" t="e">
        <f>K245/F245</f>
        <v>#DIV/0!</v>
      </c>
      <c r="M245" s="50">
        <v>296.13069999999999</v>
      </c>
      <c r="N245" s="50">
        <v>0</v>
      </c>
      <c r="O245" s="36">
        <f>(30*60)*$B$25*$B$29*$B$33*N245</f>
        <v>0</v>
      </c>
      <c r="P245">
        <v>296.94439999999997</v>
      </c>
      <c r="Q245" s="36">
        <f>P245-$B$23</f>
        <v>11.77109999999999</v>
      </c>
      <c r="R245" s="36">
        <f>O245*$B$35*Q245</f>
        <v>0</v>
      </c>
      <c r="S245" s="36" t="e">
        <f>R245/F245</f>
        <v>#DIV/0!</v>
      </c>
    </row>
    <row r="246" spans="2:19" x14ac:dyDescent="0.25">
      <c r="B246" s="49"/>
      <c r="C246" s="47"/>
      <c r="D246" s="43">
        <v>0.83333333333333304</v>
      </c>
      <c r="E246" s="47">
        <v>0</v>
      </c>
      <c r="F246" s="32">
        <f>E246*30*60</f>
        <v>0</v>
      </c>
      <c r="G246" s="47">
        <v>286.89490000000001</v>
      </c>
      <c r="H246" s="47">
        <v>5.0193000000000003</v>
      </c>
      <c r="I246" s="50"/>
      <c r="J246" s="34">
        <f>I246/0.3563</f>
        <v>0</v>
      </c>
      <c r="K246" s="34">
        <f>J246*30*60</f>
        <v>0</v>
      </c>
      <c r="L246" s="35" t="e">
        <f>K246/F246</f>
        <v>#DIV/0!</v>
      </c>
      <c r="M246" s="50"/>
      <c r="O246" s="36">
        <f>(30*60)*$B$25*$B$29*$B$33*N246</f>
        <v>0</v>
      </c>
      <c r="Q246" s="36">
        <f>P246-$B$23</f>
        <v>-285.17329999999998</v>
      </c>
      <c r="R246" s="36">
        <f>O246*$B$35*Q246</f>
        <v>0</v>
      </c>
      <c r="S246" s="36" t="e">
        <f>R246/F246</f>
        <v>#DIV/0!</v>
      </c>
    </row>
    <row r="247" spans="2:19" x14ac:dyDescent="0.25">
      <c r="B247" s="49"/>
      <c r="C247" s="47"/>
      <c r="D247" s="31">
        <v>0.85416666666666596</v>
      </c>
      <c r="E247" s="47">
        <v>0</v>
      </c>
      <c r="F247" s="32">
        <f>E247*30*60</f>
        <v>0</v>
      </c>
      <c r="G247" s="47">
        <v>286.72059999999999</v>
      </c>
      <c r="H247" s="47">
        <v>5.0202</v>
      </c>
      <c r="I247" s="50"/>
      <c r="J247" s="34">
        <f>I247/0.3563</f>
        <v>0</v>
      </c>
      <c r="K247" s="34">
        <f>J247*30*60</f>
        <v>0</v>
      </c>
      <c r="L247" s="35" t="e">
        <f>K247/F247</f>
        <v>#DIV/0!</v>
      </c>
      <c r="M247" s="50"/>
      <c r="O247" s="36">
        <f>(30*60)*$B$25*$B$29*$B$33*N247</f>
        <v>0</v>
      </c>
      <c r="Q247" s="36">
        <f>P247-$B$23</f>
        <v>-285.17329999999998</v>
      </c>
      <c r="R247" s="36">
        <f>O247*$B$35*Q247</f>
        <v>0</v>
      </c>
      <c r="S247" s="36" t="e">
        <f>R247/F247</f>
        <v>#DIV/0!</v>
      </c>
    </row>
    <row r="248" spans="2:19" x14ac:dyDescent="0.25">
      <c r="B248" s="49"/>
      <c r="C248" s="47"/>
      <c r="D248" s="31">
        <v>0.875</v>
      </c>
      <c r="E248" s="47">
        <v>0</v>
      </c>
      <c r="F248" s="32">
        <f>E248*30*60</f>
        <v>0</v>
      </c>
      <c r="G248" s="47">
        <v>286.54629999999997</v>
      </c>
      <c r="H248" s="47">
        <v>5.0290999999999997</v>
      </c>
      <c r="I248" s="50"/>
      <c r="J248" s="34">
        <f>I248/0.3563</f>
        <v>0</v>
      </c>
      <c r="K248" s="34">
        <f>J248*30*60</f>
        <v>0</v>
      </c>
      <c r="L248" s="35" t="e">
        <f>K248/F248</f>
        <v>#DIV/0!</v>
      </c>
      <c r="M248" s="50"/>
      <c r="O248" s="36">
        <f>(30*60)*$B$25*$B$29*$B$33*N248</f>
        <v>0</v>
      </c>
      <c r="Q248" s="36">
        <f>P248-$B$23</f>
        <v>-285.17329999999998</v>
      </c>
      <c r="R248" s="36">
        <f>O248*$B$35*Q248</f>
        <v>0</v>
      </c>
      <c r="S248" s="36" t="e">
        <f>R248/F248</f>
        <v>#DIV/0!</v>
      </c>
    </row>
    <row r="249" spans="2:19" x14ac:dyDescent="0.25">
      <c r="B249" s="49"/>
      <c r="C249" s="47"/>
      <c r="D249" s="31">
        <v>0.89583333333333304</v>
      </c>
      <c r="E249" s="47">
        <v>0</v>
      </c>
      <c r="F249" s="32">
        <f>E249*30*60</f>
        <v>0</v>
      </c>
      <c r="G249" s="47">
        <v>286.38979999999998</v>
      </c>
      <c r="H249" s="47">
        <v>5.0387000000000004</v>
      </c>
      <c r="I249" s="50"/>
      <c r="J249" s="34">
        <f>I249/0.3563</f>
        <v>0</v>
      </c>
      <c r="K249" s="34">
        <f>J249*30*60</f>
        <v>0</v>
      </c>
      <c r="L249" s="35" t="e">
        <f>K249/F249</f>
        <v>#DIV/0!</v>
      </c>
      <c r="M249" s="50"/>
      <c r="O249" s="36">
        <f>(30*60)*$B$25*$B$29*$B$33*N249</f>
        <v>0</v>
      </c>
      <c r="Q249" s="36">
        <f>P249-$B$23</f>
        <v>-285.17329999999998</v>
      </c>
      <c r="R249" s="36">
        <f>O249*$B$35*Q249</f>
        <v>0</v>
      </c>
      <c r="S249" s="36" t="e">
        <f>R249/F249</f>
        <v>#DIV/0!</v>
      </c>
    </row>
    <row r="250" spans="2:19" x14ac:dyDescent="0.25">
      <c r="B250" s="49"/>
      <c r="C250" s="47"/>
      <c r="D250" s="31">
        <v>0.91666666666666596</v>
      </c>
      <c r="E250" s="47">
        <v>0</v>
      </c>
      <c r="F250" s="32">
        <f>E250*30*60</f>
        <v>0</v>
      </c>
      <c r="G250" s="47">
        <v>286.23320000000001</v>
      </c>
      <c r="H250" s="47">
        <v>5.0537999999999998</v>
      </c>
      <c r="I250" s="50"/>
      <c r="J250" s="34">
        <f>I250/0.3563</f>
        <v>0</v>
      </c>
      <c r="K250" s="34">
        <f>J250*30*60</f>
        <v>0</v>
      </c>
      <c r="L250" s="35" t="e">
        <f>K250/F250</f>
        <v>#DIV/0!</v>
      </c>
      <c r="M250" s="50"/>
      <c r="N250" s="47"/>
      <c r="O250" s="36">
        <f>(30*60)*$B$25*$B$29*$B$33*N250</f>
        <v>0</v>
      </c>
      <c r="Q250" s="36">
        <f>P250-$B$23</f>
        <v>-285.17329999999998</v>
      </c>
      <c r="R250" s="36">
        <f>O250*$B$35*Q250</f>
        <v>0</v>
      </c>
      <c r="S250" s="36" t="e">
        <f>R250/F250</f>
        <v>#DIV/0!</v>
      </c>
    </row>
    <row r="251" spans="2:19" x14ac:dyDescent="0.25">
      <c r="B251" s="49"/>
      <c r="C251" s="47"/>
      <c r="D251" s="31">
        <v>0.9375</v>
      </c>
      <c r="E251" s="47">
        <v>0</v>
      </c>
      <c r="F251" s="32">
        <f>E251*30*60</f>
        <v>0</v>
      </c>
      <c r="G251" s="47">
        <v>286.08179999999999</v>
      </c>
      <c r="H251" s="47">
        <v>5.0568</v>
      </c>
      <c r="I251" s="50"/>
      <c r="J251" s="34">
        <f>I251/0.3563</f>
        <v>0</v>
      </c>
      <c r="K251" s="34">
        <f>J251*30*60</f>
        <v>0</v>
      </c>
      <c r="L251" s="35" t="e">
        <f>K251/F251</f>
        <v>#DIV/0!</v>
      </c>
      <c r="M251" s="50"/>
      <c r="N251" s="47"/>
      <c r="O251" s="36">
        <f>(30*60)*$B$25*$B$29*$B$33*N251</f>
        <v>0</v>
      </c>
      <c r="Q251" s="36">
        <f>P251-$B$23</f>
        <v>-285.17329999999998</v>
      </c>
      <c r="R251" s="36">
        <f>O251*$B$35*Q251</f>
        <v>0</v>
      </c>
      <c r="S251" s="36" t="e">
        <f>R251/F251</f>
        <v>#DIV/0!</v>
      </c>
    </row>
    <row r="252" spans="2:19" x14ac:dyDescent="0.25">
      <c r="B252" s="49"/>
      <c r="C252" s="47"/>
      <c r="D252" s="31">
        <v>0.95833333333333304</v>
      </c>
      <c r="E252" s="47">
        <v>0</v>
      </c>
      <c r="F252" s="32">
        <f>E252*30*60</f>
        <v>0</v>
      </c>
      <c r="G252" s="47">
        <v>285.93040000000002</v>
      </c>
      <c r="H252" s="47">
        <v>5.0636999999999999</v>
      </c>
      <c r="I252" s="50"/>
      <c r="J252" s="34">
        <f>I252/0.3563</f>
        <v>0</v>
      </c>
      <c r="K252" s="34">
        <f>J252*30*60</f>
        <v>0</v>
      </c>
      <c r="L252" s="35" t="e">
        <f>K252/F252</f>
        <v>#DIV/0!</v>
      </c>
      <c r="M252" s="50"/>
      <c r="N252" s="47"/>
      <c r="O252" s="36">
        <f>(30*60)*$B$25*$B$29*$B$33*N252</f>
        <v>0</v>
      </c>
      <c r="Q252" s="36">
        <f>P252-$B$23</f>
        <v>-285.17329999999998</v>
      </c>
      <c r="R252" s="36">
        <f>O252*$B$35*Q252</f>
        <v>0</v>
      </c>
      <c r="S252" s="36" t="e">
        <f>R252/F252</f>
        <v>#DIV/0!</v>
      </c>
    </row>
    <row r="253" spans="2:19" x14ac:dyDescent="0.25">
      <c r="B253" s="49"/>
      <c r="C253" s="47"/>
      <c r="D253" s="31">
        <v>0.97916666666666596</v>
      </c>
      <c r="E253" s="47">
        <v>0</v>
      </c>
      <c r="F253" s="32">
        <f>E253*30*60</f>
        <v>0</v>
      </c>
      <c r="G253" s="47">
        <v>285.79610000000002</v>
      </c>
      <c r="H253" s="47">
        <v>5.0533000000000001</v>
      </c>
      <c r="I253" s="50"/>
      <c r="J253" s="34">
        <f>I253/0.3563</f>
        <v>0</v>
      </c>
      <c r="K253" s="34">
        <f>J253*30*60</f>
        <v>0</v>
      </c>
      <c r="L253" s="35" t="e">
        <f>K253/F253</f>
        <v>#DIV/0!</v>
      </c>
      <c r="M253" s="50"/>
      <c r="N253" s="47"/>
      <c r="O253" s="36">
        <f>(30*60)*$B$25*$B$29*$B$33*N253</f>
        <v>0</v>
      </c>
      <c r="Q253" s="36">
        <f>P253-$B$23</f>
        <v>-285.17329999999998</v>
      </c>
      <c r="R253" s="36">
        <f>O253*$B$35*Q253</f>
        <v>0</v>
      </c>
      <c r="S253" s="36" t="e">
        <f>R253/F253</f>
        <v>#DIV/0!</v>
      </c>
    </row>
    <row r="254" spans="2:19" x14ac:dyDescent="0.25">
      <c r="B254" s="49"/>
      <c r="C254" s="47"/>
      <c r="D254" s="31">
        <v>1</v>
      </c>
      <c r="E254" s="47">
        <v>0</v>
      </c>
      <c r="F254" s="32">
        <f>E254*30*60</f>
        <v>0</v>
      </c>
      <c r="G254" s="47">
        <v>285.6619</v>
      </c>
      <c r="H254" s="47">
        <v>5.0472999999999999</v>
      </c>
      <c r="I254" s="50"/>
      <c r="J254" s="34">
        <f>I254/0.3563</f>
        <v>0</v>
      </c>
      <c r="K254" s="34">
        <f>J254*30*60</f>
        <v>0</v>
      </c>
      <c r="L254" s="35" t="e">
        <f>K254/F254</f>
        <v>#DIV/0!</v>
      </c>
      <c r="M254" s="50"/>
      <c r="N254" s="47"/>
      <c r="O254" s="36">
        <f>(30*60)*$B$25*$B$29*$B$33*N254</f>
        <v>0</v>
      </c>
      <c r="Q254" s="36">
        <f>P254-$B$23</f>
        <v>-285.17329999999998</v>
      </c>
      <c r="R254" s="36">
        <f>O254*$B$35*Q254</f>
        <v>0</v>
      </c>
      <c r="S254" s="36" t="e">
        <f>R254/F254</f>
        <v>#DIV/0!</v>
      </c>
    </row>
    <row r="255" spans="2:19" x14ac:dyDescent="0.25">
      <c r="B255" s="51"/>
      <c r="F255" s="47"/>
      <c r="I255" s="50"/>
      <c r="M255" s="50"/>
    </row>
    <row r="256" spans="2:19" x14ac:dyDescent="0.25">
      <c r="B256" s="51"/>
      <c r="F256" s="47"/>
      <c r="G256" s="47"/>
      <c r="H256" s="47"/>
      <c r="I256" s="50"/>
      <c r="J256" s="52"/>
      <c r="K256" s="52"/>
      <c r="L256" s="53"/>
      <c r="M256" s="50"/>
      <c r="N256" s="54"/>
      <c r="O256" s="54"/>
      <c r="P256" s="47"/>
      <c r="Q256" s="52"/>
      <c r="R256" s="52"/>
      <c r="S256" s="53"/>
    </row>
    <row r="257" spans="1:19" x14ac:dyDescent="0.25">
      <c r="B257" s="51"/>
      <c r="F257" s="47"/>
      <c r="G257" s="47"/>
      <c r="H257" s="47"/>
      <c r="I257" s="50"/>
      <c r="J257" s="52"/>
      <c r="K257" s="52"/>
      <c r="L257" s="53"/>
      <c r="M257" s="50"/>
      <c r="N257" s="54"/>
      <c r="O257" s="54"/>
      <c r="P257" s="47"/>
      <c r="Q257" s="52"/>
      <c r="R257" s="52"/>
      <c r="S257" s="53"/>
    </row>
    <row r="258" spans="1:19" x14ac:dyDescent="0.25">
      <c r="B258" s="51"/>
      <c r="F258" s="47"/>
      <c r="G258" s="47"/>
      <c r="H258" s="47"/>
      <c r="I258" s="50"/>
      <c r="J258" s="50"/>
      <c r="K258" s="50"/>
      <c r="M258" s="50"/>
    </row>
    <row r="259" spans="1:19" x14ac:dyDescent="0.25">
      <c r="A259" s="55"/>
      <c r="B259" s="55"/>
      <c r="C259" s="55"/>
      <c r="D259" s="55"/>
      <c r="E259" s="55"/>
      <c r="F259" s="55"/>
      <c r="G259" s="55"/>
      <c r="H259" s="56"/>
      <c r="I259" s="56"/>
      <c r="J259" s="56"/>
      <c r="K259" s="56"/>
      <c r="L259" s="56"/>
      <c r="M259" s="56"/>
      <c r="N259" s="55"/>
      <c r="O259" s="55"/>
      <c r="P259" s="55"/>
      <c r="Q259" s="10"/>
      <c r="R259" s="10"/>
      <c r="S259" s="10"/>
    </row>
    <row r="260" spans="1:19" ht="21" x14ac:dyDescent="0.35">
      <c r="A260" s="47"/>
      <c r="B260" s="42" t="s">
        <v>11</v>
      </c>
      <c r="C260" s="12" t="s">
        <v>60</v>
      </c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</row>
    <row r="261" spans="1:19" x14ac:dyDescent="0.25">
      <c r="B261" s="11" t="s">
        <v>13</v>
      </c>
      <c r="C261" s="13" t="s">
        <v>14</v>
      </c>
      <c r="D261" s="13"/>
      <c r="E261" s="14">
        <f>SUM(K268:K315)/(60*60)</f>
        <v>798.65239966320507</v>
      </c>
      <c r="F261" s="14"/>
      <c r="G261" s="15" t="s">
        <v>7</v>
      </c>
      <c r="H261" s="16" t="s">
        <v>15</v>
      </c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</row>
    <row r="262" spans="1:19" x14ac:dyDescent="0.25">
      <c r="B262" s="17" t="s">
        <v>16</v>
      </c>
      <c r="C262" s="18" t="s">
        <v>2</v>
      </c>
      <c r="D262" s="18"/>
      <c r="E262" s="19">
        <f>(SUM(K268:K315))/(SUM(F268:F315))</f>
        <v>0.13051239900641001</v>
      </c>
      <c r="F262" s="19"/>
      <c r="G262" s="20" t="s">
        <v>17</v>
      </c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</row>
    <row r="263" spans="1:19" x14ac:dyDescent="0.25">
      <c r="B263" s="17" t="s">
        <v>18</v>
      </c>
      <c r="C263" s="13" t="s">
        <v>19</v>
      </c>
      <c r="D263" s="13"/>
      <c r="E263" s="14">
        <f>SUM(O268:O315)</f>
        <v>97.435616505144424</v>
      </c>
      <c r="F263" s="14"/>
      <c r="G263" s="20" t="s">
        <v>10</v>
      </c>
      <c r="H263" s="13" t="s">
        <v>20</v>
      </c>
      <c r="I263" s="13"/>
      <c r="J263" s="14">
        <f>MAX(P268:P315)</f>
        <v>313.48869999999999</v>
      </c>
      <c r="K263" s="14"/>
      <c r="L263" s="20" t="s">
        <v>8</v>
      </c>
    </row>
    <row r="264" spans="1:19" x14ac:dyDescent="0.25">
      <c r="B264" s="11" t="s">
        <v>21</v>
      </c>
      <c r="C264" s="18" t="s">
        <v>3</v>
      </c>
      <c r="D264" s="18"/>
      <c r="E264" s="19">
        <f>(SUM(R268:R315))/(SUM(F268:F315))</f>
        <v>0.51688440378162248</v>
      </c>
      <c r="F264" s="19"/>
      <c r="G264" s="15" t="s">
        <v>17</v>
      </c>
      <c r="H264" s="13" t="s">
        <v>22</v>
      </c>
      <c r="I264" s="13"/>
      <c r="J264" s="21">
        <f>MAX(M269:M316)</f>
        <v>308.50510000000003</v>
      </c>
      <c r="K264" s="14"/>
      <c r="L264" s="20" t="s">
        <v>8</v>
      </c>
    </row>
    <row r="265" spans="1:19" ht="21" x14ac:dyDescent="0.35">
      <c r="B265" s="11" t="s">
        <v>23</v>
      </c>
      <c r="C265" s="22" t="s">
        <v>4</v>
      </c>
      <c r="D265" s="22"/>
      <c r="E265" s="23">
        <f>E262+E264</f>
        <v>0.64739680278803247</v>
      </c>
      <c r="F265" s="23"/>
      <c r="G265" s="24" t="s">
        <v>17</v>
      </c>
      <c r="H265" s="25"/>
      <c r="I265" s="26" t="s">
        <v>24</v>
      </c>
      <c r="J265" s="26"/>
      <c r="K265" s="26"/>
      <c r="L265" s="26"/>
      <c r="M265" s="25"/>
      <c r="N265" s="26" t="s">
        <v>25</v>
      </c>
      <c r="O265" s="26"/>
      <c r="P265" s="26"/>
      <c r="Q265" s="26"/>
      <c r="R265" s="26"/>
      <c r="S265" s="26"/>
    </row>
    <row r="266" spans="1:19" x14ac:dyDescent="0.25">
      <c r="B266" s="27" t="s">
        <v>26</v>
      </c>
      <c r="C266" s="28" t="s">
        <v>27</v>
      </c>
      <c r="D266" s="28" t="s">
        <v>28</v>
      </c>
      <c r="E266" s="28" t="s">
        <v>29</v>
      </c>
      <c r="F266" s="28" t="s">
        <v>30</v>
      </c>
      <c r="G266" s="28" t="s">
        <v>31</v>
      </c>
      <c r="H266" s="28" t="s">
        <v>32</v>
      </c>
      <c r="I266" s="28" t="s">
        <v>33</v>
      </c>
      <c r="J266" s="28" t="s">
        <v>33</v>
      </c>
      <c r="K266" s="28" t="s">
        <v>34</v>
      </c>
      <c r="L266" s="28" t="s">
        <v>35</v>
      </c>
      <c r="M266" s="28" t="s">
        <v>36</v>
      </c>
      <c r="N266" s="28" t="s">
        <v>37</v>
      </c>
      <c r="O266" s="28" t="s">
        <v>38</v>
      </c>
      <c r="P266" s="28" t="s">
        <v>39</v>
      </c>
      <c r="Q266" s="28" t="s">
        <v>40</v>
      </c>
      <c r="R266" s="28" t="s">
        <v>41</v>
      </c>
      <c r="S266" s="28" t="s">
        <v>35</v>
      </c>
    </row>
    <row r="267" spans="1:19" x14ac:dyDescent="0.25">
      <c r="B267" s="29">
        <f>G279</f>
        <v>285.17329999999998</v>
      </c>
      <c r="C267" s="27"/>
      <c r="D267" s="27"/>
      <c r="E267" s="27" t="s">
        <v>42</v>
      </c>
      <c r="F267" s="27" t="s">
        <v>43</v>
      </c>
      <c r="G267" s="27" t="s">
        <v>8</v>
      </c>
      <c r="H267" s="27" t="s">
        <v>44</v>
      </c>
      <c r="I267" s="27" t="s">
        <v>45</v>
      </c>
      <c r="J267" s="27" t="s">
        <v>46</v>
      </c>
      <c r="K267" s="27" t="s">
        <v>43</v>
      </c>
      <c r="L267" s="27" t="s">
        <v>17</v>
      </c>
      <c r="M267" s="27" t="s">
        <v>8</v>
      </c>
      <c r="N267" s="27" t="s">
        <v>44</v>
      </c>
      <c r="O267" s="27" t="s">
        <v>47</v>
      </c>
      <c r="P267" s="27" t="s">
        <v>8</v>
      </c>
      <c r="Q267" s="27" t="s">
        <v>8</v>
      </c>
      <c r="R267" s="27" t="s">
        <v>43</v>
      </c>
      <c r="S267" s="27" t="s">
        <v>17</v>
      </c>
    </row>
    <row r="268" spans="1:19" x14ac:dyDescent="0.25">
      <c r="B268" s="30" t="s">
        <v>48</v>
      </c>
      <c r="D268" s="31">
        <v>2.0833333333333332E-2</v>
      </c>
      <c r="E268">
        <v>0</v>
      </c>
      <c r="F268" s="32">
        <f>E268*30*60</f>
        <v>0</v>
      </c>
      <c r="G268">
        <v>285.28210000000001</v>
      </c>
      <c r="H268">
        <v>5.3007999999999997</v>
      </c>
      <c r="I268" s="33"/>
      <c r="J268" s="34">
        <f t="shared" ref="J268:J274" si="42">I268/0.3563</f>
        <v>0</v>
      </c>
      <c r="K268" s="34">
        <f>J268*30*60</f>
        <v>0</v>
      </c>
      <c r="L268" s="35" t="e">
        <f>K268/F268</f>
        <v>#DIV/0!</v>
      </c>
      <c r="M268" s="33"/>
      <c r="O268" s="36">
        <f>(30*60)*$B$25*$B$29*$B$33*N268</f>
        <v>0</v>
      </c>
      <c r="Q268" s="36">
        <f>P268-$B$23</f>
        <v>-285.17329999999998</v>
      </c>
      <c r="R268" s="36">
        <f>O268*$B$35*Q268</f>
        <v>0</v>
      </c>
      <c r="S268" s="36" t="e">
        <f>R268/F268</f>
        <v>#DIV/0!</v>
      </c>
    </row>
    <row r="269" spans="1:19" x14ac:dyDescent="0.25">
      <c r="B269" s="29">
        <v>11</v>
      </c>
      <c r="D269" s="31">
        <v>4.1666666666666664E-2</v>
      </c>
      <c r="E269">
        <v>0</v>
      </c>
      <c r="F269" s="32">
        <f t="shared" ref="F269:F315" si="43">E269*30*60</f>
        <v>0</v>
      </c>
      <c r="G269">
        <v>285.15899999999999</v>
      </c>
      <c r="H269">
        <v>5.2910000000000004</v>
      </c>
      <c r="I269" s="33"/>
      <c r="J269" s="34">
        <f t="shared" si="42"/>
        <v>0</v>
      </c>
      <c r="K269" s="34">
        <f t="shared" ref="K269:K315" si="44">J269*30*60</f>
        <v>0</v>
      </c>
      <c r="L269" s="35" t="e">
        <f t="shared" ref="L269:L275" si="45">K269/F269</f>
        <v>#DIV/0!</v>
      </c>
      <c r="M269" s="33"/>
      <c r="O269" s="36">
        <f>(30*60)*$B$25*$B$29*$B$33*N269</f>
        <v>0</v>
      </c>
      <c r="Q269" s="36">
        <f>P269-$B$23</f>
        <v>-285.17329999999998</v>
      </c>
      <c r="R269" s="36">
        <f>O269*$B$35*Q269</f>
        <v>0</v>
      </c>
      <c r="S269" s="36" t="e">
        <f t="shared" ref="S269:S273" si="46">R269/F269</f>
        <v>#DIV/0!</v>
      </c>
    </row>
    <row r="270" spans="1:19" x14ac:dyDescent="0.25">
      <c r="B270" s="37" t="s">
        <v>49</v>
      </c>
      <c r="D270" s="31">
        <v>6.25E-2</v>
      </c>
      <c r="E270">
        <v>0</v>
      </c>
      <c r="F270" s="32">
        <f t="shared" si="43"/>
        <v>0</v>
      </c>
      <c r="G270">
        <v>285.04610000000002</v>
      </c>
      <c r="H270">
        <v>5.2882999999999996</v>
      </c>
      <c r="I270" s="33"/>
      <c r="J270" s="34">
        <f t="shared" si="42"/>
        <v>0</v>
      </c>
      <c r="K270" s="34">
        <f t="shared" si="44"/>
        <v>0</v>
      </c>
      <c r="L270" s="35" t="e">
        <f t="shared" si="45"/>
        <v>#DIV/0!</v>
      </c>
      <c r="M270" s="33"/>
      <c r="O270" s="36">
        <f>(30*60)*$B$25*$B$29*$B$33*N270</f>
        <v>0</v>
      </c>
      <c r="Q270" s="36">
        <f>P270-$B$23</f>
        <v>-285.17329999999998</v>
      </c>
      <c r="R270" s="36">
        <f>O270*$B$35*Q270</f>
        <v>0</v>
      </c>
      <c r="S270" s="36" t="e">
        <f t="shared" si="46"/>
        <v>#DIV/0!</v>
      </c>
    </row>
    <row r="271" spans="1:19" x14ac:dyDescent="0.25">
      <c r="B271" s="38">
        <v>8.0000000000000002E-3</v>
      </c>
      <c r="D271" s="31">
        <v>8.3333333333333301E-2</v>
      </c>
      <c r="E271">
        <v>0</v>
      </c>
      <c r="F271" s="32">
        <f t="shared" si="43"/>
        <v>0</v>
      </c>
      <c r="G271">
        <v>284.9332</v>
      </c>
      <c r="H271">
        <v>5.2944000000000004</v>
      </c>
      <c r="I271" s="33"/>
      <c r="J271" s="34">
        <f t="shared" si="42"/>
        <v>0</v>
      </c>
      <c r="K271" s="34">
        <f t="shared" si="44"/>
        <v>0</v>
      </c>
      <c r="L271" s="35" t="e">
        <f t="shared" si="45"/>
        <v>#DIV/0!</v>
      </c>
      <c r="M271" s="33"/>
      <c r="O271" s="36">
        <f>(30*60)*$B$25*$B$29*$B$33*N271</f>
        <v>0</v>
      </c>
      <c r="Q271" s="36">
        <f>P271-$B$23</f>
        <v>-285.17329999999998</v>
      </c>
      <c r="R271" s="36">
        <f>O271*$B$35*Q271</f>
        <v>0</v>
      </c>
      <c r="S271" s="36" t="e">
        <f t="shared" si="46"/>
        <v>#DIV/0!</v>
      </c>
    </row>
    <row r="272" spans="1:19" x14ac:dyDescent="0.25">
      <c r="B272" s="28" t="s">
        <v>50</v>
      </c>
      <c r="D272" s="31">
        <v>0.104166666666667</v>
      </c>
      <c r="E272">
        <v>0</v>
      </c>
      <c r="F272" s="32">
        <f t="shared" si="43"/>
        <v>0</v>
      </c>
      <c r="G272">
        <v>284.87490000000003</v>
      </c>
      <c r="H272">
        <v>5.2812999999999999</v>
      </c>
      <c r="I272" s="33"/>
      <c r="J272" s="34">
        <f t="shared" si="42"/>
        <v>0</v>
      </c>
      <c r="K272" s="34">
        <f t="shared" si="44"/>
        <v>0</v>
      </c>
      <c r="L272" s="35" t="e">
        <f t="shared" si="45"/>
        <v>#DIV/0!</v>
      </c>
      <c r="M272" s="33"/>
      <c r="O272" s="36">
        <f>(30*60)*$B$25*$B$29*$B$33*N272</f>
        <v>0</v>
      </c>
      <c r="Q272" s="36">
        <f>P272-$B$23</f>
        <v>-285.17329999999998</v>
      </c>
      <c r="R272" s="36">
        <f>O272*$B$35*Q272</f>
        <v>0</v>
      </c>
      <c r="S272" s="36" t="e">
        <f t="shared" si="46"/>
        <v>#DIV/0!</v>
      </c>
    </row>
    <row r="273" spans="2:19" x14ac:dyDescent="0.25">
      <c r="B273" s="38">
        <v>5.0265482457436686E-5</v>
      </c>
      <c r="D273" s="31">
        <v>0.125</v>
      </c>
      <c r="E273">
        <v>0</v>
      </c>
      <c r="F273" s="32">
        <f t="shared" si="43"/>
        <v>0</v>
      </c>
      <c r="G273">
        <v>284.81659999999999</v>
      </c>
      <c r="H273">
        <v>5.2728999999999999</v>
      </c>
      <c r="I273" s="33"/>
      <c r="J273" s="34">
        <f t="shared" si="42"/>
        <v>0</v>
      </c>
      <c r="K273" s="34">
        <f t="shared" si="44"/>
        <v>0</v>
      </c>
      <c r="L273" s="35" t="e">
        <f t="shared" si="45"/>
        <v>#DIV/0!</v>
      </c>
      <c r="M273" s="33"/>
      <c r="O273" s="36">
        <f>(30*60)*$B$25*$B$29*$B$33*N273</f>
        <v>0</v>
      </c>
      <c r="Q273" s="36">
        <f>P273-$B$23</f>
        <v>-285.17329999999998</v>
      </c>
      <c r="R273" s="36">
        <f>O273*$B$35*Q273</f>
        <v>0</v>
      </c>
      <c r="S273" s="36" t="e">
        <f t="shared" si="46"/>
        <v>#DIV/0!</v>
      </c>
    </row>
    <row r="274" spans="2:19" x14ac:dyDescent="0.25">
      <c r="B274" s="39" t="s">
        <v>51</v>
      </c>
      <c r="D274" s="31">
        <v>0.14583333333333301</v>
      </c>
      <c r="E274">
        <v>0</v>
      </c>
      <c r="F274" s="32">
        <f t="shared" si="43"/>
        <v>0</v>
      </c>
      <c r="G274">
        <v>284.76889999999997</v>
      </c>
      <c r="H274">
        <v>5.2496999999999998</v>
      </c>
      <c r="I274" s="33"/>
      <c r="J274" s="34">
        <f t="shared" si="42"/>
        <v>0</v>
      </c>
      <c r="K274" s="34">
        <f t="shared" si="44"/>
        <v>0</v>
      </c>
      <c r="L274" s="35" t="e">
        <f t="shared" si="45"/>
        <v>#DIV/0!</v>
      </c>
      <c r="M274" s="33"/>
      <c r="O274" s="36">
        <f>(30*60)*$B$25*$B$29*$B$33*N274</f>
        <v>0</v>
      </c>
      <c r="Q274" s="36">
        <f>P274-$B$23</f>
        <v>-285.17329999999998</v>
      </c>
      <c r="R274" s="36">
        <f>O274*$B$35*Q274</f>
        <v>0</v>
      </c>
      <c r="S274" s="36" t="e">
        <f>R274/F274</f>
        <v>#DIV/0!</v>
      </c>
    </row>
    <row r="275" spans="2:19" x14ac:dyDescent="0.25">
      <c r="B275" s="40">
        <v>0.35630699999999998</v>
      </c>
      <c r="D275" s="31">
        <v>0.16666666666666599</v>
      </c>
      <c r="E275">
        <v>0</v>
      </c>
      <c r="F275" s="32">
        <f t="shared" si="43"/>
        <v>0</v>
      </c>
      <c r="G275">
        <v>284.72129999999999</v>
      </c>
      <c r="H275">
        <v>5.2305000000000001</v>
      </c>
      <c r="I275" s="33"/>
      <c r="J275" s="34">
        <f>I275/0.3563</f>
        <v>0</v>
      </c>
      <c r="K275" s="34">
        <f t="shared" si="44"/>
        <v>0</v>
      </c>
      <c r="L275" s="35" t="e">
        <f t="shared" si="45"/>
        <v>#DIV/0!</v>
      </c>
      <c r="M275" s="33"/>
      <c r="O275" s="36">
        <f>(30*60)*$B$25*$B$29*$B$33*N275</f>
        <v>0</v>
      </c>
      <c r="Q275" s="36">
        <f>P275-$B$23</f>
        <v>-285.17329999999998</v>
      </c>
      <c r="R275" s="36">
        <f>O275*$B$35*Q275</f>
        <v>0</v>
      </c>
      <c r="S275" s="36" t="e">
        <f t="shared" ref="S275:S315" si="47">R275/F275</f>
        <v>#DIV/0!</v>
      </c>
    </row>
    <row r="276" spans="2:19" x14ac:dyDescent="0.25">
      <c r="B276" s="41" t="s">
        <v>52</v>
      </c>
      <c r="D276" s="31">
        <v>0.1875</v>
      </c>
      <c r="E276">
        <v>0</v>
      </c>
      <c r="F276" s="32">
        <f t="shared" si="43"/>
        <v>0</v>
      </c>
      <c r="G276">
        <v>284.71910000000003</v>
      </c>
      <c r="H276">
        <v>5.2077</v>
      </c>
      <c r="I276" s="33"/>
      <c r="J276" s="34">
        <f t="shared" ref="J276:J282" si="48">I276/0.3563</f>
        <v>0</v>
      </c>
      <c r="K276" s="34">
        <f t="shared" si="44"/>
        <v>0</v>
      </c>
      <c r="L276" s="35" t="e">
        <f>K276/F276</f>
        <v>#DIV/0!</v>
      </c>
      <c r="M276" s="33"/>
      <c r="O276" s="36">
        <f>(30*60)*$B$25*$B$29*$B$33*N276</f>
        <v>0</v>
      </c>
      <c r="Q276" s="36">
        <f>P276-$B$23</f>
        <v>-285.17329999999998</v>
      </c>
      <c r="R276" s="36">
        <f>O276*$B$35*Q276</f>
        <v>0</v>
      </c>
      <c r="S276" s="36" t="e">
        <f t="shared" si="47"/>
        <v>#DIV/0!</v>
      </c>
    </row>
    <row r="277" spans="2:19" x14ac:dyDescent="0.25">
      <c r="B277" s="42">
        <v>1000</v>
      </c>
      <c r="D277" s="43">
        <v>0.20833333333333301</v>
      </c>
      <c r="E277">
        <v>0</v>
      </c>
      <c r="F277" s="32">
        <f t="shared" si="43"/>
        <v>0</v>
      </c>
      <c r="G277">
        <v>284.71699999999998</v>
      </c>
      <c r="H277">
        <v>5.1897000000000002</v>
      </c>
      <c r="I277" s="33"/>
      <c r="J277" s="34">
        <f t="shared" si="48"/>
        <v>0</v>
      </c>
      <c r="K277" s="34">
        <f t="shared" si="44"/>
        <v>0</v>
      </c>
      <c r="L277" s="35" t="e">
        <f>K277/F277</f>
        <v>#DIV/0!</v>
      </c>
      <c r="M277" s="33"/>
      <c r="O277" s="36">
        <f>(30*60)*$B$25*$B$29*$B$33*N277</f>
        <v>0</v>
      </c>
      <c r="Q277" s="36">
        <f>P277-$B$23</f>
        <v>-285.17329999999998</v>
      </c>
      <c r="R277" s="36">
        <f>O277*$B$35*Q277</f>
        <v>0</v>
      </c>
      <c r="S277" s="36" t="e">
        <f t="shared" si="47"/>
        <v>#DIV/0!</v>
      </c>
    </row>
    <row r="278" spans="2:19" x14ac:dyDescent="0.25">
      <c r="B278" s="44" t="s">
        <v>53</v>
      </c>
      <c r="C278">
        <v>1</v>
      </c>
      <c r="D278" s="43">
        <v>0.22916666666666599</v>
      </c>
      <c r="E278">
        <v>0</v>
      </c>
      <c r="F278" s="32">
        <f t="shared" si="43"/>
        <v>0</v>
      </c>
      <c r="G278">
        <v>284.94510000000002</v>
      </c>
      <c r="H278">
        <v>5.1357999999999997</v>
      </c>
      <c r="I278" s="33">
        <v>0</v>
      </c>
      <c r="J278" s="34">
        <f t="shared" si="48"/>
        <v>0</v>
      </c>
      <c r="K278" s="34">
        <f t="shared" si="44"/>
        <v>0</v>
      </c>
      <c r="L278" s="35" t="e">
        <f t="shared" ref="L278:L315" si="49">K278/F278</f>
        <v>#DIV/0!</v>
      </c>
      <c r="M278" s="33">
        <v>285.74259999999998</v>
      </c>
      <c r="N278" s="33">
        <v>0</v>
      </c>
      <c r="O278" s="36">
        <f>(30*60)*$B$25*$B$29*$B$33*N278</f>
        <v>0</v>
      </c>
      <c r="P278">
        <v>285.6866</v>
      </c>
      <c r="Q278" s="36">
        <f>P278-$B$23</f>
        <v>0.51330000000001519</v>
      </c>
      <c r="R278" s="36">
        <f>O278*$B$35*Q278</f>
        <v>0</v>
      </c>
      <c r="S278" s="36" t="e">
        <f t="shared" si="47"/>
        <v>#DIV/0!</v>
      </c>
    </row>
    <row r="279" spans="2:19" x14ac:dyDescent="0.25">
      <c r="B279" s="42">
        <v>4180</v>
      </c>
      <c r="C279" s="45">
        <v>2</v>
      </c>
      <c r="D279" s="46">
        <v>0.25</v>
      </c>
      <c r="E279" s="47">
        <v>9.3742000000000001</v>
      </c>
      <c r="F279" s="32">
        <f t="shared" si="43"/>
        <v>16873.560000000001</v>
      </c>
      <c r="G279">
        <v>285.17329999999998</v>
      </c>
      <c r="H279">
        <v>5.0884999999999998</v>
      </c>
      <c r="I279" s="33">
        <v>0</v>
      </c>
      <c r="J279" s="34">
        <f t="shared" si="48"/>
        <v>0</v>
      </c>
      <c r="K279" s="34">
        <f t="shared" si="44"/>
        <v>0</v>
      </c>
      <c r="L279" s="35">
        <f t="shared" si="49"/>
        <v>0</v>
      </c>
      <c r="M279" s="33">
        <v>286.03300000000002</v>
      </c>
      <c r="N279" s="33">
        <v>0</v>
      </c>
      <c r="O279" s="36">
        <f>(30*60)*$B$25*$B$29*$B$33*N279</f>
        <v>0</v>
      </c>
      <c r="P279">
        <v>286.04360000000003</v>
      </c>
      <c r="Q279" s="36">
        <f>P279-$B$23</f>
        <v>0.87030000000004293</v>
      </c>
      <c r="R279" s="36">
        <f>O279*$B$35*Q279</f>
        <v>0</v>
      </c>
      <c r="S279" s="36">
        <f t="shared" si="47"/>
        <v>0</v>
      </c>
    </row>
    <row r="280" spans="2:19" x14ac:dyDescent="0.25">
      <c r="B280" s="48"/>
      <c r="C280" s="45">
        <v>3</v>
      </c>
      <c r="D280" s="46">
        <v>0.27083333333333298</v>
      </c>
      <c r="E280" s="47">
        <v>26.321899999999999</v>
      </c>
      <c r="F280" s="32">
        <f t="shared" si="43"/>
        <v>47379.42</v>
      </c>
      <c r="G280">
        <v>285.63630000000001</v>
      </c>
      <c r="H280">
        <v>5.0213000000000001</v>
      </c>
      <c r="I280" s="33">
        <v>0.39600000000000002</v>
      </c>
      <c r="J280" s="34">
        <f t="shared" si="48"/>
        <v>1.111422958181308</v>
      </c>
      <c r="K280" s="34">
        <f t="shared" si="44"/>
        <v>2000.5613247263543</v>
      </c>
      <c r="L280" s="35">
        <f t="shared" si="49"/>
        <v>4.2224267935874991E-2</v>
      </c>
      <c r="M280" s="33">
        <v>286.77249999999998</v>
      </c>
      <c r="N280" s="33">
        <v>0</v>
      </c>
      <c r="O280" s="36">
        <f>(30*60)*$B$25*$B$29*$B$33*N280</f>
        <v>0</v>
      </c>
      <c r="P280">
        <v>286.76839999999999</v>
      </c>
      <c r="Q280" s="36">
        <f>P280-$B$23</f>
        <v>1.5951000000000022</v>
      </c>
      <c r="R280" s="36">
        <f>O280*$B$35*Q280</f>
        <v>0</v>
      </c>
      <c r="S280" s="36">
        <f t="shared" si="47"/>
        <v>0</v>
      </c>
    </row>
    <row r="281" spans="2:19" x14ac:dyDescent="0.25">
      <c r="B281" s="49" t="s">
        <v>61</v>
      </c>
      <c r="C281" s="45">
        <v>4</v>
      </c>
      <c r="D281" s="46">
        <v>0.29166666666666602</v>
      </c>
      <c r="E281" s="47">
        <v>50.916200000000003</v>
      </c>
      <c r="F281" s="32">
        <f t="shared" si="43"/>
        <v>91649.16</v>
      </c>
      <c r="G281">
        <v>286.09930000000003</v>
      </c>
      <c r="H281">
        <v>4.9657999999999998</v>
      </c>
      <c r="I281" s="33">
        <v>1.4136</v>
      </c>
      <c r="J281" s="34">
        <f t="shared" si="48"/>
        <v>3.9674431658714564</v>
      </c>
      <c r="K281" s="34">
        <f t="shared" si="44"/>
        <v>7141.3976985686213</v>
      </c>
      <c r="L281" s="35">
        <f t="shared" si="49"/>
        <v>7.7921038213210253E-2</v>
      </c>
      <c r="M281" s="33">
        <v>288.1037</v>
      </c>
      <c r="N281" s="33">
        <v>0</v>
      </c>
      <c r="O281" s="36">
        <f>(30*60)*$B$25*$B$29*$B$33*N281</f>
        <v>0</v>
      </c>
      <c r="P281">
        <v>288.07319999999999</v>
      </c>
      <c r="Q281" s="36">
        <f>P281-$B$23</f>
        <v>2.8999000000000024</v>
      </c>
      <c r="R281" s="36">
        <f>O281*$B$35*Q281</f>
        <v>0</v>
      </c>
      <c r="S281" s="36">
        <f t="shared" si="47"/>
        <v>0</v>
      </c>
    </row>
    <row r="282" spans="2:19" x14ac:dyDescent="0.25">
      <c r="B282" s="49"/>
      <c r="C282" s="45">
        <v>5</v>
      </c>
      <c r="D282" s="46">
        <v>0.3125</v>
      </c>
      <c r="E282" s="47">
        <v>79.417199999999994</v>
      </c>
      <c r="F282" s="32">
        <f t="shared" si="43"/>
        <v>142950.95999999996</v>
      </c>
      <c r="G282">
        <v>286.83710000000002</v>
      </c>
      <c r="H282">
        <v>4.984</v>
      </c>
      <c r="I282" s="33">
        <v>2.6654</v>
      </c>
      <c r="J282" s="34">
        <f t="shared" si="48"/>
        <v>7.4807746281223686</v>
      </c>
      <c r="K282" s="34">
        <f t="shared" si="44"/>
        <v>13465.394330620264</v>
      </c>
      <c r="L282" s="35">
        <f t="shared" si="49"/>
        <v>9.419589998290509E-2</v>
      </c>
      <c r="M282" s="33">
        <v>290.07679999999999</v>
      </c>
      <c r="N282" s="33">
        <v>0</v>
      </c>
      <c r="O282" s="36">
        <f>(30*60)*$B$25*$B$29*$B$33*N282</f>
        <v>0</v>
      </c>
      <c r="P282">
        <v>290.02670000000001</v>
      </c>
      <c r="Q282" s="36">
        <f>P282-$B$23</f>
        <v>4.8534000000000219</v>
      </c>
      <c r="R282" s="36">
        <f>O282*$B$35*Q282</f>
        <v>0</v>
      </c>
      <c r="S282" s="36">
        <f t="shared" si="47"/>
        <v>0</v>
      </c>
    </row>
    <row r="283" spans="2:19" x14ac:dyDescent="0.25">
      <c r="B283" s="49"/>
      <c r="C283" s="45">
        <v>6</v>
      </c>
      <c r="D283" s="46">
        <v>0.33333333333333298</v>
      </c>
      <c r="E283" s="47">
        <v>159.87260000000001</v>
      </c>
      <c r="F283" s="32">
        <f t="shared" si="43"/>
        <v>287770.68</v>
      </c>
      <c r="G283">
        <v>287.57490000000001</v>
      </c>
      <c r="H283">
        <v>5.0290999999999997</v>
      </c>
      <c r="I283" s="33">
        <v>6.5124000000000004</v>
      </c>
      <c r="J283" s="34">
        <f>I283/0.3563</f>
        <v>18.277855739545327</v>
      </c>
      <c r="K283" s="34">
        <f t="shared" si="44"/>
        <v>32900.140331181588</v>
      </c>
      <c r="L283" s="35">
        <f t="shared" si="49"/>
        <v>0.11432763174893838</v>
      </c>
      <c r="M283" s="33">
        <v>293.90109999999999</v>
      </c>
      <c r="N283" s="33">
        <v>0</v>
      </c>
      <c r="O283" s="36">
        <f>(30*60)*$B$25*$B$29*$B$33*N283</f>
        <v>0</v>
      </c>
      <c r="P283">
        <v>293.7663</v>
      </c>
      <c r="Q283" s="36">
        <f>P283-$B$23</f>
        <v>8.5930000000000177</v>
      </c>
      <c r="R283" s="36">
        <f>O283*$B$35*Q283</f>
        <v>0</v>
      </c>
      <c r="S283" s="36">
        <f t="shared" si="47"/>
        <v>0</v>
      </c>
    </row>
    <row r="284" spans="2:19" x14ac:dyDescent="0.25">
      <c r="B284" s="49"/>
      <c r="C284" s="45">
        <v>7</v>
      </c>
      <c r="D284" s="46">
        <v>0.35416666666666602</v>
      </c>
      <c r="E284" s="47">
        <v>374.3852</v>
      </c>
      <c r="F284" s="32">
        <f t="shared" si="43"/>
        <v>673893.36</v>
      </c>
      <c r="G284" s="47">
        <v>288.25819999999999</v>
      </c>
      <c r="H284" s="47">
        <v>5.0705</v>
      </c>
      <c r="I284" s="50">
        <v>17.183800000000002</v>
      </c>
      <c r="J284" s="34">
        <f t="shared" ref="J284:J298" si="50">I284/0.3563</f>
        <v>48.228459163626162</v>
      </c>
      <c r="K284" s="34">
        <f t="shared" si="44"/>
        <v>86811.226494527087</v>
      </c>
      <c r="L284" s="35">
        <f t="shared" si="49"/>
        <v>0.12882042122291737</v>
      </c>
      <c r="M284" s="50">
        <v>302.6284</v>
      </c>
      <c r="N284" s="50">
        <v>0</v>
      </c>
      <c r="O284" s="36">
        <f>(30*60)*$B$25*$B$29*$B$33*N284</f>
        <v>0</v>
      </c>
      <c r="P284">
        <v>302.22359999999998</v>
      </c>
      <c r="Q284" s="36">
        <f>P284-$B$23</f>
        <v>17.050299999999993</v>
      </c>
      <c r="R284" s="36">
        <f>O284*$B$35*Q284</f>
        <v>0</v>
      </c>
      <c r="S284" s="36">
        <f t="shared" si="47"/>
        <v>0</v>
      </c>
    </row>
    <row r="285" spans="2:19" x14ac:dyDescent="0.25">
      <c r="B285" s="49"/>
      <c r="C285" s="45">
        <v>8</v>
      </c>
      <c r="D285" s="46">
        <v>0.375</v>
      </c>
      <c r="E285" s="47">
        <v>517.43230000000005</v>
      </c>
      <c r="F285" s="32">
        <f t="shared" si="43"/>
        <v>931378.14</v>
      </c>
      <c r="G285" s="47">
        <v>288.94150000000002</v>
      </c>
      <c r="H285" s="47">
        <v>5.1265000000000001</v>
      </c>
      <c r="I285" s="50">
        <v>23.613700000000001</v>
      </c>
      <c r="J285" s="34">
        <f t="shared" si="50"/>
        <v>66.274768453550379</v>
      </c>
      <c r="K285" s="34">
        <f t="shared" si="44"/>
        <v>119294.58321639069</v>
      </c>
      <c r="L285" s="35">
        <f t="shared" si="49"/>
        <v>0.12808394151959662</v>
      </c>
      <c r="M285" s="50">
        <v>308.50510000000003</v>
      </c>
      <c r="N285" s="50">
        <v>2.2000000000000001E-3</v>
      </c>
      <c r="O285" s="36">
        <f>(30*60)*$B$25*$B$29*$B$33*N285</f>
        <v>2.1895644158459424</v>
      </c>
      <c r="P285">
        <v>313.34480000000002</v>
      </c>
      <c r="Q285" s="36">
        <f>P285-$B$23</f>
        <v>28.171500000000037</v>
      </c>
      <c r="R285" s="36">
        <f>O285*$B$35*Q285</f>
        <v>257836.25227339694</v>
      </c>
      <c r="S285" s="36">
        <f t="shared" si="47"/>
        <v>0.27683305115299028</v>
      </c>
    </row>
    <row r="286" spans="2:19" x14ac:dyDescent="0.25">
      <c r="B286" s="49"/>
      <c r="C286" s="45">
        <v>9</v>
      </c>
      <c r="D286" s="46">
        <v>0.39583333333333298</v>
      </c>
      <c r="E286" s="47">
        <v>624.16210000000001</v>
      </c>
      <c r="F286" s="32">
        <f t="shared" si="43"/>
        <v>1123491.78</v>
      </c>
      <c r="G286" s="47">
        <v>289.5009</v>
      </c>
      <c r="H286" s="47">
        <v>5.1576000000000004</v>
      </c>
      <c r="I286" s="50">
        <v>29.442599999999999</v>
      </c>
      <c r="J286" s="34">
        <f t="shared" si="50"/>
        <v>82.634296940780231</v>
      </c>
      <c r="K286" s="34">
        <f t="shared" si="44"/>
        <v>148741.73449340442</v>
      </c>
      <c r="L286" s="35">
        <f t="shared" si="49"/>
        <v>0.13239236560627476</v>
      </c>
      <c r="M286" s="50">
        <v>304.10390000000001</v>
      </c>
      <c r="N286" s="50">
        <v>6.7999999999999996E-3</v>
      </c>
      <c r="O286" s="36">
        <f>(30*60)*$B$25*$B$29*$B$33*N286</f>
        <v>6.7677445580692748</v>
      </c>
      <c r="P286">
        <v>313.1771</v>
      </c>
      <c r="Q286" s="36">
        <f>P286-$B$23</f>
        <v>28.003800000000012</v>
      </c>
      <c r="R286" s="36">
        <f>O286*$B$35*Q286</f>
        <v>792204.32193098858</v>
      </c>
      <c r="S286" s="36">
        <f t="shared" si="47"/>
        <v>0.7051269408762284</v>
      </c>
    </row>
    <row r="287" spans="2:19" x14ac:dyDescent="0.25">
      <c r="B287" s="49"/>
      <c r="C287" s="45">
        <v>10</v>
      </c>
      <c r="D287" s="46">
        <v>0.41666666666666602</v>
      </c>
      <c r="E287" s="47">
        <v>724.43370000000004</v>
      </c>
      <c r="F287" s="32">
        <f t="shared" si="43"/>
        <v>1303980.6600000001</v>
      </c>
      <c r="G287" s="47">
        <v>290.06029999999998</v>
      </c>
      <c r="H287" s="47">
        <v>5.2</v>
      </c>
      <c r="I287" s="50">
        <v>34.386299999999999</v>
      </c>
      <c r="J287" s="34">
        <f t="shared" si="50"/>
        <v>96.509402189166423</v>
      </c>
      <c r="K287" s="34">
        <f t="shared" si="44"/>
        <v>173716.92394049958</v>
      </c>
      <c r="L287" s="35">
        <f t="shared" si="49"/>
        <v>0.13322047578566046</v>
      </c>
      <c r="M287" s="50">
        <v>303.46210000000002</v>
      </c>
      <c r="N287" s="50">
        <v>6.4000000000000003E-3</v>
      </c>
      <c r="O287" s="36">
        <f>(30*60)*$B$25*$B$29*$B$33*N287</f>
        <v>6.369641937006377</v>
      </c>
      <c r="P287">
        <v>313.48869999999999</v>
      </c>
      <c r="Q287" s="36">
        <f>P287-$B$23</f>
        <v>28.315400000000011</v>
      </c>
      <c r="R287" s="36">
        <f>O287*$B$35*Q287</f>
        <v>753900.44988700165</v>
      </c>
      <c r="S287" s="35">
        <f t="shared" si="47"/>
        <v>0.57815309153971772</v>
      </c>
    </row>
    <row r="288" spans="2:19" x14ac:dyDescent="0.25">
      <c r="B288" s="49"/>
      <c r="C288" s="45">
        <v>11</v>
      </c>
      <c r="D288" s="46">
        <v>0.4375</v>
      </c>
      <c r="E288" s="47">
        <v>798.99810000000002</v>
      </c>
      <c r="F288" s="32">
        <f t="shared" si="43"/>
        <v>1438196.58</v>
      </c>
      <c r="G288" s="47">
        <v>290.50880000000001</v>
      </c>
      <c r="H288" s="47">
        <v>5.2294999999999998</v>
      </c>
      <c r="I288" s="50">
        <v>38.011600000000001</v>
      </c>
      <c r="J288" s="34">
        <f t="shared" si="50"/>
        <v>106.68425484142577</v>
      </c>
      <c r="K288" s="34">
        <f t="shared" si="44"/>
        <v>192031.65871456638</v>
      </c>
      <c r="L288" s="35">
        <f t="shared" si="49"/>
        <v>0.13352253884136364</v>
      </c>
      <c r="M288" s="50">
        <v>303.01650000000001</v>
      </c>
      <c r="N288" s="50">
        <v>7.1999999999999998E-3</v>
      </c>
      <c r="O288" s="36">
        <f>(30*60)*$B$25*$B$29*$B$33*N288</f>
        <v>7.1658471791321743</v>
      </c>
      <c r="P288">
        <v>313.03370000000001</v>
      </c>
      <c r="Q288" s="36">
        <f>P288-$B$23</f>
        <v>27.860400000000027</v>
      </c>
      <c r="R288" s="36">
        <f>O288*$B$35*Q288</f>
        <v>834509.2813728858</v>
      </c>
      <c r="S288" s="35">
        <f t="shared" si="47"/>
        <v>0.58024702114983873</v>
      </c>
    </row>
    <row r="289" spans="2:19" x14ac:dyDescent="0.25">
      <c r="B289" s="49"/>
      <c r="C289" s="45">
        <v>12</v>
      </c>
      <c r="D289" s="46">
        <v>0.45833333333333298</v>
      </c>
      <c r="E289" s="47">
        <v>857.54610000000002</v>
      </c>
      <c r="F289" s="32">
        <f t="shared" si="43"/>
        <v>1543582.98</v>
      </c>
      <c r="G289" s="47">
        <v>290.95729999999998</v>
      </c>
      <c r="H289" s="47">
        <v>5.2655000000000003</v>
      </c>
      <c r="I289" s="50">
        <v>40.663600000000002</v>
      </c>
      <c r="J289" s="34">
        <f t="shared" si="50"/>
        <v>114.12742071288241</v>
      </c>
      <c r="K289" s="34">
        <f t="shared" si="44"/>
        <v>205429.35728318835</v>
      </c>
      <c r="L289" s="35">
        <f t="shared" si="49"/>
        <v>0.13308604716747288</v>
      </c>
      <c r="M289" s="50">
        <v>303.10719999999998</v>
      </c>
      <c r="N289" s="50">
        <v>7.6E-3</v>
      </c>
      <c r="O289" s="36">
        <f>(30*60)*$B$25*$B$29*$B$33*N289</f>
        <v>7.5639498001950729</v>
      </c>
      <c r="P289">
        <v>313.10289999999998</v>
      </c>
      <c r="Q289" s="36">
        <f>P289-$B$23</f>
        <v>27.929599999999994</v>
      </c>
      <c r="R289" s="36">
        <f>O289*$B$35*Q289</f>
        <v>883058.82597922813</v>
      </c>
      <c r="S289" s="35">
        <f t="shared" si="47"/>
        <v>0.57208380593781105</v>
      </c>
    </row>
    <row r="290" spans="2:19" x14ac:dyDescent="0.25">
      <c r="B290" s="49"/>
      <c r="C290" s="45">
        <v>13</v>
      </c>
      <c r="D290" s="46">
        <v>0.47916666666666602</v>
      </c>
      <c r="E290" s="47">
        <v>828.12260000000003</v>
      </c>
      <c r="F290" s="32">
        <f t="shared" si="43"/>
        <v>1490620.68</v>
      </c>
      <c r="G290" s="47">
        <v>291.2663</v>
      </c>
      <c r="H290" s="47">
        <v>5.2991000000000001</v>
      </c>
      <c r="I290" s="50">
        <v>39.383699999999997</v>
      </c>
      <c r="J290" s="34">
        <f t="shared" si="50"/>
        <v>110.53522312657871</v>
      </c>
      <c r="K290" s="34">
        <f t="shared" si="44"/>
        <v>198963.40162784167</v>
      </c>
      <c r="L290" s="35">
        <f t="shared" si="49"/>
        <v>0.13347688268207958</v>
      </c>
      <c r="M290" s="50">
        <v>302.98779999999999</v>
      </c>
      <c r="N290" s="50">
        <v>7.4999999999999997E-3</v>
      </c>
      <c r="O290" s="36">
        <f>(30*60)*$B$25*$B$29*$B$33*N290</f>
        <v>7.4644241449293478</v>
      </c>
      <c r="P290">
        <v>312.95240000000001</v>
      </c>
      <c r="Q290" s="36">
        <f>P290-$B$23</f>
        <v>27.779100000000028</v>
      </c>
      <c r="R290" s="36">
        <f>O290*$B$35*Q290</f>
        <v>866743.8363152215</v>
      </c>
      <c r="S290" s="35">
        <f t="shared" si="47"/>
        <v>0.58146505542591931</v>
      </c>
    </row>
    <row r="291" spans="2:19" x14ac:dyDescent="0.25">
      <c r="B291" s="49"/>
      <c r="C291" s="45">
        <v>14</v>
      </c>
      <c r="D291" s="46">
        <v>0.5</v>
      </c>
      <c r="E291" s="47">
        <v>847.48800000000006</v>
      </c>
      <c r="F291" s="32">
        <f t="shared" si="43"/>
        <v>1525478.4000000001</v>
      </c>
      <c r="G291" s="47">
        <v>291.5752</v>
      </c>
      <c r="H291" s="47">
        <v>5.3384999999999998</v>
      </c>
      <c r="I291" s="50">
        <v>40.182699999999997</v>
      </c>
      <c r="J291" s="34">
        <f t="shared" si="50"/>
        <v>112.77771540836373</v>
      </c>
      <c r="K291" s="34">
        <f t="shared" si="44"/>
        <v>202999.88773505471</v>
      </c>
      <c r="L291" s="35">
        <f t="shared" si="49"/>
        <v>0.13307293484788424</v>
      </c>
      <c r="M291" s="50">
        <v>303.2704</v>
      </c>
      <c r="N291" s="50">
        <v>7.4000000000000003E-3</v>
      </c>
      <c r="O291" s="36">
        <f>(30*60)*$B$25*$B$29*$B$33*N291</f>
        <v>7.3648984896636236</v>
      </c>
      <c r="P291">
        <v>313.3125</v>
      </c>
      <c r="Q291" s="36">
        <f>P291-$B$23</f>
        <v>28.139200000000017</v>
      </c>
      <c r="R291" s="36">
        <f>O291*$B$35*Q291</f>
        <v>866273.02960583277</v>
      </c>
      <c r="S291" s="35">
        <f t="shared" si="47"/>
        <v>0.56786974473439455</v>
      </c>
    </row>
    <row r="292" spans="2:19" x14ac:dyDescent="0.25">
      <c r="B292" s="49"/>
      <c r="C292" s="45">
        <v>15</v>
      </c>
      <c r="D292" s="46">
        <v>0.52083333333333304</v>
      </c>
      <c r="E292" s="47">
        <v>853.06039999999996</v>
      </c>
      <c r="F292" s="32">
        <f t="shared" si="43"/>
        <v>1535508.72</v>
      </c>
      <c r="G292" s="47">
        <v>291.67720000000003</v>
      </c>
      <c r="H292" s="47">
        <v>5.3753000000000002</v>
      </c>
      <c r="I292" s="50">
        <v>40.438600000000001</v>
      </c>
      <c r="J292" s="34">
        <f t="shared" si="50"/>
        <v>113.49593039573394</v>
      </c>
      <c r="K292" s="34">
        <f t="shared" si="44"/>
        <v>204292.67471232108</v>
      </c>
      <c r="L292" s="35">
        <f t="shared" si="49"/>
        <v>0.13304559723524143</v>
      </c>
      <c r="M292" s="50">
        <v>303.19409999999999</v>
      </c>
      <c r="N292" s="50">
        <v>7.6E-3</v>
      </c>
      <c r="O292" s="36">
        <f>(30*60)*$B$25*$B$29*$B$33*N292</f>
        <v>7.5639498001950729</v>
      </c>
      <c r="P292">
        <v>313.245</v>
      </c>
      <c r="Q292" s="36">
        <f>P292-$B$23</f>
        <v>28.071700000000021</v>
      </c>
      <c r="R292" s="36">
        <f>O292*$B$35*Q292</f>
        <v>887551.6457536493</v>
      </c>
      <c r="S292" s="35">
        <f t="shared" si="47"/>
        <v>0.57801797814189504</v>
      </c>
    </row>
    <row r="293" spans="2:19" x14ac:dyDescent="0.25">
      <c r="B293" s="49"/>
      <c r="C293" s="45">
        <v>16</v>
      </c>
      <c r="D293" s="46">
        <v>0.54166666666666596</v>
      </c>
      <c r="E293" s="47">
        <v>842.66539999999998</v>
      </c>
      <c r="F293" s="32">
        <f t="shared" si="43"/>
        <v>1516797.72</v>
      </c>
      <c r="G293" s="47">
        <v>291.7792</v>
      </c>
      <c r="H293" s="47">
        <v>5.4165000000000001</v>
      </c>
      <c r="I293" s="50">
        <v>40.0565</v>
      </c>
      <c r="J293" s="34">
        <f t="shared" si="50"/>
        <v>112.42351950603424</v>
      </c>
      <c r="K293" s="34">
        <f t="shared" si="44"/>
        <v>202362.33511086163</v>
      </c>
      <c r="L293" s="35">
        <f t="shared" si="49"/>
        <v>0.13341418729905635</v>
      </c>
      <c r="M293" s="50">
        <v>302.99489999999997</v>
      </c>
      <c r="N293" s="50">
        <v>7.6E-3</v>
      </c>
      <c r="O293" s="36">
        <f>(30*60)*$B$25*$B$29*$B$33*N293</f>
        <v>7.5639498001950729</v>
      </c>
      <c r="P293">
        <v>312.93900000000002</v>
      </c>
      <c r="Q293" s="36">
        <f>P293-$B$23</f>
        <v>27.765700000000038</v>
      </c>
      <c r="R293" s="36">
        <f>O293*$B$35*Q293</f>
        <v>877876.74884321622</v>
      </c>
      <c r="S293" s="35">
        <f t="shared" si="47"/>
        <v>0.57876982360127505</v>
      </c>
    </row>
    <row r="294" spans="2:19" x14ac:dyDescent="0.25">
      <c r="B294" s="49"/>
      <c r="C294" s="45">
        <v>17</v>
      </c>
      <c r="D294" s="46">
        <v>0.5625</v>
      </c>
      <c r="E294" s="47">
        <v>816.13689999999997</v>
      </c>
      <c r="F294" s="32">
        <f t="shared" si="43"/>
        <v>1469046.42</v>
      </c>
      <c r="G294" s="47">
        <v>291.70400000000001</v>
      </c>
      <c r="H294" s="47">
        <v>5.4401000000000002</v>
      </c>
      <c r="I294" s="50">
        <v>38.817300000000003</v>
      </c>
      <c r="J294" s="34">
        <f t="shared" si="50"/>
        <v>108.94555150154365</v>
      </c>
      <c r="K294" s="34">
        <f t="shared" si="44"/>
        <v>196101.99270277857</v>
      </c>
      <c r="L294" s="35">
        <f t="shared" si="49"/>
        <v>0.13348930982233945</v>
      </c>
      <c r="M294" s="50">
        <v>303.08749999999998</v>
      </c>
      <c r="N294" s="50">
        <v>7.1999999999999998E-3</v>
      </c>
      <c r="O294" s="36">
        <f>(30*60)*$B$25*$B$29*$B$33*N294</f>
        <v>7.1658471791321743</v>
      </c>
      <c r="P294">
        <v>313.0607</v>
      </c>
      <c r="Q294" s="36">
        <f>P294-$B$23</f>
        <v>27.887400000000014</v>
      </c>
      <c r="R294" s="36">
        <f>O294*$B$35*Q294</f>
        <v>835318.01888552227</v>
      </c>
      <c r="S294" s="35">
        <f t="shared" si="47"/>
        <v>0.56861240564850379</v>
      </c>
    </row>
    <row r="295" spans="2:19" x14ac:dyDescent="0.25">
      <c r="B295" s="49"/>
      <c r="C295" s="45">
        <v>18</v>
      </c>
      <c r="D295" s="46">
        <v>0.58333333333333304</v>
      </c>
      <c r="E295" s="47">
        <v>777.10469999999998</v>
      </c>
      <c r="F295" s="32">
        <f t="shared" si="43"/>
        <v>1398788.46</v>
      </c>
      <c r="G295" s="47">
        <v>291.62880000000001</v>
      </c>
      <c r="H295" s="47">
        <v>5.4672999999999998</v>
      </c>
      <c r="I295" s="50">
        <v>36.9527</v>
      </c>
      <c r="J295" s="34">
        <f t="shared" si="50"/>
        <v>103.71232107774347</v>
      </c>
      <c r="K295" s="34">
        <f t="shared" si="44"/>
        <v>186682.17793993824</v>
      </c>
      <c r="L295" s="35">
        <f t="shared" si="49"/>
        <v>0.13345990711128561</v>
      </c>
      <c r="M295" s="50">
        <v>302.9117</v>
      </c>
      <c r="N295" s="50">
        <v>7.0000000000000001E-3</v>
      </c>
      <c r="O295" s="36">
        <f>(30*60)*$B$25*$B$29*$B$33*N295</f>
        <v>6.966795868600725</v>
      </c>
      <c r="P295">
        <v>312.97070000000002</v>
      </c>
      <c r="Q295" s="36">
        <f>P295-$B$23</f>
        <v>27.797400000000039</v>
      </c>
      <c r="R295" s="36">
        <f>O295*$B$35*Q295</f>
        <v>809493.83197737986</v>
      </c>
      <c r="S295" s="35">
        <f t="shared" si="47"/>
        <v>0.57871068794589564</v>
      </c>
    </row>
    <row r="296" spans="2:19" x14ac:dyDescent="0.25">
      <c r="B296" s="49"/>
      <c r="C296" s="45">
        <v>19</v>
      </c>
      <c r="D296" s="46">
        <v>0.60416666666666596</v>
      </c>
      <c r="E296" s="47">
        <v>715.86940000000004</v>
      </c>
      <c r="F296" s="32">
        <f t="shared" si="43"/>
        <v>1288564.9200000002</v>
      </c>
      <c r="G296" s="47">
        <v>291.38369999999998</v>
      </c>
      <c r="H296" s="47">
        <v>5.4588999999999999</v>
      </c>
      <c r="I296" s="50">
        <v>34.0047</v>
      </c>
      <c r="J296" s="34">
        <f t="shared" si="50"/>
        <v>95.438394611282618</v>
      </c>
      <c r="K296" s="34">
        <f t="shared" si="44"/>
        <v>171789.11030030873</v>
      </c>
      <c r="L296" s="35">
        <f t="shared" si="49"/>
        <v>0.13331816475363051</v>
      </c>
      <c r="M296" s="50">
        <v>303.31650000000002</v>
      </c>
      <c r="N296" s="50">
        <v>6.0000000000000001E-3</v>
      </c>
      <c r="O296" s="36">
        <f>(30*60)*$B$25*$B$29*$B$33*N296</f>
        <v>5.9715393159434784</v>
      </c>
      <c r="P296">
        <v>313.48360000000002</v>
      </c>
      <c r="Q296" s="36">
        <f>P296-$B$23</f>
        <v>28.310300000000041</v>
      </c>
      <c r="R296" s="36">
        <f>O296*$B$35*Q296</f>
        <v>706654.3704939275</v>
      </c>
      <c r="S296" s="35">
        <f t="shared" si="47"/>
        <v>0.54840416615868093</v>
      </c>
    </row>
    <row r="297" spans="2:19" x14ac:dyDescent="0.25">
      <c r="B297" s="49"/>
      <c r="C297" s="45">
        <v>20</v>
      </c>
      <c r="D297" s="46">
        <v>0.625</v>
      </c>
      <c r="E297" s="47">
        <v>627.24609999999996</v>
      </c>
      <c r="F297" s="32">
        <f t="shared" si="43"/>
        <v>1129042.98</v>
      </c>
      <c r="G297" s="47">
        <v>291.13869999999997</v>
      </c>
      <c r="H297" s="47">
        <v>5.4554999999999998</v>
      </c>
      <c r="I297" s="50">
        <v>29.788599999999999</v>
      </c>
      <c r="J297" s="34">
        <f t="shared" si="50"/>
        <v>83.605388717372989</v>
      </c>
      <c r="K297" s="34">
        <f t="shared" si="44"/>
        <v>150489.69969127138</v>
      </c>
      <c r="L297" s="35">
        <f t="shared" si="49"/>
        <v>0.13328961107509954</v>
      </c>
      <c r="M297" s="50">
        <v>302.8134</v>
      </c>
      <c r="N297" s="50">
        <v>5.5999999999999999E-3</v>
      </c>
      <c r="O297" s="36">
        <f>(30*60)*$B$25*$B$29*$B$33*N297</f>
        <v>5.5734366948805798</v>
      </c>
      <c r="P297">
        <v>312.9588</v>
      </c>
      <c r="Q297" s="36">
        <f>P297-$B$23</f>
        <v>27.785500000000013</v>
      </c>
      <c r="R297" s="36">
        <f>O297*$B$35*Q297</f>
        <v>647317.83169382648</v>
      </c>
      <c r="S297" s="35">
        <f t="shared" si="47"/>
        <v>0.57333320622907247</v>
      </c>
    </row>
    <row r="298" spans="2:19" x14ac:dyDescent="0.25">
      <c r="B298" s="49"/>
      <c r="C298" s="45">
        <v>21</v>
      </c>
      <c r="D298" s="46">
        <v>0.64583333333333304</v>
      </c>
      <c r="E298" s="47">
        <v>526.52890000000002</v>
      </c>
      <c r="F298" s="32">
        <f t="shared" si="43"/>
        <v>947752.02</v>
      </c>
      <c r="G298" s="47">
        <v>290.76710000000003</v>
      </c>
      <c r="H298" s="47">
        <v>5.4161000000000001</v>
      </c>
      <c r="I298" s="50">
        <v>24.793299999999999</v>
      </c>
      <c r="J298" s="34">
        <f t="shared" si="50"/>
        <v>69.585461689587419</v>
      </c>
      <c r="K298" s="34">
        <f t="shared" si="44"/>
        <v>125253.83104125735</v>
      </c>
      <c r="L298" s="35">
        <f t="shared" si="49"/>
        <v>0.13215886476428437</v>
      </c>
      <c r="M298" s="50">
        <v>303.29750000000001</v>
      </c>
      <c r="N298" s="50">
        <v>4.1999999999999997E-3</v>
      </c>
      <c r="O298" s="36">
        <f>(30*60)*$B$25*$B$29*$B$33*N298</f>
        <v>4.1800775211604346</v>
      </c>
      <c r="P298">
        <v>313.37</v>
      </c>
      <c r="Q298" s="36">
        <f>P298-$B$23</f>
        <v>28.196700000000021</v>
      </c>
      <c r="R298" s="36">
        <f>O298*$B$35*Q298</f>
        <v>492673.15789498092</v>
      </c>
      <c r="S298" s="35">
        <f t="shared" si="47"/>
        <v>0.51983340314587867</v>
      </c>
    </row>
    <row r="299" spans="2:19" x14ac:dyDescent="0.25">
      <c r="B299" s="49"/>
      <c r="C299" s="45">
        <v>22</v>
      </c>
      <c r="D299" s="46">
        <v>0.66666666666666596</v>
      </c>
      <c r="E299" s="47">
        <v>421.52449999999999</v>
      </c>
      <c r="F299" s="32">
        <f t="shared" si="43"/>
        <v>758744.10000000009</v>
      </c>
      <c r="G299" s="47">
        <v>290.39550000000003</v>
      </c>
      <c r="H299" s="47">
        <v>5.3830999999999998</v>
      </c>
      <c r="I299" s="50">
        <v>19.562799999999999</v>
      </c>
      <c r="J299" s="34">
        <f>I299/0.3563</f>
        <v>54.905416783609319</v>
      </c>
      <c r="K299" s="34">
        <f t="shared" si="44"/>
        <v>98829.750210496772</v>
      </c>
      <c r="L299" s="35">
        <f t="shared" si="49"/>
        <v>0.13025439039393752</v>
      </c>
      <c r="M299" s="50">
        <v>302.95670000000001</v>
      </c>
      <c r="N299" s="50">
        <v>3.5999999999999999E-3</v>
      </c>
      <c r="O299" s="36">
        <f>(30*60)*$B$25*$B$29*$B$33*N299</f>
        <v>3.5829235895660871</v>
      </c>
      <c r="P299">
        <v>312.84899999999999</v>
      </c>
      <c r="Q299" s="36">
        <f>P299-$B$23</f>
        <v>27.675700000000006</v>
      </c>
      <c r="R299" s="36">
        <f>O299*$B$35*Q299</f>
        <v>414488.45886081248</v>
      </c>
      <c r="S299" s="35">
        <f t="shared" si="47"/>
        <v>0.54628228260465217</v>
      </c>
    </row>
    <row r="300" spans="2:19" x14ac:dyDescent="0.25">
      <c r="B300" s="49"/>
      <c r="C300" s="45">
        <v>23</v>
      </c>
      <c r="D300" s="46">
        <v>0.6875</v>
      </c>
      <c r="E300" s="47">
        <v>352.41149999999999</v>
      </c>
      <c r="F300" s="32">
        <f t="shared" si="43"/>
        <v>634340.69999999995</v>
      </c>
      <c r="G300" s="47">
        <v>289.87700000000001</v>
      </c>
      <c r="H300" s="47">
        <v>5.2972999999999999</v>
      </c>
      <c r="I300" s="50">
        <v>15.977399999999999</v>
      </c>
      <c r="J300" s="34">
        <f t="shared" ref="J300:J315" si="51">I300/0.3563</f>
        <v>44.842548414257642</v>
      </c>
      <c r="K300" s="34">
        <f t="shared" si="44"/>
        <v>80716.587145663754</v>
      </c>
      <c r="L300" s="35">
        <f t="shared" si="49"/>
        <v>0.1272448498821907</v>
      </c>
      <c r="M300" s="50">
        <v>303.23149999999998</v>
      </c>
      <c r="N300" s="50">
        <v>2.8999999999999998E-3</v>
      </c>
      <c r="O300" s="36">
        <f>(30*60)*$B$25*$B$29*$B$33*N300</f>
        <v>2.8862440027060146</v>
      </c>
      <c r="P300">
        <v>312.77179999999998</v>
      </c>
      <c r="Q300" s="36">
        <f>P300-$B$23</f>
        <v>27.598500000000001</v>
      </c>
      <c r="R300" s="36">
        <f>O300*$B$35*Q300</f>
        <v>332962.1013542905</v>
      </c>
      <c r="S300" s="35">
        <f t="shared" si="47"/>
        <v>0.52489474718284757</v>
      </c>
    </row>
    <row r="301" spans="2:19" x14ac:dyDescent="0.25">
      <c r="B301" s="49"/>
      <c r="C301" s="45">
        <v>24</v>
      </c>
      <c r="D301" s="46">
        <v>0.70833333333333304</v>
      </c>
      <c r="E301" s="47">
        <v>231.30009999999999</v>
      </c>
      <c r="F301" s="32">
        <f t="shared" si="43"/>
        <v>416340.18</v>
      </c>
      <c r="G301" s="47">
        <v>289.35849999999999</v>
      </c>
      <c r="H301" s="47">
        <v>5.2192999999999996</v>
      </c>
      <c r="I301" s="50">
        <v>9.6442999999999994</v>
      </c>
      <c r="J301" s="34">
        <f t="shared" si="51"/>
        <v>27.067920291888857</v>
      </c>
      <c r="K301" s="34">
        <f t="shared" si="44"/>
        <v>48722.256525399942</v>
      </c>
      <c r="L301" s="35">
        <f t="shared" si="49"/>
        <v>0.11702511279454206</v>
      </c>
      <c r="M301" s="50">
        <v>305.16359999999997</v>
      </c>
      <c r="N301" s="50">
        <v>1.1000000000000001E-3</v>
      </c>
      <c r="O301" s="36">
        <f>(30*60)*$B$25*$B$29*$B$33*N301</f>
        <v>1.0947822079229712</v>
      </c>
      <c r="P301">
        <v>313.13209999999998</v>
      </c>
      <c r="Q301" s="36">
        <f>P301-$B$23</f>
        <v>27.958799999999997</v>
      </c>
      <c r="R301" s="36">
        <f>O301*$B$35*Q301</f>
        <v>127944.77060258489</v>
      </c>
      <c r="S301" s="36">
        <f t="shared" si="47"/>
        <v>0.30730824635418297</v>
      </c>
    </row>
    <row r="302" spans="2:19" x14ac:dyDescent="0.25">
      <c r="B302" s="49"/>
      <c r="C302" s="45">
        <v>25</v>
      </c>
      <c r="D302" s="46">
        <v>0.72916666666666596</v>
      </c>
      <c r="E302" s="47">
        <v>121.22369999999999</v>
      </c>
      <c r="F302" s="32">
        <f t="shared" si="43"/>
        <v>218202.65999999997</v>
      </c>
      <c r="G302" s="47">
        <v>288.72309999999999</v>
      </c>
      <c r="H302" s="47">
        <v>5.1463000000000001</v>
      </c>
      <c r="I302" s="50">
        <v>4.2636000000000003</v>
      </c>
      <c r="J302" s="34">
        <f t="shared" si="51"/>
        <v>11.966320516418749</v>
      </c>
      <c r="K302" s="34">
        <f t="shared" si="44"/>
        <v>21539.376929553746</v>
      </c>
      <c r="L302" s="35">
        <f t="shared" si="49"/>
        <v>9.8712714728380252E-2</v>
      </c>
      <c r="M302" s="50">
        <v>306.68439999999998</v>
      </c>
      <c r="N302" s="50">
        <v>0</v>
      </c>
      <c r="O302" s="36">
        <f>(30*60)*$B$25*$B$29*$B$33*N302</f>
        <v>0</v>
      </c>
      <c r="P302">
        <v>311.61239999999998</v>
      </c>
      <c r="Q302" s="36">
        <f>P302-$B$23</f>
        <v>26.439099999999996</v>
      </c>
      <c r="R302" s="36">
        <f>O302*$B$35*Q302</f>
        <v>0</v>
      </c>
      <c r="S302" s="36">
        <f t="shared" si="47"/>
        <v>0</v>
      </c>
    </row>
    <row r="303" spans="2:19" x14ac:dyDescent="0.25">
      <c r="B303" s="49"/>
      <c r="C303" s="45">
        <v>26</v>
      </c>
      <c r="D303" s="46">
        <v>0.75</v>
      </c>
      <c r="E303" s="47">
        <v>42.393099999999997</v>
      </c>
      <c r="F303" s="32">
        <f t="shared" si="43"/>
        <v>76307.579999999987</v>
      </c>
      <c r="G303" s="47">
        <v>288.08760000000001</v>
      </c>
      <c r="H303" s="47">
        <v>5.0781000000000001</v>
      </c>
      <c r="I303" s="50">
        <v>0.96450000000000002</v>
      </c>
      <c r="J303" s="34">
        <f t="shared" si="51"/>
        <v>2.7069884928431098</v>
      </c>
      <c r="K303" s="34">
        <f t="shared" si="44"/>
        <v>4872.5792871175981</v>
      </c>
      <c r="L303" s="35">
        <f t="shared" si="49"/>
        <v>6.3854459637136957E-2</v>
      </c>
      <c r="M303" s="50">
        <v>306.01920000000001</v>
      </c>
      <c r="N303" s="50">
        <v>0</v>
      </c>
      <c r="O303" s="36">
        <f>(30*60)*$B$25*$B$29*$B$33*N303</f>
        <v>0</v>
      </c>
      <c r="P303">
        <v>309.38499999999999</v>
      </c>
      <c r="Q303" s="36">
        <f>P303-$B$23</f>
        <v>24.211700000000008</v>
      </c>
      <c r="R303" s="36">
        <f>O303*$B$35*Q303</f>
        <v>0</v>
      </c>
      <c r="S303" s="36">
        <f t="shared" si="47"/>
        <v>0</v>
      </c>
    </row>
    <row r="304" spans="2:19" x14ac:dyDescent="0.25">
      <c r="B304" s="49"/>
      <c r="C304" s="45">
        <v>27</v>
      </c>
      <c r="D304" s="46">
        <v>0.77083333333333304</v>
      </c>
      <c r="E304" s="47">
        <v>9.9696999999999996</v>
      </c>
      <c r="F304" s="32">
        <f t="shared" si="43"/>
        <v>17945.46</v>
      </c>
      <c r="G304" s="47">
        <v>287.7174</v>
      </c>
      <c r="H304" s="47">
        <v>5.0545999999999998</v>
      </c>
      <c r="I304" s="50">
        <v>0</v>
      </c>
      <c r="J304" s="34">
        <f t="shared" si="51"/>
        <v>0</v>
      </c>
      <c r="K304" s="34">
        <f t="shared" si="44"/>
        <v>0</v>
      </c>
      <c r="L304" s="35">
        <f t="shared" si="49"/>
        <v>0</v>
      </c>
      <c r="M304" s="50">
        <v>304.54520000000002</v>
      </c>
      <c r="N304" s="50">
        <v>0</v>
      </c>
      <c r="O304" s="36">
        <f>(30*60)*$B$25*$B$29*$B$33*N304</f>
        <v>0</v>
      </c>
      <c r="P304">
        <v>306.92180000000002</v>
      </c>
      <c r="Q304" s="36">
        <f>P304-$B$23</f>
        <v>21.748500000000035</v>
      </c>
      <c r="R304" s="36">
        <f>O304*$B$35*Q304</f>
        <v>0</v>
      </c>
      <c r="S304" s="36">
        <f t="shared" si="47"/>
        <v>0</v>
      </c>
    </row>
    <row r="305" spans="1:19" x14ac:dyDescent="0.25">
      <c r="B305" s="49"/>
      <c r="C305" s="45">
        <v>28</v>
      </c>
      <c r="D305" s="46">
        <v>0.79166666666666596</v>
      </c>
      <c r="E305" s="47">
        <v>2.8161</v>
      </c>
      <c r="F305" s="32">
        <f t="shared" si="43"/>
        <v>5068.9800000000005</v>
      </c>
      <c r="G305" s="47">
        <v>287.34730000000002</v>
      </c>
      <c r="H305" s="47">
        <v>5.0411000000000001</v>
      </c>
      <c r="I305" s="50">
        <v>0</v>
      </c>
      <c r="J305" s="34">
        <f t="shared" si="51"/>
        <v>0</v>
      </c>
      <c r="K305" s="34">
        <f t="shared" si="44"/>
        <v>0</v>
      </c>
      <c r="L305" s="35">
        <f t="shared" si="49"/>
        <v>0</v>
      </c>
      <c r="M305" s="50">
        <v>302.91079999999999</v>
      </c>
      <c r="N305" s="50">
        <v>0</v>
      </c>
      <c r="O305" s="36">
        <f>(30*60)*$B$25*$B$29*$B$33*N305</f>
        <v>0</v>
      </c>
      <c r="P305">
        <v>304.62169999999998</v>
      </c>
      <c r="Q305" s="36">
        <f>P305-$B$23</f>
        <v>19.448399999999992</v>
      </c>
      <c r="R305" s="36">
        <f>O305*$B$35*Q305</f>
        <v>0</v>
      </c>
      <c r="S305" s="36">
        <f t="shared" si="47"/>
        <v>0</v>
      </c>
    </row>
    <row r="306" spans="1:19" x14ac:dyDescent="0.25">
      <c r="B306" s="49"/>
      <c r="C306" s="47">
        <v>29</v>
      </c>
      <c r="D306" s="43">
        <v>0.8125</v>
      </c>
      <c r="E306" s="47">
        <v>0</v>
      </c>
      <c r="F306" s="32">
        <f t="shared" si="43"/>
        <v>0</v>
      </c>
      <c r="G306" s="47">
        <v>287.12110000000001</v>
      </c>
      <c r="H306" s="47">
        <v>5.0164999999999997</v>
      </c>
      <c r="I306" s="50">
        <v>0</v>
      </c>
      <c r="J306" s="34">
        <f t="shared" si="51"/>
        <v>0</v>
      </c>
      <c r="K306" s="34">
        <f t="shared" si="44"/>
        <v>0</v>
      </c>
      <c r="L306" s="35" t="e">
        <f t="shared" si="49"/>
        <v>#DIV/0!</v>
      </c>
      <c r="M306" s="50">
        <v>294.85809999999998</v>
      </c>
      <c r="N306" s="50">
        <v>0</v>
      </c>
      <c r="O306" s="36">
        <f>(30*60)*$B$25*$B$29*$B$33*N306</f>
        <v>0</v>
      </c>
      <c r="P306">
        <v>295.60270000000003</v>
      </c>
      <c r="Q306" s="36">
        <f>P306-$B$23</f>
        <v>10.429400000000044</v>
      </c>
      <c r="R306" s="36">
        <f>O306*$B$35*Q306</f>
        <v>0</v>
      </c>
      <c r="S306" s="36" t="e">
        <f t="shared" si="47"/>
        <v>#DIV/0!</v>
      </c>
    </row>
    <row r="307" spans="1:19" x14ac:dyDescent="0.25">
      <c r="B307" s="49"/>
      <c r="C307" s="47"/>
      <c r="D307" s="43">
        <v>0.83333333333333304</v>
      </c>
      <c r="E307" s="47">
        <v>0</v>
      </c>
      <c r="F307" s="32">
        <f t="shared" si="43"/>
        <v>0</v>
      </c>
      <c r="G307" s="47">
        <v>286.89490000000001</v>
      </c>
      <c r="H307" s="47">
        <v>5.0193000000000003</v>
      </c>
      <c r="I307" s="50"/>
      <c r="J307" s="34">
        <f t="shared" si="51"/>
        <v>0</v>
      </c>
      <c r="K307" s="34">
        <f t="shared" si="44"/>
        <v>0</v>
      </c>
      <c r="L307" s="35" t="e">
        <f t="shared" si="49"/>
        <v>#DIV/0!</v>
      </c>
      <c r="M307" s="50"/>
      <c r="O307" s="36">
        <f>(30*60)*$B$25*$B$29*$B$33*N307</f>
        <v>0</v>
      </c>
      <c r="Q307" s="36">
        <f>P307-$B$23</f>
        <v>-285.17329999999998</v>
      </c>
      <c r="R307" s="36">
        <f>O307*$B$35*Q307</f>
        <v>0</v>
      </c>
      <c r="S307" s="36" t="e">
        <f t="shared" si="47"/>
        <v>#DIV/0!</v>
      </c>
    </row>
    <row r="308" spans="1:19" x14ac:dyDescent="0.25">
      <c r="B308" s="49"/>
      <c r="C308" s="47"/>
      <c r="D308" s="31">
        <v>0.85416666666666596</v>
      </c>
      <c r="E308" s="47">
        <v>0</v>
      </c>
      <c r="F308" s="32">
        <f t="shared" si="43"/>
        <v>0</v>
      </c>
      <c r="G308" s="47">
        <v>286.72059999999999</v>
      </c>
      <c r="H308" s="47">
        <v>5.0202</v>
      </c>
      <c r="I308" s="50"/>
      <c r="J308" s="34">
        <f t="shared" si="51"/>
        <v>0</v>
      </c>
      <c r="K308" s="34">
        <f t="shared" si="44"/>
        <v>0</v>
      </c>
      <c r="L308" s="35" t="e">
        <f t="shared" si="49"/>
        <v>#DIV/0!</v>
      </c>
      <c r="M308" s="50"/>
      <c r="O308" s="36">
        <f>(30*60)*$B$25*$B$29*$B$33*N308</f>
        <v>0</v>
      </c>
      <c r="Q308" s="36">
        <f>P308-$B$23</f>
        <v>-285.17329999999998</v>
      </c>
      <c r="R308" s="36">
        <f>O308*$B$35*Q308</f>
        <v>0</v>
      </c>
      <c r="S308" s="36" t="e">
        <f t="shared" si="47"/>
        <v>#DIV/0!</v>
      </c>
    </row>
    <row r="309" spans="1:19" x14ac:dyDescent="0.25">
      <c r="B309" s="49"/>
      <c r="C309" s="47"/>
      <c r="D309" s="31">
        <v>0.875</v>
      </c>
      <c r="E309" s="47">
        <v>0</v>
      </c>
      <c r="F309" s="32">
        <f t="shared" si="43"/>
        <v>0</v>
      </c>
      <c r="G309" s="47">
        <v>286.54629999999997</v>
      </c>
      <c r="H309" s="47">
        <v>5.0290999999999997</v>
      </c>
      <c r="I309" s="50"/>
      <c r="J309" s="34">
        <f t="shared" si="51"/>
        <v>0</v>
      </c>
      <c r="K309" s="34">
        <f t="shared" si="44"/>
        <v>0</v>
      </c>
      <c r="L309" s="35" t="e">
        <f t="shared" si="49"/>
        <v>#DIV/0!</v>
      </c>
      <c r="M309" s="50"/>
      <c r="O309" s="36">
        <f>(30*60)*$B$25*$B$29*$B$33*N309</f>
        <v>0</v>
      </c>
      <c r="Q309" s="36">
        <f>P309-$B$23</f>
        <v>-285.17329999999998</v>
      </c>
      <c r="R309" s="36">
        <f>O309*$B$35*Q309</f>
        <v>0</v>
      </c>
      <c r="S309" s="36" t="e">
        <f t="shared" si="47"/>
        <v>#DIV/0!</v>
      </c>
    </row>
    <row r="310" spans="1:19" x14ac:dyDescent="0.25">
      <c r="B310" s="49"/>
      <c r="C310" s="47"/>
      <c r="D310" s="31">
        <v>0.89583333333333304</v>
      </c>
      <c r="E310" s="47">
        <v>0</v>
      </c>
      <c r="F310" s="32">
        <f t="shared" si="43"/>
        <v>0</v>
      </c>
      <c r="G310" s="47">
        <v>286.38979999999998</v>
      </c>
      <c r="H310" s="47">
        <v>5.0387000000000004</v>
      </c>
      <c r="I310" s="50"/>
      <c r="J310" s="34">
        <f t="shared" si="51"/>
        <v>0</v>
      </c>
      <c r="K310" s="34">
        <f t="shared" si="44"/>
        <v>0</v>
      </c>
      <c r="L310" s="35" t="e">
        <f t="shared" si="49"/>
        <v>#DIV/0!</v>
      </c>
      <c r="M310" s="50"/>
      <c r="O310" s="36">
        <f>(30*60)*$B$25*$B$29*$B$33*N310</f>
        <v>0</v>
      </c>
      <c r="Q310" s="36">
        <f>P310-$B$23</f>
        <v>-285.17329999999998</v>
      </c>
      <c r="R310" s="36">
        <f>O310*$B$35*Q310</f>
        <v>0</v>
      </c>
      <c r="S310" s="36" t="e">
        <f t="shared" si="47"/>
        <v>#DIV/0!</v>
      </c>
    </row>
    <row r="311" spans="1:19" x14ac:dyDescent="0.25">
      <c r="B311" s="49"/>
      <c r="C311" s="47"/>
      <c r="D311" s="31">
        <v>0.91666666666666596</v>
      </c>
      <c r="E311" s="47">
        <v>0</v>
      </c>
      <c r="F311" s="32">
        <f t="shared" si="43"/>
        <v>0</v>
      </c>
      <c r="G311" s="47">
        <v>286.23320000000001</v>
      </c>
      <c r="H311" s="47">
        <v>5.0537999999999998</v>
      </c>
      <c r="I311" s="50"/>
      <c r="J311" s="34">
        <f t="shared" si="51"/>
        <v>0</v>
      </c>
      <c r="K311" s="34">
        <f t="shared" si="44"/>
        <v>0</v>
      </c>
      <c r="L311" s="35" t="e">
        <f t="shared" si="49"/>
        <v>#DIV/0!</v>
      </c>
      <c r="M311" s="50"/>
      <c r="N311" s="47"/>
      <c r="O311" s="36">
        <f>(30*60)*$B$25*$B$29*$B$33*N311</f>
        <v>0</v>
      </c>
      <c r="Q311" s="36">
        <f>P311-$B$23</f>
        <v>-285.17329999999998</v>
      </c>
      <c r="R311" s="36">
        <f>O311*$B$35*Q311</f>
        <v>0</v>
      </c>
      <c r="S311" s="36" t="e">
        <f t="shared" si="47"/>
        <v>#DIV/0!</v>
      </c>
    </row>
    <row r="312" spans="1:19" x14ac:dyDescent="0.25">
      <c r="B312" s="49"/>
      <c r="C312" s="47"/>
      <c r="D312" s="31">
        <v>0.9375</v>
      </c>
      <c r="E312" s="47">
        <v>0</v>
      </c>
      <c r="F312" s="32">
        <f t="shared" si="43"/>
        <v>0</v>
      </c>
      <c r="G312" s="47">
        <v>286.08179999999999</v>
      </c>
      <c r="H312" s="47">
        <v>5.0568</v>
      </c>
      <c r="I312" s="50"/>
      <c r="J312" s="34">
        <f t="shared" si="51"/>
        <v>0</v>
      </c>
      <c r="K312" s="34">
        <f t="shared" si="44"/>
        <v>0</v>
      </c>
      <c r="L312" s="35" t="e">
        <f t="shared" si="49"/>
        <v>#DIV/0!</v>
      </c>
      <c r="M312" s="50"/>
      <c r="N312" s="47"/>
      <c r="O312" s="36">
        <f>(30*60)*$B$25*$B$29*$B$33*N312</f>
        <v>0</v>
      </c>
      <c r="Q312" s="36">
        <f>P312-$B$23</f>
        <v>-285.17329999999998</v>
      </c>
      <c r="R312" s="36">
        <f>O312*$B$35*Q312</f>
        <v>0</v>
      </c>
      <c r="S312" s="36" t="e">
        <f t="shared" si="47"/>
        <v>#DIV/0!</v>
      </c>
    </row>
    <row r="313" spans="1:19" x14ac:dyDescent="0.25">
      <c r="B313" s="49"/>
      <c r="C313" s="47"/>
      <c r="D313" s="31">
        <v>0.95833333333333304</v>
      </c>
      <c r="E313" s="47">
        <v>0</v>
      </c>
      <c r="F313" s="32">
        <f t="shared" si="43"/>
        <v>0</v>
      </c>
      <c r="G313" s="47">
        <v>285.93040000000002</v>
      </c>
      <c r="H313" s="47">
        <v>5.0636999999999999</v>
      </c>
      <c r="I313" s="50"/>
      <c r="J313" s="34">
        <f t="shared" si="51"/>
        <v>0</v>
      </c>
      <c r="K313" s="34">
        <f t="shared" si="44"/>
        <v>0</v>
      </c>
      <c r="L313" s="35" t="e">
        <f t="shared" si="49"/>
        <v>#DIV/0!</v>
      </c>
      <c r="M313" s="50"/>
      <c r="N313" s="47"/>
      <c r="O313" s="36">
        <f>(30*60)*$B$25*$B$29*$B$33*N313</f>
        <v>0</v>
      </c>
      <c r="Q313" s="36">
        <f>P313-$B$23</f>
        <v>-285.17329999999998</v>
      </c>
      <c r="R313" s="36">
        <f>O313*$B$35*Q313</f>
        <v>0</v>
      </c>
      <c r="S313" s="36" t="e">
        <f t="shared" si="47"/>
        <v>#DIV/0!</v>
      </c>
    </row>
    <row r="314" spans="1:19" x14ac:dyDescent="0.25">
      <c r="B314" s="49"/>
      <c r="C314" s="47"/>
      <c r="D314" s="31">
        <v>0.97916666666666596</v>
      </c>
      <c r="E314" s="47">
        <v>0</v>
      </c>
      <c r="F314" s="32">
        <f t="shared" si="43"/>
        <v>0</v>
      </c>
      <c r="G314" s="47">
        <v>285.79610000000002</v>
      </c>
      <c r="H314" s="47">
        <v>5.0533000000000001</v>
      </c>
      <c r="I314" s="50"/>
      <c r="J314" s="34">
        <f t="shared" si="51"/>
        <v>0</v>
      </c>
      <c r="K314" s="34">
        <f t="shared" si="44"/>
        <v>0</v>
      </c>
      <c r="L314" s="35" t="e">
        <f t="shared" si="49"/>
        <v>#DIV/0!</v>
      </c>
      <c r="M314" s="50"/>
      <c r="N314" s="47"/>
      <c r="O314" s="36">
        <f>(30*60)*$B$25*$B$29*$B$33*N314</f>
        <v>0</v>
      </c>
      <c r="Q314" s="36">
        <f>P314-$B$23</f>
        <v>-285.17329999999998</v>
      </c>
      <c r="R314" s="36">
        <f>O314*$B$35*Q314</f>
        <v>0</v>
      </c>
      <c r="S314" s="36" t="e">
        <f t="shared" si="47"/>
        <v>#DIV/0!</v>
      </c>
    </row>
    <row r="315" spans="1:19" x14ac:dyDescent="0.25">
      <c r="B315" s="49"/>
      <c r="C315" s="47"/>
      <c r="D315" s="31">
        <v>1</v>
      </c>
      <c r="E315" s="47">
        <v>0</v>
      </c>
      <c r="F315" s="32">
        <f t="shared" si="43"/>
        <v>0</v>
      </c>
      <c r="G315" s="47">
        <v>285.6619</v>
      </c>
      <c r="H315" s="47">
        <v>5.0472999999999999</v>
      </c>
      <c r="I315" s="50"/>
      <c r="J315" s="34">
        <f t="shared" si="51"/>
        <v>0</v>
      </c>
      <c r="K315" s="34">
        <f t="shared" si="44"/>
        <v>0</v>
      </c>
      <c r="L315" s="35" t="e">
        <f t="shared" si="49"/>
        <v>#DIV/0!</v>
      </c>
      <c r="M315" s="50"/>
      <c r="N315" s="47"/>
      <c r="O315" s="36">
        <f>(30*60)*$B$25*$B$29*$B$33*N315</f>
        <v>0</v>
      </c>
      <c r="Q315" s="36">
        <f>P315-$B$23</f>
        <v>-285.17329999999998</v>
      </c>
      <c r="R315" s="36">
        <f>O315*$B$35*Q315</f>
        <v>0</v>
      </c>
      <c r="S315" s="36" t="e">
        <f t="shared" si="47"/>
        <v>#DIV/0!</v>
      </c>
    </row>
    <row r="316" spans="1:19" x14ac:dyDescent="0.25">
      <c r="B316" s="51"/>
      <c r="F316" s="47"/>
      <c r="I316" s="50"/>
      <c r="M316" s="50"/>
    </row>
    <row r="317" spans="1:19" x14ac:dyDescent="0.25">
      <c r="B317" s="51"/>
      <c r="F317" s="47"/>
      <c r="G317" s="47"/>
      <c r="H317" s="47"/>
      <c r="I317" s="50"/>
      <c r="J317" s="52"/>
      <c r="K317" s="52"/>
      <c r="L317" s="53"/>
      <c r="M317" s="50"/>
      <c r="N317" s="54"/>
      <c r="O317" s="54"/>
      <c r="P317" s="47"/>
      <c r="Q317" s="52"/>
      <c r="R317" s="52"/>
      <c r="S317" s="53"/>
    </row>
    <row r="318" spans="1:19" x14ac:dyDescent="0.25">
      <c r="B318" s="51"/>
      <c r="F318" s="47"/>
      <c r="G318" s="47"/>
      <c r="H318" s="47"/>
      <c r="I318" s="50"/>
      <c r="J318" s="52"/>
      <c r="K318" s="52"/>
      <c r="L318" s="53"/>
      <c r="M318" s="50"/>
      <c r="N318" s="54"/>
      <c r="O318" s="54"/>
      <c r="P318" s="47"/>
      <c r="Q318" s="52"/>
      <c r="R318" s="52"/>
      <c r="S318" s="53"/>
    </row>
    <row r="319" spans="1:19" x14ac:dyDescent="0.25">
      <c r="B319" s="51"/>
      <c r="F319" s="47"/>
      <c r="G319" s="47"/>
      <c r="H319" s="47"/>
      <c r="I319" s="50"/>
      <c r="J319" s="50"/>
      <c r="K319" s="50"/>
      <c r="M319" s="50"/>
    </row>
    <row r="320" spans="1:19" x14ac:dyDescent="0.25">
      <c r="A320" s="55"/>
      <c r="B320" s="55"/>
      <c r="C320" s="55"/>
      <c r="D320" s="55"/>
      <c r="E320" s="55"/>
      <c r="F320" s="55"/>
      <c r="G320" s="55"/>
      <c r="H320" s="56"/>
      <c r="I320" s="56"/>
      <c r="J320" s="56"/>
      <c r="K320" s="56"/>
      <c r="L320" s="56"/>
      <c r="M320" s="56"/>
      <c r="N320" s="55"/>
      <c r="O320" s="55"/>
      <c r="P320" s="55"/>
      <c r="Q320" s="10"/>
      <c r="R320" s="10"/>
      <c r="S320" s="10"/>
    </row>
    <row r="321" spans="1:19" ht="21" x14ac:dyDescent="0.35">
      <c r="A321" s="47"/>
      <c r="B321" s="42" t="s">
        <v>11</v>
      </c>
      <c r="C321" s="68" t="s">
        <v>62</v>
      </c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</row>
    <row r="322" spans="1:19" x14ac:dyDescent="0.25">
      <c r="B322" s="11" t="s">
        <v>13</v>
      </c>
      <c r="C322" s="13" t="s">
        <v>14</v>
      </c>
      <c r="D322" s="13"/>
      <c r="E322" s="14">
        <f>SUM(K329:K376)/(60*60)</f>
        <v>722.35517822060069</v>
      </c>
      <c r="F322" s="14"/>
      <c r="G322" s="15" t="s">
        <v>7</v>
      </c>
      <c r="H322" s="16" t="s">
        <v>15</v>
      </c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</row>
    <row r="323" spans="1:19" x14ac:dyDescent="0.25">
      <c r="B323" s="17" t="s">
        <v>16</v>
      </c>
      <c r="C323" s="18" t="s">
        <v>2</v>
      </c>
      <c r="D323" s="18"/>
      <c r="E323" s="19">
        <f>(SUM(K329:K376))/(SUM(F329:F376))</f>
        <v>0.11804422960981543</v>
      </c>
      <c r="F323" s="19"/>
      <c r="G323" s="20" t="s">
        <v>17</v>
      </c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</row>
    <row r="324" spans="1:19" x14ac:dyDescent="0.25">
      <c r="B324" s="17" t="s">
        <v>18</v>
      </c>
      <c r="C324" s="13" t="s">
        <v>19</v>
      </c>
      <c r="D324" s="13"/>
      <c r="E324" s="14">
        <f>SUM(O329:O376)</f>
        <v>42.397929143198688</v>
      </c>
      <c r="F324" s="14"/>
      <c r="G324" s="20" t="s">
        <v>10</v>
      </c>
      <c r="H324" s="13" t="s">
        <v>20</v>
      </c>
      <c r="I324" s="13"/>
      <c r="J324" s="14">
        <f>MAX(P329:P376)</f>
        <v>338.86970000000002</v>
      </c>
      <c r="K324" s="14"/>
      <c r="L324" s="20" t="s">
        <v>8</v>
      </c>
    </row>
    <row r="325" spans="1:19" x14ac:dyDescent="0.25">
      <c r="B325" s="11" t="s">
        <v>21</v>
      </c>
      <c r="C325" s="18" t="s">
        <v>3</v>
      </c>
      <c r="D325" s="18"/>
      <c r="E325" s="19">
        <f>(SUM(R329:R376))/(SUM(F329:F376))</f>
        <v>0.42723870457496249</v>
      </c>
      <c r="F325" s="19"/>
      <c r="G325" s="15" t="s">
        <v>17</v>
      </c>
      <c r="H325" s="13" t="s">
        <v>22</v>
      </c>
      <c r="I325" s="13"/>
      <c r="J325" s="21">
        <f>MAX(M330:M377)</f>
        <v>327.40859999999998</v>
      </c>
      <c r="K325" s="14"/>
      <c r="L325" s="20" t="s">
        <v>8</v>
      </c>
    </row>
    <row r="326" spans="1:19" ht="21" x14ac:dyDescent="0.35">
      <c r="B326" s="11" t="s">
        <v>23</v>
      </c>
      <c r="C326" s="22" t="s">
        <v>4</v>
      </c>
      <c r="D326" s="22"/>
      <c r="E326" s="23">
        <f>E323+E325</f>
        <v>0.54528293418477791</v>
      </c>
      <c r="F326" s="23"/>
      <c r="G326" s="24" t="s">
        <v>17</v>
      </c>
      <c r="H326" s="25"/>
      <c r="I326" s="26" t="s">
        <v>24</v>
      </c>
      <c r="J326" s="26"/>
      <c r="K326" s="26"/>
      <c r="L326" s="26"/>
      <c r="M326" s="25"/>
      <c r="N326" s="26" t="s">
        <v>25</v>
      </c>
      <c r="O326" s="26"/>
      <c r="P326" s="26"/>
      <c r="Q326" s="26"/>
      <c r="R326" s="26"/>
      <c r="S326" s="26"/>
    </row>
    <row r="327" spans="1:19" x14ac:dyDescent="0.25">
      <c r="B327" s="27" t="s">
        <v>26</v>
      </c>
      <c r="C327" s="28" t="s">
        <v>27</v>
      </c>
      <c r="D327" s="28" t="s">
        <v>28</v>
      </c>
      <c r="E327" s="28" t="s">
        <v>29</v>
      </c>
      <c r="F327" s="28" t="s">
        <v>30</v>
      </c>
      <c r="G327" s="28" t="s">
        <v>31</v>
      </c>
      <c r="H327" s="28" t="s">
        <v>32</v>
      </c>
      <c r="I327" s="28" t="s">
        <v>33</v>
      </c>
      <c r="J327" s="28" t="s">
        <v>33</v>
      </c>
      <c r="K327" s="28" t="s">
        <v>34</v>
      </c>
      <c r="L327" s="28" t="s">
        <v>35</v>
      </c>
      <c r="M327" s="28" t="s">
        <v>36</v>
      </c>
      <c r="N327" s="28" t="s">
        <v>37</v>
      </c>
      <c r="O327" s="28" t="s">
        <v>38</v>
      </c>
      <c r="P327" s="28" t="s">
        <v>39</v>
      </c>
      <c r="Q327" s="28" t="s">
        <v>40</v>
      </c>
      <c r="R327" s="28" t="s">
        <v>41</v>
      </c>
      <c r="S327" s="28" t="s">
        <v>35</v>
      </c>
    </row>
    <row r="328" spans="1:19" x14ac:dyDescent="0.25">
      <c r="B328" s="29">
        <f>G340</f>
        <v>285.17329999999998</v>
      </c>
      <c r="C328" s="27"/>
      <c r="D328" s="27"/>
      <c r="E328" s="27" t="s">
        <v>42</v>
      </c>
      <c r="F328" s="27" t="s">
        <v>43</v>
      </c>
      <c r="G328" s="27" t="s">
        <v>8</v>
      </c>
      <c r="H328" s="27" t="s">
        <v>44</v>
      </c>
      <c r="I328" s="27" t="s">
        <v>45</v>
      </c>
      <c r="J328" s="27" t="s">
        <v>46</v>
      </c>
      <c r="K328" s="27" t="s">
        <v>43</v>
      </c>
      <c r="L328" s="27" t="s">
        <v>17</v>
      </c>
      <c r="M328" s="27" t="s">
        <v>8</v>
      </c>
      <c r="N328" s="27" t="s">
        <v>44</v>
      </c>
      <c r="O328" s="27" t="s">
        <v>47</v>
      </c>
      <c r="P328" s="27" t="s">
        <v>8</v>
      </c>
      <c r="Q328" s="27" t="s">
        <v>8</v>
      </c>
      <c r="R328" s="27" t="s">
        <v>43</v>
      </c>
      <c r="S328" s="27" t="s">
        <v>17</v>
      </c>
    </row>
    <row r="329" spans="1:19" x14ac:dyDescent="0.25">
      <c r="B329" s="30" t="s">
        <v>48</v>
      </c>
      <c r="D329" s="31">
        <v>2.0833333333333332E-2</v>
      </c>
      <c r="E329">
        <v>0</v>
      </c>
      <c r="F329" s="32">
        <f>E329*30*60</f>
        <v>0</v>
      </c>
      <c r="G329">
        <v>285.28210000000001</v>
      </c>
      <c r="H329">
        <v>5.3007999999999997</v>
      </c>
      <c r="I329" s="33"/>
      <c r="J329" s="34">
        <f t="shared" ref="J329:J335" si="52">I329/0.3563</f>
        <v>0</v>
      </c>
      <c r="K329" s="34">
        <f>J329*30*60</f>
        <v>0</v>
      </c>
      <c r="L329" s="35" t="e">
        <f>K329/F329</f>
        <v>#DIV/0!</v>
      </c>
      <c r="M329" s="33"/>
      <c r="O329" s="36">
        <f>(30*60)*$B$25*$B$29*$B$33*N329</f>
        <v>0</v>
      </c>
      <c r="Q329" s="36">
        <f>P329-$B$23</f>
        <v>-285.17329999999998</v>
      </c>
      <c r="R329" s="36">
        <f>O329*$B$35*Q329</f>
        <v>0</v>
      </c>
      <c r="S329" s="36" t="e">
        <f>R329/F329</f>
        <v>#DIV/0!</v>
      </c>
    </row>
    <row r="330" spans="1:19" x14ac:dyDescent="0.25">
      <c r="B330" s="29">
        <v>11</v>
      </c>
      <c r="D330" s="31">
        <v>4.1666666666666664E-2</v>
      </c>
      <c r="E330">
        <v>0</v>
      </c>
      <c r="F330" s="32">
        <f t="shared" ref="F330:F376" si="53">E330*30*60</f>
        <v>0</v>
      </c>
      <c r="G330">
        <v>285.15899999999999</v>
      </c>
      <c r="H330">
        <v>5.2910000000000004</v>
      </c>
      <c r="I330" s="33"/>
      <c r="J330" s="34">
        <f t="shared" si="52"/>
        <v>0</v>
      </c>
      <c r="K330" s="34">
        <f t="shared" ref="K330:K376" si="54">J330*30*60</f>
        <v>0</v>
      </c>
      <c r="L330" s="35" t="e">
        <f t="shared" ref="L330:L336" si="55">K330/F330</f>
        <v>#DIV/0!</v>
      </c>
      <c r="M330" s="33"/>
      <c r="O330" s="36">
        <f>(30*60)*$B$25*$B$29*$B$33*N330</f>
        <v>0</v>
      </c>
      <c r="Q330" s="36">
        <f>P330-$B$23</f>
        <v>-285.17329999999998</v>
      </c>
      <c r="R330" s="36">
        <f>O330*$B$35*Q330</f>
        <v>0</v>
      </c>
      <c r="S330" s="36" t="e">
        <f t="shared" ref="S330:S334" si="56">R330/F330</f>
        <v>#DIV/0!</v>
      </c>
    </row>
    <row r="331" spans="1:19" x14ac:dyDescent="0.25">
      <c r="B331" s="37" t="s">
        <v>49</v>
      </c>
      <c r="D331" s="31">
        <v>6.25E-2</v>
      </c>
      <c r="E331">
        <v>0</v>
      </c>
      <c r="F331" s="32">
        <f t="shared" si="53"/>
        <v>0</v>
      </c>
      <c r="G331">
        <v>285.04610000000002</v>
      </c>
      <c r="H331">
        <v>5.2882999999999996</v>
      </c>
      <c r="I331" s="33"/>
      <c r="J331" s="34">
        <f t="shared" si="52"/>
        <v>0</v>
      </c>
      <c r="K331" s="34">
        <f t="shared" si="54"/>
        <v>0</v>
      </c>
      <c r="L331" s="35" t="e">
        <f t="shared" si="55"/>
        <v>#DIV/0!</v>
      </c>
      <c r="M331" s="33"/>
      <c r="O331" s="36">
        <f>(30*60)*$B$25*$B$29*$B$33*N331</f>
        <v>0</v>
      </c>
      <c r="Q331" s="36">
        <f>P331-$B$23</f>
        <v>-285.17329999999998</v>
      </c>
      <c r="R331" s="36">
        <f>O331*$B$35*Q331</f>
        <v>0</v>
      </c>
      <c r="S331" s="36" t="e">
        <f t="shared" si="56"/>
        <v>#DIV/0!</v>
      </c>
    </row>
    <row r="332" spans="1:19" x14ac:dyDescent="0.25">
      <c r="B332" s="38">
        <v>8.0000000000000002E-3</v>
      </c>
      <c r="D332" s="31">
        <v>8.3333333333333301E-2</v>
      </c>
      <c r="E332">
        <v>0</v>
      </c>
      <c r="F332" s="32">
        <f t="shared" si="53"/>
        <v>0</v>
      </c>
      <c r="G332">
        <v>284.9332</v>
      </c>
      <c r="H332">
        <v>5.2944000000000004</v>
      </c>
      <c r="I332" s="33"/>
      <c r="J332" s="34">
        <f t="shared" si="52"/>
        <v>0</v>
      </c>
      <c r="K332" s="34">
        <f t="shared" si="54"/>
        <v>0</v>
      </c>
      <c r="L332" s="35" t="e">
        <f t="shared" si="55"/>
        <v>#DIV/0!</v>
      </c>
      <c r="M332" s="33"/>
      <c r="O332" s="36">
        <f>(30*60)*$B$25*$B$29*$B$33*N332</f>
        <v>0</v>
      </c>
      <c r="Q332" s="36">
        <f>P332-$B$23</f>
        <v>-285.17329999999998</v>
      </c>
      <c r="R332" s="36">
        <f>O332*$B$35*Q332</f>
        <v>0</v>
      </c>
      <c r="S332" s="36" t="e">
        <f t="shared" si="56"/>
        <v>#DIV/0!</v>
      </c>
    </row>
    <row r="333" spans="1:19" x14ac:dyDescent="0.25">
      <c r="B333" s="28" t="s">
        <v>50</v>
      </c>
      <c r="D333" s="31">
        <v>0.104166666666667</v>
      </c>
      <c r="E333">
        <v>0</v>
      </c>
      <c r="F333" s="32">
        <f t="shared" si="53"/>
        <v>0</v>
      </c>
      <c r="G333">
        <v>284.87490000000003</v>
      </c>
      <c r="H333">
        <v>5.2812999999999999</v>
      </c>
      <c r="I333" s="33"/>
      <c r="J333" s="34">
        <f t="shared" si="52"/>
        <v>0</v>
      </c>
      <c r="K333" s="34">
        <f t="shared" si="54"/>
        <v>0</v>
      </c>
      <c r="L333" s="35" t="e">
        <f t="shared" si="55"/>
        <v>#DIV/0!</v>
      </c>
      <c r="M333" s="33"/>
      <c r="O333" s="36">
        <f>(30*60)*$B$25*$B$29*$B$33*N333</f>
        <v>0</v>
      </c>
      <c r="Q333" s="36">
        <f>P333-$B$23</f>
        <v>-285.17329999999998</v>
      </c>
      <c r="R333" s="36">
        <f>O333*$B$35*Q333</f>
        <v>0</v>
      </c>
      <c r="S333" s="36" t="e">
        <f t="shared" si="56"/>
        <v>#DIV/0!</v>
      </c>
    </row>
    <row r="334" spans="1:19" x14ac:dyDescent="0.25">
      <c r="B334" s="38">
        <v>5.0265482457436686E-5</v>
      </c>
      <c r="D334" s="31">
        <v>0.125</v>
      </c>
      <c r="E334">
        <v>0</v>
      </c>
      <c r="F334" s="32">
        <f t="shared" si="53"/>
        <v>0</v>
      </c>
      <c r="G334">
        <v>284.81659999999999</v>
      </c>
      <c r="H334">
        <v>5.2728999999999999</v>
      </c>
      <c r="I334" s="33"/>
      <c r="J334" s="34">
        <f t="shared" si="52"/>
        <v>0</v>
      </c>
      <c r="K334" s="34">
        <f t="shared" si="54"/>
        <v>0</v>
      </c>
      <c r="L334" s="35" t="e">
        <f t="shared" si="55"/>
        <v>#DIV/0!</v>
      </c>
      <c r="M334" s="33"/>
      <c r="O334" s="36">
        <f>(30*60)*$B$25*$B$29*$B$33*N334</f>
        <v>0</v>
      </c>
      <c r="Q334" s="36">
        <f>P334-$B$23</f>
        <v>-285.17329999999998</v>
      </c>
      <c r="R334" s="36">
        <f>O334*$B$35*Q334</f>
        <v>0</v>
      </c>
      <c r="S334" s="36" t="e">
        <f t="shared" si="56"/>
        <v>#DIV/0!</v>
      </c>
    </row>
    <row r="335" spans="1:19" x14ac:dyDescent="0.25">
      <c r="B335" s="39" t="s">
        <v>51</v>
      </c>
      <c r="D335" s="31">
        <v>0.14583333333333301</v>
      </c>
      <c r="E335">
        <v>0</v>
      </c>
      <c r="F335" s="32">
        <f t="shared" si="53"/>
        <v>0</v>
      </c>
      <c r="G335">
        <v>284.76889999999997</v>
      </c>
      <c r="H335">
        <v>5.2496999999999998</v>
      </c>
      <c r="I335" s="33"/>
      <c r="J335" s="34">
        <f t="shared" si="52"/>
        <v>0</v>
      </c>
      <c r="K335" s="34">
        <f t="shared" si="54"/>
        <v>0</v>
      </c>
      <c r="L335" s="35" t="e">
        <f t="shared" si="55"/>
        <v>#DIV/0!</v>
      </c>
      <c r="M335" s="33"/>
      <c r="O335" s="36">
        <f>(30*60)*$B$25*$B$29*$B$33*N335</f>
        <v>0</v>
      </c>
      <c r="Q335" s="36">
        <f>P335-$B$23</f>
        <v>-285.17329999999998</v>
      </c>
      <c r="R335" s="36">
        <f>O335*$B$35*Q335</f>
        <v>0</v>
      </c>
      <c r="S335" s="36" t="e">
        <f>R335/F335</f>
        <v>#DIV/0!</v>
      </c>
    </row>
    <row r="336" spans="1:19" x14ac:dyDescent="0.25">
      <c r="B336" s="40">
        <v>0.35630699999999998</v>
      </c>
      <c r="D336" s="31">
        <v>0.16666666666666599</v>
      </c>
      <c r="E336">
        <v>0</v>
      </c>
      <c r="F336" s="32">
        <f t="shared" si="53"/>
        <v>0</v>
      </c>
      <c r="G336">
        <v>284.72129999999999</v>
      </c>
      <c r="H336">
        <v>5.2305000000000001</v>
      </c>
      <c r="I336" s="33"/>
      <c r="J336" s="34">
        <f>I336/0.3563</f>
        <v>0</v>
      </c>
      <c r="K336" s="34">
        <f t="shared" si="54"/>
        <v>0</v>
      </c>
      <c r="L336" s="35" t="e">
        <f t="shared" si="55"/>
        <v>#DIV/0!</v>
      </c>
      <c r="M336" s="33"/>
      <c r="O336" s="36">
        <f>(30*60)*$B$25*$B$29*$B$33*N336</f>
        <v>0</v>
      </c>
      <c r="Q336" s="36">
        <f>P336-$B$23</f>
        <v>-285.17329999999998</v>
      </c>
      <c r="R336" s="36">
        <f>O336*$B$35*Q336</f>
        <v>0</v>
      </c>
      <c r="S336" s="36" t="e">
        <f t="shared" ref="S336:S376" si="57">R336/F336</f>
        <v>#DIV/0!</v>
      </c>
    </row>
    <row r="337" spans="2:19" x14ac:dyDescent="0.25">
      <c r="B337" s="41" t="s">
        <v>52</v>
      </c>
      <c r="D337" s="31">
        <v>0.1875</v>
      </c>
      <c r="E337">
        <v>0</v>
      </c>
      <c r="F337" s="32">
        <f t="shared" si="53"/>
        <v>0</v>
      </c>
      <c r="G337">
        <v>284.71910000000003</v>
      </c>
      <c r="H337">
        <v>5.2077</v>
      </c>
      <c r="I337" s="33"/>
      <c r="J337" s="34">
        <f t="shared" ref="J337:J343" si="58">I337/0.3563</f>
        <v>0</v>
      </c>
      <c r="K337" s="34">
        <f t="shared" si="54"/>
        <v>0</v>
      </c>
      <c r="L337" s="35" t="e">
        <f>K337/F337</f>
        <v>#DIV/0!</v>
      </c>
      <c r="M337" s="33"/>
      <c r="O337" s="36">
        <f>(30*60)*$B$25*$B$29*$B$33*N337</f>
        <v>0</v>
      </c>
      <c r="Q337" s="36">
        <f>P337-$B$23</f>
        <v>-285.17329999999998</v>
      </c>
      <c r="R337" s="36">
        <f>O337*$B$35*Q337</f>
        <v>0</v>
      </c>
      <c r="S337" s="36" t="e">
        <f t="shared" si="57"/>
        <v>#DIV/0!</v>
      </c>
    </row>
    <row r="338" spans="2:19" x14ac:dyDescent="0.25">
      <c r="B338" s="42">
        <v>1000</v>
      </c>
      <c r="D338" s="43">
        <v>0.20833333333333301</v>
      </c>
      <c r="E338">
        <v>0</v>
      </c>
      <c r="F338" s="32">
        <f t="shared" si="53"/>
        <v>0</v>
      </c>
      <c r="G338">
        <v>284.71699999999998</v>
      </c>
      <c r="H338">
        <v>5.1897000000000002</v>
      </c>
      <c r="I338" s="33"/>
      <c r="J338" s="34">
        <f t="shared" si="58"/>
        <v>0</v>
      </c>
      <c r="K338" s="34">
        <f t="shared" si="54"/>
        <v>0</v>
      </c>
      <c r="L338" s="35" t="e">
        <f>K338/F338</f>
        <v>#DIV/0!</v>
      </c>
      <c r="M338" s="33"/>
      <c r="O338" s="36">
        <f>(30*60)*$B$25*$B$29*$B$33*N338</f>
        <v>0</v>
      </c>
      <c r="Q338" s="36">
        <f>P338-$B$23</f>
        <v>-285.17329999999998</v>
      </c>
      <c r="R338" s="36">
        <f>O338*$B$35*Q338</f>
        <v>0</v>
      </c>
      <c r="S338" s="36" t="e">
        <f t="shared" si="57"/>
        <v>#DIV/0!</v>
      </c>
    </row>
    <row r="339" spans="2:19" x14ac:dyDescent="0.25">
      <c r="B339" s="44" t="s">
        <v>53</v>
      </c>
      <c r="C339">
        <v>1</v>
      </c>
      <c r="D339" s="43">
        <v>0.22916666666666599</v>
      </c>
      <c r="E339">
        <v>0</v>
      </c>
      <c r="F339" s="32">
        <f t="shared" si="53"/>
        <v>0</v>
      </c>
      <c r="G339">
        <v>284.94510000000002</v>
      </c>
      <c r="H339">
        <v>5.1357999999999997</v>
      </c>
      <c r="I339" s="33">
        <v>0</v>
      </c>
      <c r="J339" s="34">
        <f t="shared" si="58"/>
        <v>0</v>
      </c>
      <c r="K339" s="34">
        <f t="shared" si="54"/>
        <v>0</v>
      </c>
      <c r="L339" s="35" t="e">
        <f t="shared" ref="L339:L376" si="59">K339/F339</f>
        <v>#DIV/0!</v>
      </c>
      <c r="M339" s="33">
        <v>285.66480000000001</v>
      </c>
      <c r="N339" s="33">
        <v>0</v>
      </c>
      <c r="O339" s="36">
        <f>(30*60)*$B$25*$B$29*$B$33*N339</f>
        <v>0</v>
      </c>
      <c r="P339">
        <v>285.57170000000002</v>
      </c>
      <c r="Q339" s="36">
        <f>P339-$B$23</f>
        <v>0.39840000000003783</v>
      </c>
      <c r="R339" s="36">
        <f>O339*$B$35*Q339</f>
        <v>0</v>
      </c>
      <c r="S339" s="36" t="e">
        <f t="shared" si="57"/>
        <v>#DIV/0!</v>
      </c>
    </row>
    <row r="340" spans="2:19" x14ac:dyDescent="0.25">
      <c r="B340" s="42">
        <v>4180</v>
      </c>
      <c r="C340" s="45">
        <v>2</v>
      </c>
      <c r="D340" s="46">
        <v>0.25</v>
      </c>
      <c r="E340" s="47">
        <v>9.3742000000000001</v>
      </c>
      <c r="F340" s="32">
        <f t="shared" si="53"/>
        <v>16873.560000000001</v>
      </c>
      <c r="G340">
        <v>285.17329999999998</v>
      </c>
      <c r="H340">
        <v>5.0884999999999998</v>
      </c>
      <c r="I340" s="33">
        <v>0</v>
      </c>
      <c r="J340" s="34">
        <f t="shared" si="58"/>
        <v>0</v>
      </c>
      <c r="K340" s="34">
        <f t="shared" si="54"/>
        <v>0</v>
      </c>
      <c r="L340" s="35">
        <f t="shared" si="59"/>
        <v>0</v>
      </c>
      <c r="M340" s="33">
        <v>285.96370000000002</v>
      </c>
      <c r="N340" s="33">
        <v>0</v>
      </c>
      <c r="O340" s="36">
        <f>(30*60)*$B$25*$B$29*$B$33*N340</f>
        <v>0</v>
      </c>
      <c r="P340">
        <v>285.9751</v>
      </c>
      <c r="Q340" s="36">
        <f>P340-$B$23</f>
        <v>0.80180000000001428</v>
      </c>
      <c r="R340" s="36">
        <f>O340*$B$35*Q340</f>
        <v>0</v>
      </c>
      <c r="S340" s="36">
        <f t="shared" si="57"/>
        <v>0</v>
      </c>
    </row>
    <row r="341" spans="2:19" x14ac:dyDescent="0.25">
      <c r="B341" s="48"/>
      <c r="C341" s="45">
        <v>3</v>
      </c>
      <c r="D341" s="46">
        <v>0.27083333333333298</v>
      </c>
      <c r="E341" s="47">
        <v>26.321899999999999</v>
      </c>
      <c r="F341" s="32">
        <f t="shared" si="53"/>
        <v>47379.42</v>
      </c>
      <c r="G341">
        <v>285.63630000000001</v>
      </c>
      <c r="H341">
        <v>5.0213000000000001</v>
      </c>
      <c r="I341" s="33">
        <v>0.39600000000000002</v>
      </c>
      <c r="J341" s="34">
        <f t="shared" si="58"/>
        <v>1.111422958181308</v>
      </c>
      <c r="K341" s="34">
        <f t="shared" si="54"/>
        <v>2000.5613247263543</v>
      </c>
      <c r="L341" s="35">
        <f t="shared" si="59"/>
        <v>4.2224267935874991E-2</v>
      </c>
      <c r="M341" s="33">
        <v>286.71069999999997</v>
      </c>
      <c r="N341" s="33">
        <v>0</v>
      </c>
      <c r="O341" s="36">
        <f>(30*60)*$B$25*$B$29*$B$33*N341</f>
        <v>0</v>
      </c>
      <c r="P341">
        <v>286.70949999999999</v>
      </c>
      <c r="Q341" s="36">
        <f>P341-$B$23</f>
        <v>1.536200000000008</v>
      </c>
      <c r="R341" s="36">
        <f>O341*$B$35*Q341</f>
        <v>0</v>
      </c>
      <c r="S341" s="36">
        <f t="shared" si="57"/>
        <v>0</v>
      </c>
    </row>
    <row r="342" spans="2:19" x14ac:dyDescent="0.25">
      <c r="B342" s="49" t="s">
        <v>63</v>
      </c>
      <c r="C342" s="45">
        <v>4</v>
      </c>
      <c r="D342" s="46">
        <v>0.29166666666666602</v>
      </c>
      <c r="E342" s="47">
        <v>50.916200000000003</v>
      </c>
      <c r="F342" s="32">
        <f t="shared" si="53"/>
        <v>91649.16</v>
      </c>
      <c r="G342">
        <v>286.09930000000003</v>
      </c>
      <c r="H342">
        <v>4.9657999999999998</v>
      </c>
      <c r="I342" s="33">
        <v>1.4139999999999999</v>
      </c>
      <c r="J342" s="34">
        <f t="shared" si="58"/>
        <v>3.968565815324165</v>
      </c>
      <c r="K342" s="34">
        <f t="shared" si="54"/>
        <v>7143.4184675834977</v>
      </c>
      <c r="L342" s="35">
        <f t="shared" si="59"/>
        <v>7.7943087177051021E-2</v>
      </c>
      <c r="M342" s="33">
        <v>288.04840000000002</v>
      </c>
      <c r="N342" s="33">
        <v>0</v>
      </c>
      <c r="O342" s="36">
        <f>(30*60)*$B$25*$B$29*$B$33*N342</f>
        <v>0</v>
      </c>
      <c r="P342">
        <v>288.0206</v>
      </c>
      <c r="Q342" s="36">
        <f>P342-$B$23</f>
        <v>2.8473000000000184</v>
      </c>
      <c r="R342" s="36">
        <f>O342*$B$35*Q342</f>
        <v>0</v>
      </c>
      <c r="S342" s="36">
        <f t="shared" si="57"/>
        <v>0</v>
      </c>
    </row>
    <row r="343" spans="2:19" x14ac:dyDescent="0.25">
      <c r="B343" s="49"/>
      <c r="C343" s="45">
        <v>5</v>
      </c>
      <c r="D343" s="46">
        <v>0.3125</v>
      </c>
      <c r="E343" s="47">
        <v>79.417199999999994</v>
      </c>
      <c r="F343" s="32">
        <f t="shared" si="53"/>
        <v>142950.95999999996</v>
      </c>
      <c r="G343">
        <v>286.83710000000002</v>
      </c>
      <c r="H343">
        <v>4.984</v>
      </c>
      <c r="I343" s="33">
        <v>2.6661000000000001</v>
      </c>
      <c r="J343" s="34">
        <f t="shared" si="58"/>
        <v>7.4827392646646089</v>
      </c>
      <c r="K343" s="34">
        <f t="shared" si="54"/>
        <v>13468.930676396296</v>
      </c>
      <c r="L343" s="35">
        <f t="shared" si="59"/>
        <v>9.4220638157283446E-2</v>
      </c>
      <c r="M343" s="33">
        <v>290.0274</v>
      </c>
      <c r="N343" s="33">
        <v>0</v>
      </c>
      <c r="O343" s="36">
        <f>(30*60)*$B$25*$B$29*$B$33*N343</f>
        <v>0</v>
      </c>
      <c r="P343">
        <v>289.97269999999997</v>
      </c>
      <c r="Q343" s="36">
        <f>P343-$B$23</f>
        <v>4.7993999999999915</v>
      </c>
      <c r="R343" s="36">
        <f>O343*$B$35*Q343</f>
        <v>0</v>
      </c>
      <c r="S343" s="36">
        <f t="shared" si="57"/>
        <v>0</v>
      </c>
    </row>
    <row r="344" spans="2:19" x14ac:dyDescent="0.25">
      <c r="B344" s="49"/>
      <c r="C344" s="45">
        <v>6</v>
      </c>
      <c r="D344" s="46">
        <v>0.33333333333333298</v>
      </c>
      <c r="E344" s="47">
        <v>159.87260000000001</v>
      </c>
      <c r="F344" s="32">
        <f t="shared" si="53"/>
        <v>287770.68</v>
      </c>
      <c r="G344">
        <v>287.57490000000001</v>
      </c>
      <c r="H344">
        <v>5.0290999999999997</v>
      </c>
      <c r="I344" s="33">
        <v>6.5138999999999996</v>
      </c>
      <c r="J344" s="34">
        <f>I344/0.3563</f>
        <v>18.282065674992982</v>
      </c>
      <c r="K344" s="34">
        <f t="shared" si="54"/>
        <v>32907.71821498737</v>
      </c>
      <c r="L344" s="35">
        <f t="shared" si="59"/>
        <v>0.11435396481318864</v>
      </c>
      <c r="M344" s="33">
        <v>293.85680000000002</v>
      </c>
      <c r="N344" s="33">
        <v>0</v>
      </c>
      <c r="O344" s="36">
        <f>(30*60)*$B$25*$B$29*$B$33*N344</f>
        <v>0</v>
      </c>
      <c r="P344">
        <v>293.74419999999998</v>
      </c>
      <c r="Q344" s="36">
        <f>P344-$B$23</f>
        <v>8.5708999999999946</v>
      </c>
      <c r="R344" s="36">
        <f>O344*$B$35*Q344</f>
        <v>0</v>
      </c>
      <c r="S344" s="36">
        <f t="shared" si="57"/>
        <v>0</v>
      </c>
    </row>
    <row r="345" spans="2:19" x14ac:dyDescent="0.25">
      <c r="B345" s="49"/>
      <c r="C345" s="45">
        <v>7</v>
      </c>
      <c r="D345" s="46">
        <v>0.35416666666666602</v>
      </c>
      <c r="E345" s="47">
        <v>374.3852</v>
      </c>
      <c r="F345" s="32">
        <f t="shared" si="53"/>
        <v>673893.36</v>
      </c>
      <c r="G345" s="47">
        <v>288.25819999999999</v>
      </c>
      <c r="H345" s="47">
        <v>5.0705</v>
      </c>
      <c r="I345" s="50">
        <v>17.1875</v>
      </c>
      <c r="J345" s="34">
        <f t="shared" ref="J345:J359" si="60">I345/0.3563</f>
        <v>48.238843671063712</v>
      </c>
      <c r="K345" s="34">
        <f t="shared" si="54"/>
        <v>86829.918607914689</v>
      </c>
      <c r="L345" s="35">
        <f t="shared" si="59"/>
        <v>0.12884815871744854</v>
      </c>
      <c r="M345" s="50">
        <v>302.58909999999997</v>
      </c>
      <c r="N345" s="50">
        <v>0</v>
      </c>
      <c r="O345" s="36">
        <f>(30*60)*$B$25*$B$29*$B$33*N345</f>
        <v>0</v>
      </c>
      <c r="P345">
        <v>302.21280000000002</v>
      </c>
      <c r="Q345" s="36">
        <f>P345-$B$23</f>
        <v>17.039500000000032</v>
      </c>
      <c r="R345" s="36">
        <f>O345*$B$35*Q345</f>
        <v>0</v>
      </c>
      <c r="S345" s="36">
        <f t="shared" si="57"/>
        <v>0</v>
      </c>
    </row>
    <row r="346" spans="2:19" x14ac:dyDescent="0.25">
      <c r="B346" s="49"/>
      <c r="C346" s="45">
        <v>8</v>
      </c>
      <c r="D346" s="46">
        <v>0.375</v>
      </c>
      <c r="E346" s="47">
        <v>517.43230000000005</v>
      </c>
      <c r="F346" s="32">
        <f t="shared" si="53"/>
        <v>931378.14</v>
      </c>
      <c r="G346" s="47">
        <v>288.94150000000002</v>
      </c>
      <c r="H346" s="47">
        <v>5.1265000000000001</v>
      </c>
      <c r="I346" s="50">
        <v>22.85</v>
      </c>
      <c r="J346" s="34">
        <f t="shared" si="60"/>
        <v>64.131349985966878</v>
      </c>
      <c r="K346" s="34">
        <f t="shared" si="54"/>
        <v>115436.42997474039</v>
      </c>
      <c r="L346" s="35">
        <f t="shared" si="59"/>
        <v>0.12394152816893511</v>
      </c>
      <c r="M346" s="50">
        <v>314.12540000000001</v>
      </c>
      <c r="N346" s="50">
        <v>0</v>
      </c>
      <c r="O346" s="36">
        <f>(30*60)*$B$25*$B$29*$B$33*N346</f>
        <v>0</v>
      </c>
      <c r="P346">
        <v>313.55840000000001</v>
      </c>
      <c r="Q346" s="36">
        <f>P346-$B$23</f>
        <v>28.385100000000023</v>
      </c>
      <c r="R346" s="36">
        <f>O346*$B$35*Q346</f>
        <v>0</v>
      </c>
      <c r="S346" s="36">
        <f t="shared" si="57"/>
        <v>0</v>
      </c>
    </row>
    <row r="347" spans="2:19" x14ac:dyDescent="0.25">
      <c r="B347" s="49"/>
      <c r="C347" s="45">
        <v>9</v>
      </c>
      <c r="D347" s="46">
        <v>0.39583333333333298</v>
      </c>
      <c r="E347" s="47">
        <v>624.16210000000001</v>
      </c>
      <c r="F347" s="32">
        <f t="shared" si="53"/>
        <v>1123491.78</v>
      </c>
      <c r="G347" s="47">
        <v>289.5009</v>
      </c>
      <c r="H347" s="47">
        <v>5.1576000000000004</v>
      </c>
      <c r="I347" s="50">
        <v>25.498899999999999</v>
      </c>
      <c r="J347" s="34">
        <f t="shared" si="60"/>
        <v>71.56581532416503</v>
      </c>
      <c r="K347" s="34">
        <f t="shared" si="54"/>
        <v>128818.46758349705</v>
      </c>
      <c r="L347" s="35">
        <f t="shared" si="59"/>
        <v>0.11465902098856215</v>
      </c>
      <c r="M347" s="50">
        <v>327.40859999999998</v>
      </c>
      <c r="N347" s="50">
        <v>0</v>
      </c>
      <c r="O347" s="36">
        <f>(30*60)*$B$25*$B$29*$B$33*N347</f>
        <v>0</v>
      </c>
      <c r="P347">
        <v>326.75060000000002</v>
      </c>
      <c r="Q347" s="36">
        <f>P347-$B$23</f>
        <v>41.577300000000037</v>
      </c>
      <c r="R347" s="36">
        <f>O347*$B$35*Q347</f>
        <v>0</v>
      </c>
      <c r="S347" s="36">
        <f t="shared" si="57"/>
        <v>0</v>
      </c>
    </row>
    <row r="348" spans="2:19" x14ac:dyDescent="0.25">
      <c r="B348" s="49"/>
      <c r="C348" s="45">
        <v>10</v>
      </c>
      <c r="D348" s="46">
        <v>0.41666666666666602</v>
      </c>
      <c r="E348" s="47">
        <v>724.43370000000004</v>
      </c>
      <c r="F348" s="32">
        <f t="shared" si="53"/>
        <v>1303980.6600000001</v>
      </c>
      <c r="G348" s="47">
        <v>290.06029999999998</v>
      </c>
      <c r="H348" s="47">
        <v>5.2</v>
      </c>
      <c r="I348" s="50">
        <v>29.796800000000001</v>
      </c>
      <c r="J348" s="34">
        <f t="shared" si="60"/>
        <v>83.628403031153525</v>
      </c>
      <c r="K348" s="34">
        <f t="shared" si="54"/>
        <v>150531.12545607635</v>
      </c>
      <c r="L348" s="35">
        <f t="shared" si="59"/>
        <v>0.11543969176358515</v>
      </c>
      <c r="M348" s="50">
        <v>326.96980000000002</v>
      </c>
      <c r="N348" s="50">
        <v>3.0000000000000001E-3</v>
      </c>
      <c r="O348" s="36">
        <f>(30*60)*$B$25*$B$29*$B$33*N348</f>
        <v>2.9857696579717392</v>
      </c>
      <c r="P348">
        <v>338.3519</v>
      </c>
      <c r="Q348" s="36">
        <f>P348-$B$23</f>
        <v>53.178600000000017</v>
      </c>
      <c r="R348" s="36">
        <f>O348*$B$35*Q348</f>
        <v>663696.43039367872</v>
      </c>
      <c r="S348" s="35">
        <f t="shared" si="57"/>
        <v>0.50897720399754909</v>
      </c>
    </row>
    <row r="349" spans="2:19" x14ac:dyDescent="0.25">
      <c r="B349" s="49"/>
      <c r="C349" s="45">
        <v>11</v>
      </c>
      <c r="D349" s="46">
        <v>0.4375</v>
      </c>
      <c r="E349" s="47">
        <v>798.99810000000002</v>
      </c>
      <c r="F349" s="32">
        <f t="shared" si="53"/>
        <v>1438196.58</v>
      </c>
      <c r="G349" s="47">
        <v>290.50880000000001</v>
      </c>
      <c r="H349" s="47">
        <v>5.2294999999999998</v>
      </c>
      <c r="I349" s="50">
        <v>34.033999999999999</v>
      </c>
      <c r="J349" s="34">
        <f t="shared" si="60"/>
        <v>95.520628683693516</v>
      </c>
      <c r="K349" s="34">
        <f t="shared" si="54"/>
        <v>171937.13163064833</v>
      </c>
      <c r="L349" s="35">
        <f t="shared" si="59"/>
        <v>0.11955050792197568</v>
      </c>
      <c r="M349" s="50">
        <v>320.73820000000001</v>
      </c>
      <c r="N349" s="50">
        <v>4.5999999999999999E-3</v>
      </c>
      <c r="O349" s="36">
        <f>(30*60)*$B$25*$B$29*$B$33*N349</f>
        <v>4.5781801422233332</v>
      </c>
      <c r="P349">
        <v>338.15719999999999</v>
      </c>
      <c r="Q349" s="36">
        <f>P349-$B$23</f>
        <v>52.983900000000006</v>
      </c>
      <c r="R349" s="36">
        <f>O349*$B$35*Q349</f>
        <v>1013941.9263409459</v>
      </c>
      <c r="S349" s="35">
        <f t="shared" si="57"/>
        <v>0.70500927372595046</v>
      </c>
    </row>
    <row r="350" spans="2:19" x14ac:dyDescent="0.25">
      <c r="B350" s="49"/>
      <c r="C350" s="45">
        <v>12</v>
      </c>
      <c r="D350" s="46">
        <v>0.45833333333333298</v>
      </c>
      <c r="E350" s="47">
        <v>857.54610000000002</v>
      </c>
      <c r="F350" s="32">
        <f t="shared" si="53"/>
        <v>1543582.98</v>
      </c>
      <c r="G350" s="47">
        <v>290.95729999999998</v>
      </c>
      <c r="H350" s="47">
        <v>5.2655000000000003</v>
      </c>
      <c r="I350" s="50">
        <v>36.7196</v>
      </c>
      <c r="J350" s="34">
        <f t="shared" si="60"/>
        <v>103.05809710917765</v>
      </c>
      <c r="K350" s="34">
        <f t="shared" si="54"/>
        <v>185504.57479651977</v>
      </c>
      <c r="L350" s="35">
        <f t="shared" si="59"/>
        <v>0.12017790893011775</v>
      </c>
      <c r="M350" s="50">
        <v>319.50900000000001</v>
      </c>
      <c r="N350" s="50">
        <v>4.0000000000000001E-3</v>
      </c>
      <c r="O350" s="36">
        <f>(30*60)*$B$25*$B$29*$B$33*N350</f>
        <v>3.9810262106289858</v>
      </c>
      <c r="P350">
        <v>338.32220000000001</v>
      </c>
      <c r="Q350" s="36">
        <f>P350-$B$23</f>
        <v>53.148900000000026</v>
      </c>
      <c r="R350" s="36">
        <f>O350*$B$35*Q350</f>
        <v>884434.34537829389</v>
      </c>
      <c r="S350" s="35">
        <f t="shared" si="57"/>
        <v>0.57297492706112496</v>
      </c>
    </row>
    <row r="351" spans="2:19" x14ac:dyDescent="0.25">
      <c r="B351" s="49"/>
      <c r="C351" s="45">
        <v>13</v>
      </c>
      <c r="D351" s="46">
        <v>0.47916666666666602</v>
      </c>
      <c r="E351" s="47">
        <v>828.12260000000003</v>
      </c>
      <c r="F351" s="32">
        <f t="shared" si="53"/>
        <v>1490620.68</v>
      </c>
      <c r="G351" s="47">
        <v>291.2663</v>
      </c>
      <c r="H351" s="47">
        <v>5.2991000000000001</v>
      </c>
      <c r="I351" s="50">
        <v>35.710500000000003</v>
      </c>
      <c r="J351" s="34">
        <f t="shared" si="60"/>
        <v>100.22593320235757</v>
      </c>
      <c r="K351" s="34">
        <f t="shared" si="54"/>
        <v>180406.67976424363</v>
      </c>
      <c r="L351" s="35">
        <f t="shared" si="59"/>
        <v>0.12102789273273978</v>
      </c>
      <c r="M351" s="50">
        <v>319.36540000000002</v>
      </c>
      <c r="N351" s="50">
        <v>3.5999999999999999E-3</v>
      </c>
      <c r="O351" s="36">
        <f>(30*60)*$B$25*$B$29*$B$33*N351</f>
        <v>3.5829235895660871</v>
      </c>
      <c r="P351">
        <v>338.08780000000002</v>
      </c>
      <c r="Q351" s="36">
        <f>P351-$B$23</f>
        <v>52.914500000000032</v>
      </c>
      <c r="R351" s="36">
        <f>O351*$B$35*Q351</f>
        <v>792480.39097079635</v>
      </c>
      <c r="S351" s="35">
        <f t="shared" si="57"/>
        <v>0.53164457034823664</v>
      </c>
    </row>
    <row r="352" spans="2:19" x14ac:dyDescent="0.25">
      <c r="B352" s="49"/>
      <c r="C352" s="45">
        <v>14</v>
      </c>
      <c r="D352" s="46">
        <v>0.5</v>
      </c>
      <c r="E352" s="47">
        <v>847.48800000000006</v>
      </c>
      <c r="F352" s="32">
        <f t="shared" si="53"/>
        <v>1525478.4000000001</v>
      </c>
      <c r="G352" s="47">
        <v>291.5752</v>
      </c>
      <c r="H352" s="47">
        <v>5.3384999999999998</v>
      </c>
      <c r="I352" s="50">
        <v>36.555799999999998</v>
      </c>
      <c r="J352" s="34">
        <f t="shared" si="60"/>
        <v>102.59837215829357</v>
      </c>
      <c r="K352" s="34">
        <f t="shared" si="54"/>
        <v>184677.06988492841</v>
      </c>
      <c r="L352" s="35">
        <f t="shared" si="59"/>
        <v>0.12106174029401426</v>
      </c>
      <c r="M352" s="50">
        <v>318.96690000000001</v>
      </c>
      <c r="N352" s="50">
        <v>3.8E-3</v>
      </c>
      <c r="O352" s="36">
        <f>(30*60)*$B$25*$B$29*$B$33*N352</f>
        <v>3.7819749000975365</v>
      </c>
      <c r="P352">
        <v>337.75299999999999</v>
      </c>
      <c r="Q352" s="36">
        <f>P352-$B$23</f>
        <v>52.579700000000003</v>
      </c>
      <c r="R352" s="36">
        <f>O352*$B$35*Q352</f>
        <v>831214.34163647227</v>
      </c>
      <c r="S352" s="35">
        <f t="shared" si="57"/>
        <v>0.54488765074384027</v>
      </c>
    </row>
    <row r="353" spans="2:19" x14ac:dyDescent="0.25">
      <c r="B353" s="49"/>
      <c r="C353" s="45">
        <v>15</v>
      </c>
      <c r="D353" s="46">
        <v>0.52083333333333304</v>
      </c>
      <c r="E353" s="47">
        <v>853.06039999999996</v>
      </c>
      <c r="F353" s="32">
        <f t="shared" si="53"/>
        <v>1535508.72</v>
      </c>
      <c r="G353" s="47">
        <v>291.67720000000003</v>
      </c>
      <c r="H353" s="47">
        <v>5.3753000000000002</v>
      </c>
      <c r="I353" s="50">
        <v>36.533900000000003</v>
      </c>
      <c r="J353" s="34">
        <f t="shared" si="60"/>
        <v>102.5369071007578</v>
      </c>
      <c r="K353" s="34">
        <f t="shared" si="54"/>
        <v>184566.43278136404</v>
      </c>
      <c r="L353" s="35">
        <f t="shared" si="59"/>
        <v>0.12019888287014355</v>
      </c>
      <c r="M353" s="50">
        <v>319.73880000000003</v>
      </c>
      <c r="N353" s="50">
        <v>3.5999999999999999E-3</v>
      </c>
      <c r="O353" s="36">
        <f>(30*60)*$B$25*$B$29*$B$33*N353</f>
        <v>3.5829235895660871</v>
      </c>
      <c r="P353">
        <v>338.50990000000002</v>
      </c>
      <c r="Q353" s="36">
        <f>P353-$B$23</f>
        <v>53.336600000000033</v>
      </c>
      <c r="R353" s="36">
        <f>O353*$B$35*Q353</f>
        <v>798802.02252790786</v>
      </c>
      <c r="S353" s="35">
        <f t="shared" si="57"/>
        <v>0.52021978913145339</v>
      </c>
    </row>
    <row r="354" spans="2:19" x14ac:dyDescent="0.25">
      <c r="B354" s="49"/>
      <c r="C354" s="45">
        <v>16</v>
      </c>
      <c r="D354" s="46">
        <v>0.54166666666666596</v>
      </c>
      <c r="E354" s="47">
        <v>842.66539999999998</v>
      </c>
      <c r="F354" s="32">
        <f t="shared" si="53"/>
        <v>1516797.72</v>
      </c>
      <c r="G354" s="47">
        <v>291.7792</v>
      </c>
      <c r="H354" s="47">
        <v>5.4165000000000001</v>
      </c>
      <c r="I354" s="50">
        <v>36.206400000000002</v>
      </c>
      <c r="J354" s="34">
        <f t="shared" si="60"/>
        <v>101.61773786135279</v>
      </c>
      <c r="K354" s="34">
        <f t="shared" si="54"/>
        <v>182911.92815043501</v>
      </c>
      <c r="L354" s="35">
        <f t="shared" si="59"/>
        <v>0.12059085119829624</v>
      </c>
      <c r="M354" s="50">
        <v>319.81909999999999</v>
      </c>
      <c r="N354" s="50">
        <v>3.5999999999999999E-3</v>
      </c>
      <c r="O354" s="36">
        <f>(30*60)*$B$25*$B$29*$B$33*N354</f>
        <v>3.5829235895660871</v>
      </c>
      <c r="P354">
        <v>338.55189999999999</v>
      </c>
      <c r="Q354" s="36">
        <f>P354-$B$23</f>
        <v>53.378600000000006</v>
      </c>
      <c r="R354" s="36">
        <f>O354*$B$35*Q354</f>
        <v>799431.04059329163</v>
      </c>
      <c r="S354" s="35">
        <f t="shared" si="57"/>
        <v>0.52705184748912437</v>
      </c>
    </row>
    <row r="355" spans="2:19" x14ac:dyDescent="0.25">
      <c r="B355" s="49"/>
      <c r="C355" s="45">
        <v>17</v>
      </c>
      <c r="D355" s="46">
        <v>0.5625</v>
      </c>
      <c r="E355" s="47">
        <v>816.13689999999997</v>
      </c>
      <c r="F355" s="32">
        <f t="shared" si="53"/>
        <v>1469046.42</v>
      </c>
      <c r="G355" s="47">
        <v>291.70400000000001</v>
      </c>
      <c r="H355" s="47">
        <v>5.4401000000000002</v>
      </c>
      <c r="I355" s="50">
        <v>35.035800000000002</v>
      </c>
      <c r="J355" s="34">
        <f t="shared" si="60"/>
        <v>98.332304238001683</v>
      </c>
      <c r="K355" s="34">
        <f t="shared" si="54"/>
        <v>176998.14762840304</v>
      </c>
      <c r="L355" s="35">
        <f t="shared" si="59"/>
        <v>0.12048506107002599</v>
      </c>
      <c r="M355" s="50">
        <v>320.15879999999999</v>
      </c>
      <c r="N355" s="50">
        <v>3.3999999999999998E-3</v>
      </c>
      <c r="O355" s="36">
        <f>(30*60)*$B$25*$B$29*$B$33*N355</f>
        <v>3.3838722790346374</v>
      </c>
      <c r="P355">
        <v>338.86970000000002</v>
      </c>
      <c r="Q355" s="36">
        <f>P355-$B$23</f>
        <v>53.69640000000004</v>
      </c>
      <c r="R355" s="36">
        <f>O355*$B$35*Q355</f>
        <v>759513.35447573452</v>
      </c>
      <c r="S355" s="35">
        <f t="shared" si="57"/>
        <v>0.51701113330083504</v>
      </c>
    </row>
    <row r="356" spans="2:19" x14ac:dyDescent="0.25">
      <c r="B356" s="49"/>
      <c r="C356" s="45">
        <v>18</v>
      </c>
      <c r="D356" s="46">
        <v>0.58333333333333304</v>
      </c>
      <c r="E356" s="47">
        <v>777.10469999999998</v>
      </c>
      <c r="F356" s="32">
        <f t="shared" si="53"/>
        <v>1398788.46</v>
      </c>
      <c r="G356" s="47">
        <v>291.62880000000001</v>
      </c>
      <c r="H356" s="47">
        <v>5.4672999999999998</v>
      </c>
      <c r="I356" s="50">
        <v>33.496299999999998</v>
      </c>
      <c r="J356" s="34">
        <f t="shared" si="60"/>
        <v>94.011507156890261</v>
      </c>
      <c r="K356" s="34">
        <f t="shared" si="54"/>
        <v>169220.71288240247</v>
      </c>
      <c r="L356" s="35">
        <f t="shared" si="59"/>
        <v>0.1209766292198339</v>
      </c>
      <c r="M356" s="50">
        <v>319.66590000000002</v>
      </c>
      <c r="N356" s="50">
        <v>3.3999999999999998E-3</v>
      </c>
      <c r="O356" s="36">
        <f>(30*60)*$B$25*$B$29*$B$33*N356</f>
        <v>3.3838722790346374</v>
      </c>
      <c r="P356">
        <v>338.25209999999998</v>
      </c>
      <c r="Q356" s="36">
        <f>P356-$B$23</f>
        <v>53.078800000000001</v>
      </c>
      <c r="R356" s="36">
        <f>O356*$B$35*Q356</f>
        <v>750777.65808409115</v>
      </c>
      <c r="S356" s="35">
        <f t="shared" si="57"/>
        <v>0.53673423791621155</v>
      </c>
    </row>
    <row r="357" spans="2:19" x14ac:dyDescent="0.25">
      <c r="B357" s="49"/>
      <c r="C357" s="45">
        <v>19</v>
      </c>
      <c r="D357" s="46">
        <v>0.60416666666666596</v>
      </c>
      <c r="E357" s="47">
        <v>715.86940000000004</v>
      </c>
      <c r="F357" s="32">
        <f t="shared" si="53"/>
        <v>1288564.9200000002</v>
      </c>
      <c r="G357" s="47">
        <v>291.38369999999998</v>
      </c>
      <c r="H357" s="47">
        <v>5.4588999999999999</v>
      </c>
      <c r="I357" s="50">
        <v>30.8474</v>
      </c>
      <c r="J357" s="34">
        <f t="shared" si="60"/>
        <v>86.577041818692109</v>
      </c>
      <c r="K357" s="34">
        <f t="shared" si="54"/>
        <v>155838.67527364579</v>
      </c>
      <c r="L357" s="35">
        <f t="shared" si="59"/>
        <v>0.12093971584578429</v>
      </c>
      <c r="M357" s="50">
        <v>319.75580000000002</v>
      </c>
      <c r="N357" s="50">
        <v>3.0000000000000001E-3</v>
      </c>
      <c r="O357" s="36">
        <f>(30*60)*$B$25*$B$29*$B$33*N357</f>
        <v>2.9857696579717392</v>
      </c>
      <c r="P357">
        <v>338.02789999999999</v>
      </c>
      <c r="Q357" s="36">
        <f>P357-$B$23</f>
        <v>52.854600000000005</v>
      </c>
      <c r="R357" s="36">
        <f>O357*$B$35*Q357</f>
        <v>659652.7428304943</v>
      </c>
      <c r="S357" s="35">
        <f t="shared" si="57"/>
        <v>0.51192821765665808</v>
      </c>
    </row>
    <row r="358" spans="2:19" x14ac:dyDescent="0.25">
      <c r="B358" s="49"/>
      <c r="C358" s="45">
        <v>20</v>
      </c>
      <c r="D358" s="46">
        <v>0.625</v>
      </c>
      <c r="E358" s="47">
        <v>627.24609999999996</v>
      </c>
      <c r="F358" s="32">
        <f t="shared" si="53"/>
        <v>1129042.98</v>
      </c>
      <c r="G358" s="47">
        <v>291.13869999999997</v>
      </c>
      <c r="H358" s="47">
        <v>5.4554999999999998</v>
      </c>
      <c r="I358" s="50">
        <v>26.715900000000001</v>
      </c>
      <c r="J358" s="34">
        <f t="shared" si="60"/>
        <v>74.981476284030308</v>
      </c>
      <c r="K358" s="34">
        <f t="shared" si="54"/>
        <v>134966.65731125456</v>
      </c>
      <c r="L358" s="35">
        <f t="shared" si="59"/>
        <v>0.11954076124830479</v>
      </c>
      <c r="M358" s="50">
        <v>321.34989999999999</v>
      </c>
      <c r="N358" s="50">
        <v>2.2000000000000001E-3</v>
      </c>
      <c r="O358" s="36">
        <f>(30*60)*$B$25*$B$29*$B$33*N358</f>
        <v>2.1895644158459424</v>
      </c>
      <c r="P358">
        <v>338.82310000000001</v>
      </c>
      <c r="Q358" s="36">
        <f>P358-$B$23</f>
        <v>53.649800000000027</v>
      </c>
      <c r="R358" s="36">
        <f>O358*$B$35*Q358</f>
        <v>491023.31672851217</v>
      </c>
      <c r="S358" s="35">
        <f t="shared" si="57"/>
        <v>0.43490223616510348</v>
      </c>
    </row>
    <row r="359" spans="2:19" x14ac:dyDescent="0.25">
      <c r="B359" s="49"/>
      <c r="C359" s="45">
        <v>21</v>
      </c>
      <c r="D359" s="46">
        <v>0.64583333333333304</v>
      </c>
      <c r="E359" s="47">
        <v>526.52890000000002</v>
      </c>
      <c r="F359" s="32">
        <f t="shared" si="53"/>
        <v>947752.02</v>
      </c>
      <c r="G359" s="47">
        <v>290.76710000000003</v>
      </c>
      <c r="H359" s="47">
        <v>5.4161000000000001</v>
      </c>
      <c r="I359" s="50">
        <v>22.257999999999999</v>
      </c>
      <c r="J359" s="34">
        <f t="shared" si="60"/>
        <v>62.469828795958456</v>
      </c>
      <c r="K359" s="34">
        <f t="shared" si="54"/>
        <v>112445.69183272522</v>
      </c>
      <c r="L359" s="35">
        <f t="shared" si="59"/>
        <v>0.1186446343134412</v>
      </c>
      <c r="M359" s="50">
        <v>320.89409999999998</v>
      </c>
      <c r="N359" s="50">
        <v>2.2000000000000001E-3</v>
      </c>
      <c r="O359" s="36">
        <f>(30*60)*$B$25*$B$29*$B$33*N359</f>
        <v>2.1895644158459424</v>
      </c>
      <c r="P359">
        <v>337.91800000000001</v>
      </c>
      <c r="Q359" s="36">
        <f>P359-$B$23</f>
        <v>52.744700000000023</v>
      </c>
      <c r="R359" s="36">
        <f>O359*$B$35*Q359</f>
        <v>482739.49826188269</v>
      </c>
      <c r="S359" s="35">
        <f t="shared" si="57"/>
        <v>0.50935211751053056</v>
      </c>
    </row>
    <row r="360" spans="2:19" x14ac:dyDescent="0.25">
      <c r="B360" s="49"/>
      <c r="C360" s="45">
        <v>22</v>
      </c>
      <c r="D360" s="46">
        <v>0.66666666666666596</v>
      </c>
      <c r="E360" s="47">
        <v>421.52449999999999</v>
      </c>
      <c r="F360" s="32">
        <f t="shared" si="53"/>
        <v>758744.10000000009</v>
      </c>
      <c r="G360" s="47">
        <v>290.39550000000003</v>
      </c>
      <c r="H360" s="47">
        <v>5.3830999999999998</v>
      </c>
      <c r="I360" s="50">
        <v>17.231999999999999</v>
      </c>
      <c r="J360" s="34">
        <f>I360/0.3563</f>
        <v>48.363738422677514</v>
      </c>
      <c r="K360" s="34">
        <f t="shared" si="54"/>
        <v>87054.729160819523</v>
      </c>
      <c r="L360" s="35">
        <f t="shared" si="59"/>
        <v>0.11473529634144043</v>
      </c>
      <c r="M360" s="50">
        <v>323.71269999999998</v>
      </c>
      <c r="N360" s="50">
        <v>1.1000000000000001E-3</v>
      </c>
      <c r="O360" s="36">
        <f>(30*60)*$B$25*$B$29*$B$33*N360</f>
        <v>1.0947822079229712</v>
      </c>
      <c r="P360">
        <v>338.31470000000002</v>
      </c>
      <c r="Q360" s="36">
        <f>P360-$B$23</f>
        <v>53.141400000000033</v>
      </c>
      <c r="R360" s="36">
        <f>O360*$B$35*Q360</f>
        <v>243185.1235568125</v>
      </c>
      <c r="S360" s="35">
        <f t="shared" si="57"/>
        <v>0.32051006862104425</v>
      </c>
    </row>
    <row r="361" spans="2:19" x14ac:dyDescent="0.25">
      <c r="B361" s="49"/>
      <c r="C361" s="45">
        <v>23</v>
      </c>
      <c r="D361" s="46">
        <v>0.6875</v>
      </c>
      <c r="E361" s="47">
        <v>352.41149999999999</v>
      </c>
      <c r="F361" s="32">
        <f t="shared" si="53"/>
        <v>634340.69999999995</v>
      </c>
      <c r="G361" s="47">
        <v>289.87700000000001</v>
      </c>
      <c r="H361" s="47">
        <v>5.2972999999999999</v>
      </c>
      <c r="I361" s="50">
        <v>14.035</v>
      </c>
      <c r="J361" s="34">
        <f t="shared" ref="J361:J376" si="61">I361/0.3563</f>
        <v>39.390962671905697</v>
      </c>
      <c r="K361" s="34">
        <f t="shared" si="54"/>
        <v>70903.73280943025</v>
      </c>
      <c r="L361" s="35">
        <f t="shared" si="59"/>
        <v>0.11177547461392633</v>
      </c>
      <c r="M361" s="50">
        <v>324.75369999999998</v>
      </c>
      <c r="N361" s="50">
        <v>1.1000000000000001E-3</v>
      </c>
      <c r="O361" s="36">
        <f>(30*60)*$B$25*$B$29*$B$33*N361</f>
        <v>1.0947822079229712</v>
      </c>
      <c r="P361">
        <v>337.84750000000003</v>
      </c>
      <c r="Q361" s="36">
        <f>P361-$B$23</f>
        <v>52.674200000000042</v>
      </c>
      <c r="R361" s="36">
        <f>O361*$B$35*Q361</f>
        <v>241047.12776208861</v>
      </c>
      <c r="S361" s="35">
        <f t="shared" si="57"/>
        <v>0.37999631390842276</v>
      </c>
    </row>
    <row r="362" spans="2:19" x14ac:dyDescent="0.25">
      <c r="B362" s="49"/>
      <c r="C362" s="45">
        <v>24</v>
      </c>
      <c r="D362" s="46">
        <v>0.70833333333333304</v>
      </c>
      <c r="E362" s="47">
        <v>231.30009999999999</v>
      </c>
      <c r="F362" s="32">
        <f t="shared" si="53"/>
        <v>416340.18</v>
      </c>
      <c r="G362" s="47">
        <v>289.35849999999999</v>
      </c>
      <c r="H362" s="47">
        <v>5.2192999999999996</v>
      </c>
      <c r="I362" s="50">
        <v>8.4322999999999997</v>
      </c>
      <c r="J362" s="34">
        <f t="shared" si="61"/>
        <v>23.666292450182429</v>
      </c>
      <c r="K362" s="34">
        <f t="shared" si="54"/>
        <v>42599.326410328373</v>
      </c>
      <c r="L362" s="35">
        <f t="shared" si="59"/>
        <v>0.10231855693180604</v>
      </c>
      <c r="M362" s="50">
        <v>327.14449999999999</v>
      </c>
      <c r="N362" s="50">
        <v>0</v>
      </c>
      <c r="O362" s="36">
        <f>(30*60)*$B$25*$B$29*$B$33*N362</f>
        <v>0</v>
      </c>
      <c r="P362">
        <v>335.58670000000001</v>
      </c>
      <c r="Q362" s="36">
        <f>P362-$B$23</f>
        <v>50.413400000000024</v>
      </c>
      <c r="R362" s="36">
        <f>O362*$B$35*Q362</f>
        <v>0</v>
      </c>
      <c r="S362" s="36">
        <f t="shared" si="57"/>
        <v>0</v>
      </c>
    </row>
    <row r="363" spans="2:19" x14ac:dyDescent="0.25">
      <c r="B363" s="49"/>
      <c r="C363" s="45">
        <v>25</v>
      </c>
      <c r="D363" s="46">
        <v>0.72916666666666596</v>
      </c>
      <c r="E363" s="47">
        <v>121.22369999999999</v>
      </c>
      <c r="F363" s="32">
        <f t="shared" si="53"/>
        <v>218202.65999999997</v>
      </c>
      <c r="G363" s="47">
        <v>288.72309999999999</v>
      </c>
      <c r="H363" s="47">
        <v>5.1463000000000001</v>
      </c>
      <c r="I363" s="50">
        <v>3.7517</v>
      </c>
      <c r="J363" s="34">
        <f t="shared" si="61"/>
        <v>10.529609879315183</v>
      </c>
      <c r="K363" s="34">
        <f t="shared" si="54"/>
        <v>18953.297782767328</v>
      </c>
      <c r="L363" s="35">
        <f t="shared" si="59"/>
        <v>8.686098410884327E-2</v>
      </c>
      <c r="M363" s="50">
        <v>326.47899999999998</v>
      </c>
      <c r="N363" s="50">
        <v>0</v>
      </c>
      <c r="O363" s="36">
        <f>(30*60)*$B$25*$B$29*$B$33*N363</f>
        <v>0</v>
      </c>
      <c r="P363">
        <v>332.27379999999999</v>
      </c>
      <c r="Q363" s="36">
        <f>P363-$B$23</f>
        <v>47.100500000000011</v>
      </c>
      <c r="R363" s="36">
        <f>O363*$B$35*Q363</f>
        <v>0</v>
      </c>
      <c r="S363" s="36">
        <f t="shared" si="57"/>
        <v>0</v>
      </c>
    </row>
    <row r="364" spans="2:19" x14ac:dyDescent="0.25">
      <c r="B364" s="49"/>
      <c r="C364" s="45">
        <v>26</v>
      </c>
      <c r="D364" s="46">
        <v>0.75</v>
      </c>
      <c r="E364" s="47">
        <v>42.393099999999997</v>
      </c>
      <c r="F364" s="32">
        <f t="shared" si="53"/>
        <v>76307.579999999987</v>
      </c>
      <c r="G364" s="47">
        <v>288.08760000000001</v>
      </c>
      <c r="H364" s="47">
        <v>5.0781000000000001</v>
      </c>
      <c r="I364" s="50">
        <v>0.86250000000000004</v>
      </c>
      <c r="J364" s="34">
        <f t="shared" si="61"/>
        <v>2.4207128824024697</v>
      </c>
      <c r="K364" s="34">
        <f t="shared" si="54"/>
        <v>4357.2831883244453</v>
      </c>
      <c r="L364" s="35">
        <f t="shared" si="59"/>
        <v>5.7101577436008924E-2</v>
      </c>
      <c r="M364" s="50">
        <v>323.75850000000003</v>
      </c>
      <c r="N364" s="50">
        <v>0</v>
      </c>
      <c r="O364" s="36">
        <f>(30*60)*$B$25*$B$29*$B$33*N364</f>
        <v>0</v>
      </c>
      <c r="P364">
        <v>327.90050000000002</v>
      </c>
      <c r="Q364" s="36">
        <f>P364-$B$23</f>
        <v>42.727200000000039</v>
      </c>
      <c r="R364" s="36">
        <f>O364*$B$35*Q364</f>
        <v>0</v>
      </c>
      <c r="S364" s="36">
        <f t="shared" si="57"/>
        <v>0</v>
      </c>
    </row>
    <row r="365" spans="2:19" x14ac:dyDescent="0.25">
      <c r="B365" s="49"/>
      <c r="C365" s="45">
        <v>27</v>
      </c>
      <c r="D365" s="46">
        <v>0.77083333333333304</v>
      </c>
      <c r="E365" s="47">
        <v>9.9696999999999996</v>
      </c>
      <c r="F365" s="32">
        <f t="shared" si="53"/>
        <v>17945.46</v>
      </c>
      <c r="G365" s="47">
        <v>287.7174</v>
      </c>
      <c r="H365" s="47">
        <v>5.0545999999999998</v>
      </c>
      <c r="I365" s="50">
        <v>0</v>
      </c>
      <c r="J365" s="34">
        <f t="shared" si="61"/>
        <v>0</v>
      </c>
      <c r="K365" s="34">
        <f t="shared" si="54"/>
        <v>0</v>
      </c>
      <c r="L365" s="35">
        <f t="shared" si="59"/>
        <v>0</v>
      </c>
      <c r="M365" s="50">
        <v>320.42570000000001</v>
      </c>
      <c r="N365" s="50">
        <v>0</v>
      </c>
      <c r="O365" s="36">
        <f>(30*60)*$B$25*$B$29*$B$33*N365</f>
        <v>0</v>
      </c>
      <c r="P365">
        <v>323.45589999999999</v>
      </c>
      <c r="Q365" s="36">
        <f>P365-$B$23</f>
        <v>38.282600000000002</v>
      </c>
      <c r="R365" s="36">
        <f>O365*$B$35*Q365</f>
        <v>0</v>
      </c>
      <c r="S365" s="36">
        <f t="shared" si="57"/>
        <v>0</v>
      </c>
    </row>
    <row r="366" spans="2:19" x14ac:dyDescent="0.25">
      <c r="B366" s="49"/>
      <c r="C366" s="45">
        <v>28</v>
      </c>
      <c r="D366" s="46">
        <v>0.79166666666666596</v>
      </c>
      <c r="E366" s="47">
        <v>2.8161</v>
      </c>
      <c r="F366" s="32">
        <f t="shared" si="53"/>
        <v>5068.9800000000005</v>
      </c>
      <c r="G366" s="47">
        <v>287.34730000000002</v>
      </c>
      <c r="H366" s="47">
        <v>5.0411000000000001</v>
      </c>
      <c r="I366" s="50">
        <v>0</v>
      </c>
      <c r="J366" s="34">
        <f t="shared" si="61"/>
        <v>0</v>
      </c>
      <c r="K366" s="34">
        <f t="shared" si="54"/>
        <v>0</v>
      </c>
      <c r="L366" s="35">
        <f t="shared" si="59"/>
        <v>0</v>
      </c>
      <c r="M366" s="50">
        <v>317.1275</v>
      </c>
      <c r="N366" s="50">
        <v>0</v>
      </c>
      <c r="O366" s="36">
        <f>(30*60)*$B$25*$B$29*$B$33*N366</f>
        <v>0</v>
      </c>
      <c r="P366">
        <v>319.4049</v>
      </c>
      <c r="Q366" s="36">
        <f>P366-$B$23</f>
        <v>34.231600000000014</v>
      </c>
      <c r="R366" s="36">
        <f>O366*$B$35*Q366</f>
        <v>0</v>
      </c>
      <c r="S366" s="36">
        <f t="shared" si="57"/>
        <v>0</v>
      </c>
    </row>
    <row r="367" spans="2:19" x14ac:dyDescent="0.25">
      <c r="B367" s="49"/>
      <c r="C367" s="47">
        <v>29</v>
      </c>
      <c r="D367" s="43">
        <v>0.8125</v>
      </c>
      <c r="E367" s="47">
        <v>0</v>
      </c>
      <c r="F367" s="32">
        <f t="shared" si="53"/>
        <v>0</v>
      </c>
      <c r="G367" s="47">
        <v>287.12110000000001</v>
      </c>
      <c r="H367" s="47">
        <v>5.0164999999999997</v>
      </c>
      <c r="I367" s="50">
        <v>0</v>
      </c>
      <c r="J367" s="34">
        <f t="shared" si="61"/>
        <v>0</v>
      </c>
      <c r="K367" s="34">
        <f t="shared" si="54"/>
        <v>0</v>
      </c>
      <c r="L367" s="35" t="e">
        <f t="shared" si="59"/>
        <v>#DIV/0!</v>
      </c>
      <c r="M367" s="50">
        <v>301.51100000000002</v>
      </c>
      <c r="N367" s="50">
        <v>0</v>
      </c>
      <c r="O367" s="36">
        <f>(30*60)*$B$25*$B$29*$B$33*N367</f>
        <v>0</v>
      </c>
      <c r="P367">
        <v>302.5514</v>
      </c>
      <c r="Q367" s="36">
        <f>P367-$B$23</f>
        <v>17.378100000000018</v>
      </c>
      <c r="R367" s="36">
        <f>O367*$B$35*Q367</f>
        <v>0</v>
      </c>
      <c r="S367" s="36" t="e">
        <f t="shared" si="57"/>
        <v>#DIV/0!</v>
      </c>
    </row>
    <row r="368" spans="2:19" x14ac:dyDescent="0.25">
      <c r="B368" s="49"/>
      <c r="C368" s="47"/>
      <c r="D368" s="43">
        <v>0.83333333333333304</v>
      </c>
      <c r="E368" s="47">
        <v>0</v>
      </c>
      <c r="F368" s="32">
        <f t="shared" si="53"/>
        <v>0</v>
      </c>
      <c r="G368" s="47">
        <v>286.89490000000001</v>
      </c>
      <c r="H368" s="47">
        <v>5.0193000000000003</v>
      </c>
      <c r="I368" s="50"/>
      <c r="J368" s="34">
        <f t="shared" si="61"/>
        <v>0</v>
      </c>
      <c r="K368" s="34">
        <f t="shared" si="54"/>
        <v>0</v>
      </c>
      <c r="L368" s="35" t="e">
        <f t="shared" si="59"/>
        <v>#DIV/0!</v>
      </c>
      <c r="M368" s="50"/>
      <c r="O368" s="36">
        <f>(30*60)*$B$25*$B$29*$B$33*N368</f>
        <v>0</v>
      </c>
      <c r="Q368" s="36">
        <f>P368-$B$23</f>
        <v>-285.17329999999998</v>
      </c>
      <c r="R368" s="36">
        <f>O368*$B$35*Q368</f>
        <v>0</v>
      </c>
      <c r="S368" s="36" t="e">
        <f t="shared" si="57"/>
        <v>#DIV/0!</v>
      </c>
    </row>
    <row r="369" spans="1:19" x14ac:dyDescent="0.25">
      <c r="B369" s="49"/>
      <c r="C369" s="47"/>
      <c r="D369" s="31">
        <v>0.85416666666666596</v>
      </c>
      <c r="E369" s="47">
        <v>0</v>
      </c>
      <c r="F369" s="32">
        <f t="shared" si="53"/>
        <v>0</v>
      </c>
      <c r="G369" s="47">
        <v>286.72059999999999</v>
      </c>
      <c r="H369" s="47">
        <v>5.0202</v>
      </c>
      <c r="I369" s="50"/>
      <c r="J369" s="34">
        <f t="shared" si="61"/>
        <v>0</v>
      </c>
      <c r="K369" s="34">
        <f t="shared" si="54"/>
        <v>0</v>
      </c>
      <c r="L369" s="35" t="e">
        <f t="shared" si="59"/>
        <v>#DIV/0!</v>
      </c>
      <c r="M369" s="50"/>
      <c r="O369" s="36">
        <f>(30*60)*$B$25*$B$29*$B$33*N369</f>
        <v>0</v>
      </c>
      <c r="Q369" s="36">
        <f>P369-$B$23</f>
        <v>-285.17329999999998</v>
      </c>
      <c r="R369" s="36">
        <f>O369*$B$35*Q369</f>
        <v>0</v>
      </c>
      <c r="S369" s="36" t="e">
        <f t="shared" si="57"/>
        <v>#DIV/0!</v>
      </c>
    </row>
    <row r="370" spans="1:19" x14ac:dyDescent="0.25">
      <c r="B370" s="49"/>
      <c r="C370" s="47"/>
      <c r="D370" s="31">
        <v>0.875</v>
      </c>
      <c r="E370" s="47">
        <v>0</v>
      </c>
      <c r="F370" s="32">
        <f t="shared" si="53"/>
        <v>0</v>
      </c>
      <c r="G370" s="47">
        <v>286.54629999999997</v>
      </c>
      <c r="H370" s="47">
        <v>5.0290999999999997</v>
      </c>
      <c r="I370" s="50"/>
      <c r="J370" s="34">
        <f t="shared" si="61"/>
        <v>0</v>
      </c>
      <c r="K370" s="34">
        <f t="shared" si="54"/>
        <v>0</v>
      </c>
      <c r="L370" s="35" t="e">
        <f t="shared" si="59"/>
        <v>#DIV/0!</v>
      </c>
      <c r="M370" s="50"/>
      <c r="O370" s="36">
        <f>(30*60)*$B$25*$B$29*$B$33*N370</f>
        <v>0</v>
      </c>
      <c r="Q370" s="36">
        <f>P370-$B$23</f>
        <v>-285.17329999999998</v>
      </c>
      <c r="R370" s="36">
        <f>O370*$B$35*Q370</f>
        <v>0</v>
      </c>
      <c r="S370" s="36" t="e">
        <f t="shared" si="57"/>
        <v>#DIV/0!</v>
      </c>
    </row>
    <row r="371" spans="1:19" x14ac:dyDescent="0.25">
      <c r="B371" s="49"/>
      <c r="C371" s="47"/>
      <c r="D371" s="31">
        <v>0.89583333333333304</v>
      </c>
      <c r="E371" s="47">
        <v>0</v>
      </c>
      <c r="F371" s="32">
        <f t="shared" si="53"/>
        <v>0</v>
      </c>
      <c r="G371" s="47">
        <v>286.38979999999998</v>
      </c>
      <c r="H371" s="47">
        <v>5.0387000000000004</v>
      </c>
      <c r="I371" s="50"/>
      <c r="J371" s="34">
        <f t="shared" si="61"/>
        <v>0</v>
      </c>
      <c r="K371" s="34">
        <f t="shared" si="54"/>
        <v>0</v>
      </c>
      <c r="L371" s="35" t="e">
        <f t="shared" si="59"/>
        <v>#DIV/0!</v>
      </c>
      <c r="M371" s="50"/>
      <c r="O371" s="36">
        <f>(30*60)*$B$25*$B$29*$B$33*N371</f>
        <v>0</v>
      </c>
      <c r="Q371" s="36">
        <f>P371-$B$23</f>
        <v>-285.17329999999998</v>
      </c>
      <c r="R371" s="36">
        <f>O371*$B$35*Q371</f>
        <v>0</v>
      </c>
      <c r="S371" s="36" t="e">
        <f t="shared" si="57"/>
        <v>#DIV/0!</v>
      </c>
    </row>
    <row r="372" spans="1:19" x14ac:dyDescent="0.25">
      <c r="B372" s="49"/>
      <c r="C372" s="47"/>
      <c r="D372" s="31">
        <v>0.91666666666666596</v>
      </c>
      <c r="E372" s="47">
        <v>0</v>
      </c>
      <c r="F372" s="32">
        <f t="shared" si="53"/>
        <v>0</v>
      </c>
      <c r="G372" s="47">
        <v>286.23320000000001</v>
      </c>
      <c r="H372" s="47">
        <v>5.0537999999999998</v>
      </c>
      <c r="I372" s="50"/>
      <c r="J372" s="34">
        <f t="shared" si="61"/>
        <v>0</v>
      </c>
      <c r="K372" s="34">
        <f t="shared" si="54"/>
        <v>0</v>
      </c>
      <c r="L372" s="35" t="e">
        <f t="shared" si="59"/>
        <v>#DIV/0!</v>
      </c>
      <c r="M372" s="50"/>
      <c r="N372" s="47"/>
      <c r="O372" s="36">
        <f>(30*60)*$B$25*$B$29*$B$33*N372</f>
        <v>0</v>
      </c>
      <c r="Q372" s="36">
        <f>P372-$B$23</f>
        <v>-285.17329999999998</v>
      </c>
      <c r="R372" s="36">
        <f>O372*$B$35*Q372</f>
        <v>0</v>
      </c>
      <c r="S372" s="36" t="e">
        <f t="shared" si="57"/>
        <v>#DIV/0!</v>
      </c>
    </row>
    <row r="373" spans="1:19" x14ac:dyDescent="0.25">
      <c r="B373" s="49"/>
      <c r="C373" s="47"/>
      <c r="D373" s="31">
        <v>0.9375</v>
      </c>
      <c r="E373" s="47">
        <v>0</v>
      </c>
      <c r="F373" s="32">
        <f t="shared" si="53"/>
        <v>0</v>
      </c>
      <c r="G373" s="47">
        <v>286.08179999999999</v>
      </c>
      <c r="H373" s="47">
        <v>5.0568</v>
      </c>
      <c r="I373" s="50"/>
      <c r="J373" s="34">
        <f t="shared" si="61"/>
        <v>0</v>
      </c>
      <c r="K373" s="34">
        <f t="shared" si="54"/>
        <v>0</v>
      </c>
      <c r="L373" s="35" t="e">
        <f t="shared" si="59"/>
        <v>#DIV/0!</v>
      </c>
      <c r="M373" s="50"/>
      <c r="N373" s="47"/>
      <c r="O373" s="36">
        <f>(30*60)*$B$25*$B$29*$B$33*N373</f>
        <v>0</v>
      </c>
      <c r="Q373" s="36">
        <f>P373-$B$23</f>
        <v>-285.17329999999998</v>
      </c>
      <c r="R373" s="36">
        <f>O373*$B$35*Q373</f>
        <v>0</v>
      </c>
      <c r="S373" s="36" t="e">
        <f t="shared" si="57"/>
        <v>#DIV/0!</v>
      </c>
    </row>
    <row r="374" spans="1:19" x14ac:dyDescent="0.25">
      <c r="B374" s="49"/>
      <c r="C374" s="47"/>
      <c r="D374" s="31">
        <v>0.95833333333333304</v>
      </c>
      <c r="E374" s="47">
        <v>0</v>
      </c>
      <c r="F374" s="32">
        <f t="shared" si="53"/>
        <v>0</v>
      </c>
      <c r="G374" s="47">
        <v>285.93040000000002</v>
      </c>
      <c r="H374" s="47">
        <v>5.0636999999999999</v>
      </c>
      <c r="I374" s="50"/>
      <c r="J374" s="34">
        <f t="shared" si="61"/>
        <v>0</v>
      </c>
      <c r="K374" s="34">
        <f t="shared" si="54"/>
        <v>0</v>
      </c>
      <c r="L374" s="35" t="e">
        <f t="shared" si="59"/>
        <v>#DIV/0!</v>
      </c>
      <c r="M374" s="50"/>
      <c r="N374" s="47"/>
      <c r="O374" s="36">
        <f>(30*60)*$B$25*$B$29*$B$33*N374</f>
        <v>0</v>
      </c>
      <c r="Q374" s="36">
        <f>P374-$B$23</f>
        <v>-285.17329999999998</v>
      </c>
      <c r="R374" s="36">
        <f>O374*$B$35*Q374</f>
        <v>0</v>
      </c>
      <c r="S374" s="36" t="e">
        <f t="shared" si="57"/>
        <v>#DIV/0!</v>
      </c>
    </row>
    <row r="375" spans="1:19" x14ac:dyDescent="0.25">
      <c r="B375" s="49"/>
      <c r="C375" s="47"/>
      <c r="D375" s="31">
        <v>0.97916666666666596</v>
      </c>
      <c r="E375" s="47">
        <v>0</v>
      </c>
      <c r="F375" s="32">
        <f t="shared" si="53"/>
        <v>0</v>
      </c>
      <c r="G375" s="47">
        <v>285.79610000000002</v>
      </c>
      <c r="H375" s="47">
        <v>5.0533000000000001</v>
      </c>
      <c r="I375" s="50"/>
      <c r="J375" s="34">
        <f t="shared" si="61"/>
        <v>0</v>
      </c>
      <c r="K375" s="34">
        <f t="shared" si="54"/>
        <v>0</v>
      </c>
      <c r="L375" s="35" t="e">
        <f t="shared" si="59"/>
        <v>#DIV/0!</v>
      </c>
      <c r="M375" s="50"/>
      <c r="N375" s="47"/>
      <c r="O375" s="36">
        <f>(30*60)*$B$25*$B$29*$B$33*N375</f>
        <v>0</v>
      </c>
      <c r="Q375" s="36">
        <f>P375-$B$23</f>
        <v>-285.17329999999998</v>
      </c>
      <c r="R375" s="36">
        <f>O375*$B$35*Q375</f>
        <v>0</v>
      </c>
      <c r="S375" s="36" t="e">
        <f t="shared" si="57"/>
        <v>#DIV/0!</v>
      </c>
    </row>
    <row r="376" spans="1:19" x14ac:dyDescent="0.25">
      <c r="B376" s="49"/>
      <c r="C376" s="47"/>
      <c r="D376" s="31">
        <v>1</v>
      </c>
      <c r="E376" s="47">
        <v>0</v>
      </c>
      <c r="F376" s="32">
        <f t="shared" si="53"/>
        <v>0</v>
      </c>
      <c r="G376" s="47">
        <v>285.6619</v>
      </c>
      <c r="H376" s="47">
        <v>5.0472999999999999</v>
      </c>
      <c r="I376" s="50"/>
      <c r="J376" s="34">
        <f t="shared" si="61"/>
        <v>0</v>
      </c>
      <c r="K376" s="34">
        <f t="shared" si="54"/>
        <v>0</v>
      </c>
      <c r="L376" s="35" t="e">
        <f t="shared" si="59"/>
        <v>#DIV/0!</v>
      </c>
      <c r="M376" s="50"/>
      <c r="N376" s="47"/>
      <c r="O376" s="36">
        <f>(30*60)*$B$25*$B$29*$B$33*N376</f>
        <v>0</v>
      </c>
      <c r="Q376" s="36">
        <f>P376-$B$23</f>
        <v>-285.17329999999998</v>
      </c>
      <c r="R376" s="36">
        <f>O376*$B$35*Q376</f>
        <v>0</v>
      </c>
      <c r="S376" s="36" t="e">
        <f t="shared" si="57"/>
        <v>#DIV/0!</v>
      </c>
    </row>
    <row r="377" spans="1:19" x14ac:dyDescent="0.25">
      <c r="B377" s="51"/>
      <c r="F377" s="47"/>
      <c r="I377" s="50"/>
      <c r="M377" s="50"/>
    </row>
    <row r="378" spans="1:19" x14ac:dyDescent="0.25">
      <c r="B378" s="51"/>
      <c r="F378" s="47"/>
      <c r="G378" s="47"/>
      <c r="H378" s="47"/>
      <c r="I378" s="50"/>
      <c r="J378" s="52"/>
      <c r="K378" s="52"/>
      <c r="L378" s="53"/>
      <c r="M378" s="50"/>
      <c r="N378" s="54"/>
      <c r="O378" s="54"/>
      <c r="P378" s="47"/>
      <c r="Q378" s="52"/>
      <c r="R378" s="52"/>
      <c r="S378" s="53"/>
    </row>
    <row r="379" spans="1:19" x14ac:dyDescent="0.25">
      <c r="B379" s="51"/>
      <c r="F379" s="47"/>
      <c r="G379" s="47"/>
      <c r="H379" s="47"/>
      <c r="I379" s="50"/>
      <c r="J379" s="52"/>
      <c r="K379" s="52"/>
      <c r="L379" s="53"/>
      <c r="M379" s="50"/>
      <c r="N379" s="54"/>
      <c r="O379" s="54"/>
      <c r="P379" s="47"/>
      <c r="Q379" s="52"/>
      <c r="R379" s="52"/>
      <c r="S379" s="53"/>
    </row>
    <row r="380" spans="1:19" x14ac:dyDescent="0.25">
      <c r="B380" s="51"/>
      <c r="F380" s="47"/>
      <c r="G380" s="47"/>
      <c r="H380" s="47"/>
      <c r="I380" s="50"/>
      <c r="J380" s="50"/>
      <c r="K380" s="50"/>
      <c r="M380" s="50"/>
    </row>
    <row r="381" spans="1:19" x14ac:dyDescent="0.25">
      <c r="A381" s="55"/>
      <c r="B381" s="55"/>
      <c r="C381" s="55"/>
      <c r="D381" s="55"/>
      <c r="E381" s="55"/>
      <c r="F381" s="55"/>
      <c r="G381" s="55"/>
      <c r="H381" s="56"/>
      <c r="I381" s="56"/>
      <c r="J381" s="56"/>
      <c r="K381" s="56"/>
      <c r="L381" s="56"/>
      <c r="M381" s="56"/>
      <c r="N381" s="55"/>
      <c r="O381" s="55"/>
      <c r="P381" s="55"/>
      <c r="Q381" s="10"/>
      <c r="R381" s="10"/>
      <c r="S381" s="10"/>
    </row>
    <row r="382" spans="1:19" ht="21" x14ac:dyDescent="0.35">
      <c r="A382" s="47"/>
      <c r="B382" s="42" t="s">
        <v>11</v>
      </c>
      <c r="C382" s="57" t="s">
        <v>64</v>
      </c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</row>
    <row r="383" spans="1:19" x14ac:dyDescent="0.25">
      <c r="B383" s="11" t="s">
        <v>13</v>
      </c>
      <c r="C383" s="13" t="s">
        <v>14</v>
      </c>
      <c r="D383" s="13"/>
      <c r="E383" s="14">
        <f>SUM(K390:K437)/(60*60)</f>
        <v>671.85714285714289</v>
      </c>
      <c r="F383" s="14"/>
      <c r="G383" s="15" t="s">
        <v>7</v>
      </c>
      <c r="H383" s="16" t="s">
        <v>15</v>
      </c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</row>
    <row r="384" spans="1:19" x14ac:dyDescent="0.25">
      <c r="B384" s="17" t="s">
        <v>16</v>
      </c>
      <c r="C384" s="18" t="s">
        <v>2</v>
      </c>
      <c r="D384" s="18"/>
      <c r="E384" s="19">
        <f>(SUM(K390:K437))/(SUM(F390:F437))</f>
        <v>0.1097920541412703</v>
      </c>
      <c r="F384" s="19"/>
      <c r="G384" s="20" t="s">
        <v>17</v>
      </c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</row>
    <row r="385" spans="2:19" x14ac:dyDescent="0.25">
      <c r="B385" s="17" t="s">
        <v>18</v>
      </c>
      <c r="C385" s="13" t="s">
        <v>19</v>
      </c>
      <c r="D385" s="13"/>
      <c r="E385" s="14">
        <f>SUM(O390:O437)</f>
        <v>28.165760440200074</v>
      </c>
      <c r="F385" s="14"/>
      <c r="G385" s="20" t="s">
        <v>10</v>
      </c>
      <c r="H385" s="13" t="s">
        <v>20</v>
      </c>
      <c r="I385" s="13"/>
      <c r="J385" s="14">
        <f>MAX(P390:P437)</f>
        <v>354.00189999999998</v>
      </c>
      <c r="K385" s="14"/>
      <c r="L385" s="20" t="s">
        <v>8</v>
      </c>
      <c r="M385">
        <f>J385-273.15</f>
        <v>80.851900000000001</v>
      </c>
    </row>
    <row r="386" spans="2:19" x14ac:dyDescent="0.25">
      <c r="B386" s="11" t="s">
        <v>21</v>
      </c>
      <c r="C386" s="18" t="s">
        <v>3</v>
      </c>
      <c r="D386" s="18"/>
      <c r="E386" s="19">
        <f>(SUM(R390:R437))/(SUM(F390:F437))</f>
        <v>0.36432020661601872</v>
      </c>
      <c r="F386" s="19"/>
      <c r="G386" s="15" t="s">
        <v>17</v>
      </c>
      <c r="H386" s="13" t="s">
        <v>22</v>
      </c>
      <c r="I386" s="13"/>
      <c r="J386" s="21">
        <f>MAX(M391:M438)</f>
        <v>343.2681</v>
      </c>
      <c r="K386" s="14"/>
      <c r="L386" s="20" t="s">
        <v>8</v>
      </c>
    </row>
    <row r="387" spans="2:19" ht="21" x14ac:dyDescent="0.35">
      <c r="B387" s="11" t="s">
        <v>23</v>
      </c>
      <c r="C387" s="22" t="s">
        <v>4</v>
      </c>
      <c r="D387" s="22"/>
      <c r="E387" s="23">
        <f>E384+E386</f>
        <v>0.47411226075728902</v>
      </c>
      <c r="F387" s="23"/>
      <c r="G387" s="24" t="s">
        <v>17</v>
      </c>
      <c r="H387" s="25"/>
      <c r="I387" s="26" t="s">
        <v>24</v>
      </c>
      <c r="J387" s="26"/>
      <c r="K387" s="26"/>
      <c r="L387" s="26"/>
      <c r="M387" s="25"/>
      <c r="N387" s="26" t="s">
        <v>25</v>
      </c>
      <c r="O387" s="26"/>
      <c r="P387" s="26"/>
      <c r="Q387" s="26"/>
      <c r="R387" s="26"/>
      <c r="S387" s="26"/>
    </row>
    <row r="388" spans="2:19" x14ac:dyDescent="0.25">
      <c r="B388" s="27" t="s">
        <v>26</v>
      </c>
      <c r="C388" s="28" t="s">
        <v>27</v>
      </c>
      <c r="D388" s="28" t="s">
        <v>28</v>
      </c>
      <c r="E388" s="28" t="s">
        <v>29</v>
      </c>
      <c r="F388" s="28" t="s">
        <v>30</v>
      </c>
      <c r="G388" s="28" t="s">
        <v>31</v>
      </c>
      <c r="H388" s="28" t="s">
        <v>32</v>
      </c>
      <c r="I388" s="28" t="s">
        <v>33</v>
      </c>
      <c r="J388" s="28" t="s">
        <v>33</v>
      </c>
      <c r="K388" s="28" t="s">
        <v>34</v>
      </c>
      <c r="L388" s="28" t="s">
        <v>35</v>
      </c>
      <c r="M388" s="28" t="s">
        <v>36</v>
      </c>
      <c r="N388" s="28" t="s">
        <v>37</v>
      </c>
      <c r="O388" s="28" t="s">
        <v>38</v>
      </c>
      <c r="P388" s="28" t="s">
        <v>39</v>
      </c>
      <c r="Q388" s="28" t="s">
        <v>40</v>
      </c>
      <c r="R388" s="28" t="s">
        <v>41</v>
      </c>
      <c r="S388" s="28" t="s">
        <v>35</v>
      </c>
    </row>
    <row r="389" spans="2:19" x14ac:dyDescent="0.25">
      <c r="B389" s="29">
        <f>G401</f>
        <v>285.17329999999998</v>
      </c>
      <c r="C389" s="27"/>
      <c r="D389" s="27"/>
      <c r="E389" s="27" t="s">
        <v>42</v>
      </c>
      <c r="F389" s="27" t="s">
        <v>43</v>
      </c>
      <c r="G389" s="27" t="s">
        <v>8</v>
      </c>
      <c r="H389" s="27" t="s">
        <v>44</v>
      </c>
      <c r="I389" s="27" t="s">
        <v>45</v>
      </c>
      <c r="J389" s="27" t="s">
        <v>46</v>
      </c>
      <c r="K389" s="27" t="s">
        <v>43</v>
      </c>
      <c r="L389" s="27" t="s">
        <v>17</v>
      </c>
      <c r="M389" s="27" t="s">
        <v>8</v>
      </c>
      <c r="N389" s="27" t="s">
        <v>44</v>
      </c>
      <c r="O389" s="27" t="s">
        <v>47</v>
      </c>
      <c r="P389" s="27" t="s">
        <v>8</v>
      </c>
      <c r="Q389" s="27" t="s">
        <v>8</v>
      </c>
      <c r="R389" s="27" t="s">
        <v>43</v>
      </c>
      <c r="S389" s="27" t="s">
        <v>17</v>
      </c>
    </row>
    <row r="390" spans="2:19" x14ac:dyDescent="0.25">
      <c r="B390" s="30" t="s">
        <v>48</v>
      </c>
      <c r="D390" s="31">
        <v>2.0833333333333332E-2</v>
      </c>
      <c r="E390">
        <v>0</v>
      </c>
      <c r="F390" s="32">
        <f>E390*30*60</f>
        <v>0</v>
      </c>
      <c r="G390">
        <v>285.28210000000001</v>
      </c>
      <c r="H390">
        <v>5.3007999999999997</v>
      </c>
      <c r="I390" s="33"/>
      <c r="J390" s="34">
        <f t="shared" ref="J390:J396" si="62">I390/0.3563</f>
        <v>0</v>
      </c>
      <c r="K390" s="34">
        <f>J390*30*60</f>
        <v>0</v>
      </c>
      <c r="L390" s="35" t="e">
        <f>K390/F390</f>
        <v>#DIV/0!</v>
      </c>
      <c r="M390" s="33"/>
      <c r="O390" s="36">
        <f>(30*60)*$B$25*$B$29*$B$33*N390</f>
        <v>0</v>
      </c>
      <c r="Q390" s="36">
        <f>P390-$B$23</f>
        <v>-285.17329999999998</v>
      </c>
      <c r="R390" s="36">
        <f>O390*$B$35*Q390</f>
        <v>0</v>
      </c>
      <c r="S390" s="36" t="e">
        <f>R390/F390</f>
        <v>#DIV/0!</v>
      </c>
    </row>
    <row r="391" spans="2:19" x14ac:dyDescent="0.25">
      <c r="B391" s="29">
        <v>11</v>
      </c>
      <c r="D391" s="31">
        <v>4.1666666666666664E-2</v>
      </c>
      <c r="E391">
        <v>0</v>
      </c>
      <c r="F391" s="32">
        <f t="shared" ref="F391:F437" si="63">E391*30*60</f>
        <v>0</v>
      </c>
      <c r="G391">
        <v>285.15899999999999</v>
      </c>
      <c r="H391">
        <v>5.2910000000000004</v>
      </c>
      <c r="I391" s="33"/>
      <c r="J391" s="34">
        <f t="shared" si="62"/>
        <v>0</v>
      </c>
      <c r="K391" s="34">
        <f t="shared" ref="K391:K437" si="64">J391*30*60</f>
        <v>0</v>
      </c>
      <c r="L391" s="35" t="e">
        <f t="shared" ref="L391:L397" si="65">K391/F391</f>
        <v>#DIV/0!</v>
      </c>
      <c r="M391" s="33"/>
      <c r="O391" s="36">
        <f>(30*60)*$B$25*$B$29*$B$33*N391</f>
        <v>0</v>
      </c>
      <c r="Q391" s="36">
        <f>P391-$B$23</f>
        <v>-285.17329999999998</v>
      </c>
      <c r="R391" s="36">
        <f>O391*$B$35*Q391</f>
        <v>0</v>
      </c>
      <c r="S391" s="36" t="e">
        <f t="shared" ref="S391:S395" si="66">R391/F391</f>
        <v>#DIV/0!</v>
      </c>
    </row>
    <row r="392" spans="2:19" x14ac:dyDescent="0.25">
      <c r="B392" s="37" t="s">
        <v>49</v>
      </c>
      <c r="D392" s="31">
        <v>6.25E-2</v>
      </c>
      <c r="E392">
        <v>0</v>
      </c>
      <c r="F392" s="32">
        <f t="shared" si="63"/>
        <v>0</v>
      </c>
      <c r="G392">
        <v>285.04610000000002</v>
      </c>
      <c r="H392">
        <v>5.2882999999999996</v>
      </c>
      <c r="I392" s="33"/>
      <c r="J392" s="34">
        <f t="shared" si="62"/>
        <v>0</v>
      </c>
      <c r="K392" s="34">
        <f t="shared" si="64"/>
        <v>0</v>
      </c>
      <c r="L392" s="35" t="e">
        <f t="shared" si="65"/>
        <v>#DIV/0!</v>
      </c>
      <c r="M392" s="33"/>
      <c r="N392" s="33"/>
      <c r="O392" s="36">
        <v>0</v>
      </c>
      <c r="Q392" s="36">
        <f>P392-$B$23</f>
        <v>-285.17329999999998</v>
      </c>
      <c r="R392" s="36">
        <f>O392*$B$35*Q392</f>
        <v>0</v>
      </c>
      <c r="S392" s="36" t="e">
        <f t="shared" si="66"/>
        <v>#DIV/0!</v>
      </c>
    </row>
    <row r="393" spans="2:19" x14ac:dyDescent="0.25">
      <c r="B393" s="38">
        <v>8.0000000000000002E-3</v>
      </c>
      <c r="D393" s="31">
        <v>8.3333333333333301E-2</v>
      </c>
      <c r="E393">
        <v>0</v>
      </c>
      <c r="F393" s="32">
        <f t="shared" si="63"/>
        <v>0</v>
      </c>
      <c r="G393">
        <v>284.9332</v>
      </c>
      <c r="H393">
        <v>5.2944000000000004</v>
      </c>
      <c r="I393" s="33"/>
      <c r="J393" s="34">
        <f t="shared" si="62"/>
        <v>0</v>
      </c>
      <c r="K393" s="34">
        <f t="shared" si="64"/>
        <v>0</v>
      </c>
      <c r="L393" s="35" t="e">
        <f t="shared" si="65"/>
        <v>#DIV/0!</v>
      </c>
      <c r="M393" s="33"/>
      <c r="O393" s="36">
        <v>0</v>
      </c>
      <c r="Q393" s="36">
        <f>P393-$B$23</f>
        <v>-285.17329999999998</v>
      </c>
      <c r="R393" s="36">
        <f>O393*$B$35*Q393</f>
        <v>0</v>
      </c>
      <c r="S393" s="36" t="e">
        <f t="shared" si="66"/>
        <v>#DIV/0!</v>
      </c>
    </row>
    <row r="394" spans="2:19" x14ac:dyDescent="0.25">
      <c r="B394" s="28" t="s">
        <v>50</v>
      </c>
      <c r="D394" s="31">
        <v>0.104166666666667</v>
      </c>
      <c r="E394">
        <v>0</v>
      </c>
      <c r="F394" s="32">
        <f t="shared" si="63"/>
        <v>0</v>
      </c>
      <c r="G394">
        <v>284.87490000000003</v>
      </c>
      <c r="H394">
        <v>5.2812999999999999</v>
      </c>
      <c r="I394" s="33"/>
      <c r="J394" s="34">
        <f t="shared" si="62"/>
        <v>0</v>
      </c>
      <c r="K394" s="34">
        <f t="shared" si="64"/>
        <v>0</v>
      </c>
      <c r="L394" s="35" t="e">
        <f t="shared" si="65"/>
        <v>#DIV/0!</v>
      </c>
      <c r="O394" s="36">
        <v>0</v>
      </c>
      <c r="Q394" s="36">
        <f>P394-$B$23</f>
        <v>-285.17329999999998</v>
      </c>
      <c r="R394" s="36">
        <f>O394*$B$35*Q394</f>
        <v>0</v>
      </c>
      <c r="S394" s="36" t="e">
        <f t="shared" si="66"/>
        <v>#DIV/0!</v>
      </c>
    </row>
    <row r="395" spans="2:19" x14ac:dyDescent="0.25">
      <c r="B395" s="38">
        <v>5.0265482457436686E-5</v>
      </c>
      <c r="D395" s="31">
        <v>0.125</v>
      </c>
      <c r="E395">
        <v>0</v>
      </c>
      <c r="F395" s="32">
        <f t="shared" si="63"/>
        <v>0</v>
      </c>
      <c r="G395">
        <v>284.81659999999999</v>
      </c>
      <c r="H395">
        <v>5.2728999999999999</v>
      </c>
      <c r="I395" s="33"/>
      <c r="J395" s="34">
        <f t="shared" si="62"/>
        <v>0</v>
      </c>
      <c r="K395" s="34">
        <f t="shared" si="64"/>
        <v>0</v>
      </c>
      <c r="L395" s="35" t="e">
        <f t="shared" si="65"/>
        <v>#DIV/0!</v>
      </c>
      <c r="M395" s="33"/>
      <c r="O395" s="36">
        <f>(30*60)*$B$25*$B$29*$B$33*N395</f>
        <v>0</v>
      </c>
      <c r="Q395" s="36">
        <f>P395-$B$23</f>
        <v>-285.17329999999998</v>
      </c>
      <c r="R395" s="36">
        <f>O395*$B$35*Q395</f>
        <v>0</v>
      </c>
      <c r="S395" s="36" t="e">
        <f t="shared" si="66"/>
        <v>#DIV/0!</v>
      </c>
    </row>
    <row r="396" spans="2:19" x14ac:dyDescent="0.25">
      <c r="B396" s="39" t="s">
        <v>51</v>
      </c>
      <c r="D396" s="31">
        <v>0.14583333333333301</v>
      </c>
      <c r="E396">
        <v>0</v>
      </c>
      <c r="F396" s="32">
        <f t="shared" si="63"/>
        <v>0</v>
      </c>
      <c r="G396">
        <v>284.76889999999997</v>
      </c>
      <c r="H396">
        <v>5.2496999999999998</v>
      </c>
      <c r="I396" s="33"/>
      <c r="J396" s="34">
        <f t="shared" si="62"/>
        <v>0</v>
      </c>
      <c r="K396" s="34">
        <f t="shared" si="64"/>
        <v>0</v>
      </c>
      <c r="L396" s="35" t="e">
        <f t="shared" si="65"/>
        <v>#DIV/0!</v>
      </c>
      <c r="M396" s="33"/>
      <c r="O396" s="36">
        <f>(30*60)*$B$25*$B$29*$B$33*N396</f>
        <v>0</v>
      </c>
      <c r="Q396" s="36">
        <f>P396-$B$23</f>
        <v>-285.17329999999998</v>
      </c>
      <c r="R396" s="36">
        <f>O396*$B$35*Q396</f>
        <v>0</v>
      </c>
      <c r="S396" s="36" t="e">
        <f>R396/F396</f>
        <v>#DIV/0!</v>
      </c>
    </row>
    <row r="397" spans="2:19" x14ac:dyDescent="0.25">
      <c r="B397" s="40">
        <v>0.35630699999999998</v>
      </c>
      <c r="D397" s="31">
        <v>0.16666666666666599</v>
      </c>
      <c r="E397">
        <v>0</v>
      </c>
      <c r="F397" s="32">
        <f t="shared" si="63"/>
        <v>0</v>
      </c>
      <c r="G397">
        <v>284.72129999999999</v>
      </c>
      <c r="H397">
        <v>5.2305000000000001</v>
      </c>
      <c r="I397" s="33"/>
      <c r="J397" s="34">
        <f>I397/0.3563</f>
        <v>0</v>
      </c>
      <c r="K397" s="34">
        <f t="shared" si="64"/>
        <v>0</v>
      </c>
      <c r="L397" s="35" t="e">
        <f t="shared" si="65"/>
        <v>#DIV/0!</v>
      </c>
      <c r="M397" s="33"/>
      <c r="O397" s="36">
        <f>(30*60)*$B$25*$B$29*$B$33*N397</f>
        <v>0</v>
      </c>
      <c r="Q397" s="36">
        <f>P397-$B$23</f>
        <v>-285.17329999999998</v>
      </c>
      <c r="R397" s="36">
        <f>O397*$B$35*Q397</f>
        <v>0</v>
      </c>
      <c r="S397" s="36" t="e">
        <f t="shared" ref="S397:S437" si="67">R397/F397</f>
        <v>#DIV/0!</v>
      </c>
    </row>
    <row r="398" spans="2:19" x14ac:dyDescent="0.25">
      <c r="B398" s="41" t="s">
        <v>52</v>
      </c>
      <c r="D398" s="31">
        <v>0.1875</v>
      </c>
      <c r="E398">
        <v>0</v>
      </c>
      <c r="F398" s="32">
        <f t="shared" si="63"/>
        <v>0</v>
      </c>
      <c r="G398">
        <v>284.71910000000003</v>
      </c>
      <c r="H398">
        <v>5.2077</v>
      </c>
      <c r="I398" s="33"/>
      <c r="J398" s="34">
        <f t="shared" ref="J398:J404" si="68">I398/0.3563</f>
        <v>0</v>
      </c>
      <c r="K398" s="34">
        <f t="shared" si="64"/>
        <v>0</v>
      </c>
      <c r="L398" s="35" t="e">
        <f>K398/F398</f>
        <v>#DIV/0!</v>
      </c>
      <c r="M398" s="33"/>
      <c r="O398" s="36">
        <f>(30*60)*$B$25*$B$29*$B$33*N398</f>
        <v>0</v>
      </c>
      <c r="Q398" s="36">
        <f>P398-$B$23</f>
        <v>-285.17329999999998</v>
      </c>
      <c r="R398" s="36">
        <f>O398*$B$35*Q398</f>
        <v>0</v>
      </c>
      <c r="S398" s="36" t="e">
        <f t="shared" si="67"/>
        <v>#DIV/0!</v>
      </c>
    </row>
    <row r="399" spans="2:19" x14ac:dyDescent="0.25">
      <c r="B399" s="42">
        <v>1000</v>
      </c>
      <c r="D399" s="43">
        <v>0.20833333333333301</v>
      </c>
      <c r="E399">
        <v>0</v>
      </c>
      <c r="F399" s="32">
        <f t="shared" si="63"/>
        <v>0</v>
      </c>
      <c r="G399">
        <v>284.71699999999998</v>
      </c>
      <c r="H399">
        <v>5.1897000000000002</v>
      </c>
      <c r="I399" s="33"/>
      <c r="J399" s="34">
        <f t="shared" si="68"/>
        <v>0</v>
      </c>
      <c r="K399" s="34">
        <f t="shared" si="64"/>
        <v>0</v>
      </c>
      <c r="L399" s="35" t="e">
        <f>K399/F399</f>
        <v>#DIV/0!</v>
      </c>
      <c r="M399" s="33"/>
      <c r="O399" s="36">
        <f>(30*60)*$B$25*$B$29*$B$33*N399</f>
        <v>0</v>
      </c>
      <c r="Q399" s="36">
        <f>P399-$B$23</f>
        <v>-285.17329999999998</v>
      </c>
      <c r="R399" s="36">
        <f>O399*$B$35*Q399</f>
        <v>0</v>
      </c>
      <c r="S399" s="36" t="e">
        <f t="shared" si="67"/>
        <v>#DIV/0!</v>
      </c>
    </row>
    <row r="400" spans="2:19" x14ac:dyDescent="0.25">
      <c r="B400" s="44" t="s">
        <v>53</v>
      </c>
      <c r="C400">
        <v>1</v>
      </c>
      <c r="D400" s="43">
        <v>0.22916666666666599</v>
      </c>
      <c r="E400">
        <v>0</v>
      </c>
      <c r="F400" s="32">
        <f t="shared" si="63"/>
        <v>0</v>
      </c>
      <c r="G400">
        <v>284.94510000000002</v>
      </c>
      <c r="H400">
        <v>5.1357999999999997</v>
      </c>
      <c r="I400" s="33">
        <v>0</v>
      </c>
      <c r="J400" s="34">
        <f t="shared" si="68"/>
        <v>0</v>
      </c>
      <c r="K400" s="34">
        <f t="shared" si="64"/>
        <v>0</v>
      </c>
      <c r="L400" s="35" t="e">
        <f t="shared" ref="L400:L437" si="69">K400/F400</f>
        <v>#DIV/0!</v>
      </c>
      <c r="M400" s="33">
        <v>285.66480000000001</v>
      </c>
      <c r="N400" s="33">
        <v>0</v>
      </c>
      <c r="O400" s="36">
        <f>(30*60)*$B$25*$B$29*$B$33*N400</f>
        <v>0</v>
      </c>
      <c r="P400">
        <v>285.57170000000002</v>
      </c>
      <c r="Q400" s="36">
        <f>P400-$B$23</f>
        <v>0.39840000000003783</v>
      </c>
      <c r="R400" s="36">
        <f>O400*$B$35*Q400</f>
        <v>0</v>
      </c>
      <c r="S400" s="36" t="e">
        <f t="shared" si="67"/>
        <v>#DIV/0!</v>
      </c>
    </row>
    <row r="401" spans="2:19" x14ac:dyDescent="0.25">
      <c r="B401" s="42">
        <v>4180</v>
      </c>
      <c r="C401" s="45">
        <v>2</v>
      </c>
      <c r="D401" s="46">
        <v>0.25</v>
      </c>
      <c r="E401" s="47">
        <v>9.3742000000000001</v>
      </c>
      <c r="F401" s="32">
        <f t="shared" si="63"/>
        <v>16873.560000000001</v>
      </c>
      <c r="G401">
        <v>285.17329999999998</v>
      </c>
      <c r="H401">
        <v>5.0884999999999998</v>
      </c>
      <c r="I401" s="33">
        <v>0</v>
      </c>
      <c r="J401" s="34">
        <f t="shared" si="68"/>
        <v>0</v>
      </c>
      <c r="K401" s="34">
        <f t="shared" si="64"/>
        <v>0</v>
      </c>
      <c r="L401" s="35">
        <f t="shared" si="69"/>
        <v>0</v>
      </c>
      <c r="M401" s="33">
        <v>285.96370000000002</v>
      </c>
      <c r="N401" s="33">
        <v>0</v>
      </c>
      <c r="O401" s="36">
        <f>(30*60)*$B$25*$B$29*$B$33*N401</f>
        <v>0</v>
      </c>
      <c r="P401">
        <v>285.9751</v>
      </c>
      <c r="Q401" s="36">
        <f>P401-$B$23</f>
        <v>0.80180000000001428</v>
      </c>
      <c r="R401" s="36">
        <f>O401*$B$35*Q401</f>
        <v>0</v>
      </c>
      <c r="S401" s="36">
        <f t="shared" si="67"/>
        <v>0</v>
      </c>
    </row>
    <row r="402" spans="2:19" x14ac:dyDescent="0.25">
      <c r="B402" s="48"/>
      <c r="C402" s="45">
        <v>3</v>
      </c>
      <c r="D402" s="46">
        <v>0.27083333333333298</v>
      </c>
      <c r="E402" s="47">
        <v>26.321899999999999</v>
      </c>
      <c r="F402" s="32">
        <f t="shared" si="63"/>
        <v>47379.42</v>
      </c>
      <c r="G402">
        <v>285.63630000000001</v>
      </c>
      <c r="H402">
        <v>5.0213000000000001</v>
      </c>
      <c r="I402" s="33">
        <v>0.39600000000000002</v>
      </c>
      <c r="J402" s="34">
        <f t="shared" si="68"/>
        <v>1.111422958181308</v>
      </c>
      <c r="K402" s="34">
        <f t="shared" si="64"/>
        <v>2000.5613247263543</v>
      </c>
      <c r="L402" s="35">
        <f t="shared" si="69"/>
        <v>4.2224267935874991E-2</v>
      </c>
      <c r="M402" s="33">
        <v>286.71069999999997</v>
      </c>
      <c r="N402" s="33">
        <v>0</v>
      </c>
      <c r="O402" s="36">
        <f>(30*60)*$B$25*$B$29*$B$33*N402</f>
        <v>0</v>
      </c>
      <c r="P402">
        <v>286.70949999999999</v>
      </c>
      <c r="Q402" s="36">
        <f>P402-$B$23</f>
        <v>1.536200000000008</v>
      </c>
      <c r="R402" s="36">
        <f>O402*$B$35*Q402</f>
        <v>0</v>
      </c>
      <c r="S402" s="36">
        <f t="shared" si="67"/>
        <v>0</v>
      </c>
    </row>
    <row r="403" spans="2:19" x14ac:dyDescent="0.25">
      <c r="B403" s="49" t="s">
        <v>83</v>
      </c>
      <c r="C403" s="45">
        <v>4</v>
      </c>
      <c r="D403" s="46">
        <v>0.29166666666666602</v>
      </c>
      <c r="E403" s="47">
        <v>50.916200000000003</v>
      </c>
      <c r="F403" s="32">
        <f t="shared" si="63"/>
        <v>91649.16</v>
      </c>
      <c r="G403">
        <v>286.09930000000003</v>
      </c>
      <c r="H403">
        <v>4.9657999999999998</v>
      </c>
      <c r="I403" s="33">
        <v>1.4139999999999999</v>
      </c>
      <c r="J403" s="34">
        <f t="shared" si="68"/>
        <v>3.968565815324165</v>
      </c>
      <c r="K403" s="34">
        <f t="shared" si="64"/>
        <v>7143.4184675834977</v>
      </c>
      <c r="L403" s="35">
        <f t="shared" si="69"/>
        <v>7.7943087177051021E-2</v>
      </c>
      <c r="M403" s="33">
        <v>288.04840000000002</v>
      </c>
      <c r="N403" s="33">
        <v>0</v>
      </c>
      <c r="O403" s="36">
        <f>(30*60)*$B$25*$B$29*$B$33*N403</f>
        <v>0</v>
      </c>
      <c r="P403">
        <v>288.0206</v>
      </c>
      <c r="Q403" s="36">
        <f>P403-$B$23</f>
        <v>2.8473000000000184</v>
      </c>
      <c r="R403" s="36">
        <f>O403*$B$35*Q403</f>
        <v>0</v>
      </c>
      <c r="S403" s="36">
        <f t="shared" si="67"/>
        <v>0</v>
      </c>
    </row>
    <row r="404" spans="2:19" x14ac:dyDescent="0.25">
      <c r="B404" s="49"/>
      <c r="C404" s="45">
        <v>5</v>
      </c>
      <c r="D404" s="46">
        <v>0.3125</v>
      </c>
      <c r="E404" s="47">
        <v>79.417199999999994</v>
      </c>
      <c r="F404" s="32">
        <f t="shared" si="63"/>
        <v>142950.95999999996</v>
      </c>
      <c r="G404">
        <v>286.83710000000002</v>
      </c>
      <c r="H404">
        <v>4.984</v>
      </c>
      <c r="I404" s="33">
        <v>2.6661000000000001</v>
      </c>
      <c r="J404" s="34">
        <f t="shared" si="68"/>
        <v>7.4827392646646089</v>
      </c>
      <c r="K404" s="34">
        <f t="shared" si="64"/>
        <v>13468.930676396296</v>
      </c>
      <c r="L404" s="35">
        <f t="shared" si="69"/>
        <v>9.4220638157283446E-2</v>
      </c>
      <c r="M404" s="33">
        <v>290.0274</v>
      </c>
      <c r="N404" s="33">
        <v>0</v>
      </c>
      <c r="O404" s="36">
        <f>(30*60)*$B$25*$B$29*$B$33*N404</f>
        <v>0</v>
      </c>
      <c r="P404">
        <v>289.97269999999997</v>
      </c>
      <c r="Q404" s="36">
        <f>P404-$B$23</f>
        <v>4.7993999999999915</v>
      </c>
      <c r="R404" s="36">
        <f>O404*$B$35*Q404</f>
        <v>0</v>
      </c>
      <c r="S404" s="36">
        <f t="shared" si="67"/>
        <v>0</v>
      </c>
    </row>
    <row r="405" spans="2:19" x14ac:dyDescent="0.25">
      <c r="B405" s="49"/>
      <c r="C405" s="45">
        <v>6</v>
      </c>
      <c r="D405" s="46">
        <v>0.33333333333333298</v>
      </c>
      <c r="E405" s="47">
        <v>159.87260000000001</v>
      </c>
      <c r="F405" s="32">
        <f t="shared" si="63"/>
        <v>287770.68</v>
      </c>
      <c r="G405">
        <v>287.57490000000001</v>
      </c>
      <c r="H405">
        <v>5.0290999999999997</v>
      </c>
      <c r="I405" s="33">
        <v>6.5138999999999996</v>
      </c>
      <c r="J405" s="34">
        <f>I405/0.3563</f>
        <v>18.282065674992982</v>
      </c>
      <c r="K405" s="34">
        <f t="shared" si="64"/>
        <v>32907.71821498737</v>
      </c>
      <c r="L405" s="35">
        <f t="shared" si="69"/>
        <v>0.11435396481318864</v>
      </c>
      <c r="M405" s="33">
        <v>293.85680000000002</v>
      </c>
      <c r="N405" s="33">
        <v>0</v>
      </c>
      <c r="O405" s="36">
        <f>(30*60)*$B$25*$B$29*$B$33*N405</f>
        <v>0</v>
      </c>
      <c r="P405">
        <v>293.74419999999998</v>
      </c>
      <c r="Q405" s="36">
        <f>P405-$B$23</f>
        <v>8.5708999999999946</v>
      </c>
      <c r="R405" s="36">
        <f>O405*$B$35*Q405</f>
        <v>0</v>
      </c>
      <c r="S405" s="36">
        <f t="shared" si="67"/>
        <v>0</v>
      </c>
    </row>
    <row r="406" spans="2:19" x14ac:dyDescent="0.25">
      <c r="B406" s="49"/>
      <c r="C406" s="45">
        <v>7</v>
      </c>
      <c r="D406" s="46">
        <v>0.35416666666666602</v>
      </c>
      <c r="E406" s="47">
        <v>374.3852</v>
      </c>
      <c r="F406" s="32">
        <f t="shared" si="63"/>
        <v>673893.36</v>
      </c>
      <c r="G406" s="47">
        <v>288.25819999999999</v>
      </c>
      <c r="H406" s="47">
        <v>5.0705</v>
      </c>
      <c r="I406" s="50">
        <v>17.1875</v>
      </c>
      <c r="J406" s="34">
        <f t="shared" ref="J406:J420" si="70">I406/0.3563</f>
        <v>48.238843671063712</v>
      </c>
      <c r="K406" s="34">
        <f t="shared" si="64"/>
        <v>86829.918607914689</v>
      </c>
      <c r="L406" s="35">
        <f t="shared" si="69"/>
        <v>0.12884815871744854</v>
      </c>
      <c r="M406" s="50">
        <v>302.58909999999997</v>
      </c>
      <c r="N406" s="50">
        <v>0</v>
      </c>
      <c r="O406" s="36">
        <f>(30*60)*$B$25*$B$29*$B$33*N406</f>
        <v>0</v>
      </c>
      <c r="P406">
        <v>302.21280000000002</v>
      </c>
      <c r="Q406" s="36">
        <f>P406-$B$23</f>
        <v>17.039500000000032</v>
      </c>
      <c r="R406" s="36">
        <f>O406*$B$35*Q406</f>
        <v>0</v>
      </c>
      <c r="S406" s="36">
        <f t="shared" si="67"/>
        <v>0</v>
      </c>
    </row>
    <row r="407" spans="2:19" x14ac:dyDescent="0.25">
      <c r="B407" s="49"/>
      <c r="C407" s="45">
        <v>8</v>
      </c>
      <c r="D407" s="46">
        <v>0.375</v>
      </c>
      <c r="E407" s="47">
        <v>517.43230000000005</v>
      </c>
      <c r="F407" s="32">
        <f t="shared" si="63"/>
        <v>931378.14</v>
      </c>
      <c r="G407" s="47">
        <v>288.94150000000002</v>
      </c>
      <c r="H407" s="47">
        <v>5.1265000000000001</v>
      </c>
      <c r="I407" s="50">
        <v>22.85</v>
      </c>
      <c r="J407" s="34">
        <f t="shared" si="70"/>
        <v>64.131349985966878</v>
      </c>
      <c r="K407" s="34">
        <f t="shared" si="64"/>
        <v>115436.42997474039</v>
      </c>
      <c r="L407" s="35">
        <f t="shared" si="69"/>
        <v>0.12394152816893511</v>
      </c>
      <c r="M407" s="50">
        <v>314.12540000000001</v>
      </c>
      <c r="N407" s="50">
        <v>0</v>
      </c>
      <c r="O407" s="36">
        <f>(30*60)*$B$25*$B$29*$B$33*N407</f>
        <v>0</v>
      </c>
      <c r="P407">
        <v>313.55840000000001</v>
      </c>
      <c r="Q407" s="36">
        <f>P407-$B$23</f>
        <v>28.385100000000023</v>
      </c>
      <c r="R407" s="36">
        <f>O407*$B$35*Q407</f>
        <v>0</v>
      </c>
      <c r="S407" s="36">
        <f t="shared" si="67"/>
        <v>0</v>
      </c>
    </row>
    <row r="408" spans="2:19" x14ac:dyDescent="0.25">
      <c r="B408" s="49"/>
      <c r="C408" s="45">
        <v>9</v>
      </c>
      <c r="D408" s="46">
        <v>0.39583333333333298</v>
      </c>
      <c r="E408" s="47">
        <v>624.16210000000001</v>
      </c>
      <c r="F408" s="32">
        <f t="shared" si="63"/>
        <v>1123491.78</v>
      </c>
      <c r="G408" s="47">
        <v>289.5009</v>
      </c>
      <c r="H408" s="47">
        <v>5.1576000000000004</v>
      </c>
      <c r="I408" s="50">
        <v>25.498899999999999</v>
      </c>
      <c r="J408" s="34">
        <f t="shared" si="70"/>
        <v>71.56581532416503</v>
      </c>
      <c r="K408" s="34">
        <f t="shared" si="64"/>
        <v>128818.46758349705</v>
      </c>
      <c r="L408" s="35">
        <f t="shared" si="69"/>
        <v>0.11465902098856215</v>
      </c>
      <c r="M408" s="50">
        <v>327.40859999999998</v>
      </c>
      <c r="N408" s="50">
        <v>0</v>
      </c>
      <c r="O408" s="36">
        <f>(30*60)*$B$25*$B$29*$B$33*N408</f>
        <v>0</v>
      </c>
      <c r="P408">
        <v>326.75060000000002</v>
      </c>
      <c r="Q408" s="36">
        <f>P408-$B$23</f>
        <v>41.577300000000037</v>
      </c>
      <c r="R408" s="36">
        <f>O408*$B$35*Q408</f>
        <v>0</v>
      </c>
      <c r="S408" s="36">
        <f t="shared" si="67"/>
        <v>0</v>
      </c>
    </row>
    <row r="409" spans="2:19" x14ac:dyDescent="0.25">
      <c r="B409" s="49"/>
      <c r="C409" s="45">
        <v>10</v>
      </c>
      <c r="D409" s="46">
        <v>0.41666666666666602</v>
      </c>
      <c r="E409" s="47">
        <v>724.43370000000004</v>
      </c>
      <c r="F409" s="32">
        <f t="shared" si="63"/>
        <v>1303980.6600000001</v>
      </c>
      <c r="G409" s="47">
        <v>290.06029999999998</v>
      </c>
      <c r="H409" s="47">
        <v>5.2</v>
      </c>
      <c r="I409" s="50">
        <v>26.642099999999999</v>
      </c>
      <c r="J409" s="34">
        <f t="shared" si="70"/>
        <v>74.774347460005615</v>
      </c>
      <c r="K409" s="34">
        <f t="shared" si="64"/>
        <v>134593.82542801011</v>
      </c>
      <c r="L409" s="35">
        <f t="shared" si="69"/>
        <v>0.10321765464528446</v>
      </c>
      <c r="M409" s="50">
        <v>342.2319</v>
      </c>
      <c r="N409" s="50">
        <v>0</v>
      </c>
      <c r="O409" s="36">
        <f>(30*60)*$B$25*$B$29*$B$33*N409</f>
        <v>0</v>
      </c>
      <c r="P409">
        <v>341.548</v>
      </c>
      <c r="Q409" s="36">
        <f>P409-$B$23</f>
        <v>56.374700000000018</v>
      </c>
      <c r="R409" s="36">
        <f>O409*$B$35*Q409</f>
        <v>0</v>
      </c>
      <c r="S409" s="35">
        <f t="shared" si="67"/>
        <v>0</v>
      </c>
    </row>
    <row r="410" spans="2:19" x14ac:dyDescent="0.25">
      <c r="B410" s="49"/>
      <c r="C410" s="45">
        <v>11</v>
      </c>
      <c r="D410" s="46">
        <v>0.4375</v>
      </c>
      <c r="E410" s="47">
        <v>798.99810000000002</v>
      </c>
      <c r="F410" s="32">
        <f t="shared" si="63"/>
        <v>1438196.58</v>
      </c>
      <c r="G410" s="47">
        <v>290.50880000000001</v>
      </c>
      <c r="H410" s="47">
        <v>5.2294999999999998</v>
      </c>
      <c r="I410" s="50">
        <v>30.055900000000001</v>
      </c>
      <c r="J410" s="34">
        <f t="shared" si="70"/>
        <v>84.355599214145386</v>
      </c>
      <c r="K410" s="34">
        <f t="shared" si="64"/>
        <v>151840.07858546171</v>
      </c>
      <c r="L410" s="35">
        <f t="shared" si="69"/>
        <v>0.10557672066322234</v>
      </c>
      <c r="M410" s="50">
        <v>339.38049999999998</v>
      </c>
      <c r="N410" s="50">
        <v>2.8E-3</v>
      </c>
      <c r="O410" s="36">
        <f>(30*60)*$B$25*$B$29*$B$33*N410</f>
        <v>2.7867183474402899</v>
      </c>
      <c r="P410">
        <v>353.69869999999997</v>
      </c>
      <c r="Q410" s="36">
        <f>P410-$B$23</f>
        <v>68.525399999999991</v>
      </c>
      <c r="R410" s="36">
        <f>O410*$B$35*Q410</f>
        <v>798216.93588296254</v>
      </c>
      <c r="S410" s="35">
        <f t="shared" si="67"/>
        <v>0.55501240024014142</v>
      </c>
    </row>
    <row r="411" spans="2:19" x14ac:dyDescent="0.25">
      <c r="B411" s="49"/>
      <c r="C411" s="45">
        <v>12</v>
      </c>
      <c r="D411" s="46">
        <v>0.45833333333333298</v>
      </c>
      <c r="E411" s="47">
        <v>857.54610000000002</v>
      </c>
      <c r="F411" s="32">
        <f t="shared" si="63"/>
        <v>1543582.98</v>
      </c>
      <c r="G411" s="47">
        <v>290.95729999999998</v>
      </c>
      <c r="H411" s="47">
        <v>5.2655000000000003</v>
      </c>
      <c r="I411" s="50">
        <v>33.892800000000001</v>
      </c>
      <c r="J411" s="34">
        <f t="shared" si="70"/>
        <v>95.124333426887461</v>
      </c>
      <c r="K411" s="34">
        <f t="shared" si="64"/>
        <v>171223.80016839743</v>
      </c>
      <c r="L411" s="35">
        <f t="shared" si="69"/>
        <v>0.11092620376547391</v>
      </c>
      <c r="M411" s="50">
        <v>331.20170000000002</v>
      </c>
      <c r="N411" s="50">
        <v>4.0000000000000001E-3</v>
      </c>
      <c r="O411" s="36">
        <f>(30*60)*$B$25*$B$29*$B$33*N411</f>
        <v>3.9810262106289858</v>
      </c>
      <c r="P411">
        <v>352.99329999999998</v>
      </c>
      <c r="Q411" s="36">
        <f>P411-$B$23</f>
        <v>67.819999999999993</v>
      </c>
      <c r="R411" s="36">
        <f>O411*$B$35*Q411</f>
        <v>1128571.5659883055</v>
      </c>
      <c r="S411" s="35">
        <f t="shared" si="67"/>
        <v>0.73113760686082807</v>
      </c>
    </row>
    <row r="412" spans="2:19" x14ac:dyDescent="0.25">
      <c r="B412" s="49"/>
      <c r="C412" s="45">
        <v>13</v>
      </c>
      <c r="D412" s="46">
        <v>0.47916666666666602</v>
      </c>
      <c r="E412" s="47">
        <v>828.12260000000003</v>
      </c>
      <c r="F412" s="32">
        <f t="shared" si="63"/>
        <v>1490620.68</v>
      </c>
      <c r="G412" s="47">
        <v>291.2663</v>
      </c>
      <c r="H412" s="47">
        <v>5.2991000000000001</v>
      </c>
      <c r="I412" s="50">
        <v>33.244500000000002</v>
      </c>
      <c r="J412" s="34">
        <f t="shared" si="70"/>
        <v>93.304799326410333</v>
      </c>
      <c r="K412" s="34">
        <f t="shared" si="64"/>
        <v>167948.6387875386</v>
      </c>
      <c r="L412" s="35">
        <f t="shared" si="69"/>
        <v>0.11267027288762599</v>
      </c>
      <c r="M412" s="50">
        <v>330.16829999999999</v>
      </c>
      <c r="N412" s="50">
        <v>2.8E-3</v>
      </c>
      <c r="O412" s="36">
        <f>(30*60)*$B$25*$B$29*$B$33*N412</f>
        <v>2.7867183474402899</v>
      </c>
      <c r="P412">
        <v>353.04230000000001</v>
      </c>
      <c r="Q412" s="36">
        <f>P412-$B$23</f>
        <v>67.869000000000028</v>
      </c>
      <c r="R412" s="36">
        <f>O412*$B$35*Q412</f>
        <v>790570.87184373697</v>
      </c>
      <c r="S412" s="35">
        <f t="shared" si="67"/>
        <v>0.53036354751480907</v>
      </c>
    </row>
    <row r="413" spans="2:19" x14ac:dyDescent="0.25">
      <c r="B413" s="49"/>
      <c r="C413" s="45">
        <v>14</v>
      </c>
      <c r="D413" s="46">
        <v>0.5</v>
      </c>
      <c r="E413" s="47">
        <v>847.48800000000006</v>
      </c>
      <c r="F413" s="32">
        <f t="shared" si="63"/>
        <v>1525478.4000000001</v>
      </c>
      <c r="G413" s="47">
        <v>291.5752</v>
      </c>
      <c r="H413" s="47">
        <v>5.3384999999999998</v>
      </c>
      <c r="I413" s="50">
        <v>33.9833</v>
      </c>
      <c r="J413" s="34">
        <f t="shared" si="70"/>
        <v>95.378332865562726</v>
      </c>
      <c r="K413" s="34">
        <f t="shared" si="64"/>
        <v>171680.99915801291</v>
      </c>
      <c r="L413" s="35">
        <f t="shared" si="69"/>
        <v>0.11254239926177446</v>
      </c>
      <c r="M413" s="50">
        <v>329.1687</v>
      </c>
      <c r="N413" s="50">
        <v>3.0000000000000001E-3</v>
      </c>
      <c r="O413" s="36">
        <f>(30*60)*$B$25*$B$29*$B$33*N413</f>
        <v>2.9857696579717392</v>
      </c>
      <c r="P413">
        <v>352.38839999999999</v>
      </c>
      <c r="Q413" s="36">
        <f>P413-$B$23</f>
        <v>67.215100000000007</v>
      </c>
      <c r="R413" s="36">
        <f>O413*$B$35*Q413</f>
        <v>838879.20965490153</v>
      </c>
      <c r="S413" s="35">
        <f t="shared" si="67"/>
        <v>0.54991221747544994</v>
      </c>
    </row>
    <row r="414" spans="2:19" x14ac:dyDescent="0.25">
      <c r="B414" s="49"/>
      <c r="C414" s="45">
        <v>15</v>
      </c>
      <c r="D414" s="46">
        <v>0.52083333333333304</v>
      </c>
      <c r="E414" s="47">
        <v>853.06039999999996</v>
      </c>
      <c r="F414" s="32">
        <f t="shared" si="63"/>
        <v>1535508.72</v>
      </c>
      <c r="G414" s="47">
        <v>291.67720000000003</v>
      </c>
      <c r="H414" s="47">
        <v>5.3753000000000002</v>
      </c>
      <c r="I414" s="50">
        <v>33.929600000000001</v>
      </c>
      <c r="J414" s="34">
        <f t="shared" si="70"/>
        <v>95.227617176536626</v>
      </c>
      <c r="K414" s="34">
        <f t="shared" si="64"/>
        <v>171409.71091776594</v>
      </c>
      <c r="L414" s="35">
        <f t="shared" si="69"/>
        <v>0.11163056821830744</v>
      </c>
      <c r="M414" s="50">
        <v>331.3098</v>
      </c>
      <c r="N414" s="50">
        <v>2.3999999999999998E-3</v>
      </c>
      <c r="O414" s="36">
        <f>(30*60)*$B$25*$B$29*$B$33*N414</f>
        <v>2.3886157263773913</v>
      </c>
      <c r="P414">
        <v>354.00189999999998</v>
      </c>
      <c r="Q414" s="36">
        <f>P414-$B$23</f>
        <v>68.828599999999994</v>
      </c>
      <c r="R414" s="36">
        <f>O414*$B$35*Q414</f>
        <v>687213.21928737254</v>
      </c>
      <c r="S414" s="35">
        <f t="shared" si="67"/>
        <v>0.44754758493808655</v>
      </c>
    </row>
    <row r="415" spans="2:19" x14ac:dyDescent="0.25">
      <c r="B415" s="49"/>
      <c r="C415" s="45">
        <v>16</v>
      </c>
      <c r="D415" s="46">
        <v>0.54166666666666596</v>
      </c>
      <c r="E415" s="47">
        <v>842.66539999999998</v>
      </c>
      <c r="F415" s="32">
        <f t="shared" si="63"/>
        <v>1516797.72</v>
      </c>
      <c r="G415" s="47">
        <v>291.7792</v>
      </c>
      <c r="H415" s="47">
        <v>5.4165000000000001</v>
      </c>
      <c r="I415" s="50">
        <v>33.704700000000003</v>
      </c>
      <c r="J415" s="34">
        <f t="shared" si="70"/>
        <v>94.596407521751345</v>
      </c>
      <c r="K415" s="34">
        <f t="shared" si="64"/>
        <v>170273.53353915241</v>
      </c>
      <c r="L415" s="35">
        <f t="shared" si="69"/>
        <v>0.11225856374517257</v>
      </c>
      <c r="M415" s="50">
        <v>330.5634</v>
      </c>
      <c r="N415" s="50">
        <v>2.8E-3</v>
      </c>
      <c r="O415" s="36">
        <f>(30*60)*$B$25*$B$29*$B$33*N415</f>
        <v>2.7867183474402899</v>
      </c>
      <c r="P415">
        <v>353.53</v>
      </c>
      <c r="Q415" s="36">
        <f>P415-$B$23</f>
        <v>68.356699999999989</v>
      </c>
      <c r="R415" s="36">
        <f>O415*$B$35*Q415</f>
        <v>796251.83685277135</v>
      </c>
      <c r="S415" s="35">
        <f t="shared" si="67"/>
        <v>0.52495585031125402</v>
      </c>
    </row>
    <row r="416" spans="2:19" x14ac:dyDescent="0.25">
      <c r="B416" s="49"/>
      <c r="C416" s="45">
        <v>17</v>
      </c>
      <c r="D416" s="46">
        <v>0.5625</v>
      </c>
      <c r="E416" s="47">
        <v>816.13689999999997</v>
      </c>
      <c r="F416" s="32">
        <f t="shared" si="63"/>
        <v>1469046.42</v>
      </c>
      <c r="G416" s="47">
        <v>291.70400000000001</v>
      </c>
      <c r="H416" s="47">
        <v>5.4401000000000002</v>
      </c>
      <c r="I416" s="50">
        <v>32.469799999999999</v>
      </c>
      <c r="J416" s="34">
        <f t="shared" si="70"/>
        <v>91.130507998877349</v>
      </c>
      <c r="K416" s="34">
        <f t="shared" si="64"/>
        <v>164034.91439797921</v>
      </c>
      <c r="L416" s="35">
        <f t="shared" si="69"/>
        <v>0.11166081082582756</v>
      </c>
      <c r="M416" s="50">
        <v>330.84870000000001</v>
      </c>
      <c r="N416" s="50">
        <v>2.5999999999999999E-3</v>
      </c>
      <c r="O416" s="36">
        <f>(30*60)*$B$25*$B$29*$B$33*N416</f>
        <v>2.5876670369088406</v>
      </c>
      <c r="P416">
        <v>353.70569999999998</v>
      </c>
      <c r="Q416" s="36">
        <f>P416-$B$23</f>
        <v>68.532399999999996</v>
      </c>
      <c r="R416" s="36">
        <f>O416*$B$35*Q416</f>
        <v>741277.15560025082</v>
      </c>
      <c r="S416" s="35">
        <f t="shared" si="67"/>
        <v>0.5045975031886677</v>
      </c>
    </row>
    <row r="417" spans="2:19" x14ac:dyDescent="0.25">
      <c r="B417" s="49"/>
      <c r="C417" s="45">
        <v>18</v>
      </c>
      <c r="D417" s="46">
        <v>0.58333333333333304</v>
      </c>
      <c r="E417" s="47">
        <v>777.10469999999998</v>
      </c>
      <c r="F417" s="32">
        <f t="shared" si="63"/>
        <v>1398788.46</v>
      </c>
      <c r="G417" s="47">
        <v>291.62880000000001</v>
      </c>
      <c r="H417" s="47">
        <v>5.4672999999999998</v>
      </c>
      <c r="I417" s="50">
        <v>30.837599999999998</v>
      </c>
      <c r="J417" s="34">
        <f t="shared" si="70"/>
        <v>86.549536907100759</v>
      </c>
      <c r="K417" s="34">
        <f t="shared" si="64"/>
        <v>155789.16643278138</v>
      </c>
      <c r="L417" s="35">
        <f t="shared" si="69"/>
        <v>0.11137435780159452</v>
      </c>
      <c r="M417" s="50">
        <v>331.3741</v>
      </c>
      <c r="N417" s="50">
        <v>2.3999999999999998E-3</v>
      </c>
      <c r="O417" s="36">
        <f>(30*60)*$B$25*$B$29*$B$33*N417</f>
        <v>2.3886157263773913</v>
      </c>
      <c r="P417">
        <v>353.92239999999998</v>
      </c>
      <c r="Q417" s="36">
        <f>P417-$B$23</f>
        <v>68.749099999999999</v>
      </c>
      <c r="R417" s="36">
        <f>O417*$B$35*Q417</f>
        <v>686419.45839534013</v>
      </c>
      <c r="S417" s="35">
        <f t="shared" si="67"/>
        <v>0.49072427892015935</v>
      </c>
    </row>
    <row r="418" spans="2:19" x14ac:dyDescent="0.25">
      <c r="B418" s="49"/>
      <c r="C418" s="45">
        <v>19</v>
      </c>
      <c r="D418" s="46">
        <v>0.60416666666666596</v>
      </c>
      <c r="E418" s="47">
        <v>715.86940000000004</v>
      </c>
      <c r="F418" s="32">
        <f t="shared" si="63"/>
        <v>1288564.9200000002</v>
      </c>
      <c r="G418" s="47">
        <v>291.38369999999998</v>
      </c>
      <c r="H418" s="47">
        <v>5.4588999999999999</v>
      </c>
      <c r="I418" s="50">
        <v>28.5901</v>
      </c>
      <c r="J418" s="34">
        <f t="shared" si="70"/>
        <v>80.241650294695475</v>
      </c>
      <c r="K418" s="34">
        <f t="shared" si="64"/>
        <v>144434.97053045186</v>
      </c>
      <c r="L418" s="35">
        <f t="shared" si="69"/>
        <v>0.11208978941507412</v>
      </c>
      <c r="M418" s="50">
        <v>331.25209999999998</v>
      </c>
      <c r="N418" s="50">
        <v>2.2000000000000001E-3</v>
      </c>
      <c r="O418" s="36">
        <f>(30*60)*$B$25*$B$29*$B$33*N418</f>
        <v>2.1895644158459424</v>
      </c>
      <c r="P418">
        <v>353.31</v>
      </c>
      <c r="Q418" s="36">
        <f>P418-$B$23</f>
        <v>68.136700000000019</v>
      </c>
      <c r="R418" s="36">
        <f>O418*$B$35*Q418</f>
        <v>623612.91980465176</v>
      </c>
      <c r="S418" s="35">
        <f t="shared" si="67"/>
        <v>0.48395925585546101</v>
      </c>
    </row>
    <row r="419" spans="2:19" x14ac:dyDescent="0.25">
      <c r="B419" s="49"/>
      <c r="C419" s="45">
        <v>20</v>
      </c>
      <c r="D419" s="46">
        <v>0.625</v>
      </c>
      <c r="E419" s="47">
        <v>627.24609999999996</v>
      </c>
      <c r="F419" s="32">
        <f t="shared" si="63"/>
        <v>1129042.98</v>
      </c>
      <c r="G419" s="47">
        <v>291.13869999999997</v>
      </c>
      <c r="H419" s="47">
        <v>5.4554999999999998</v>
      </c>
      <c r="I419" s="50">
        <v>24.602499999999999</v>
      </c>
      <c r="J419" s="34">
        <f t="shared" si="70"/>
        <v>69.049957900645524</v>
      </c>
      <c r="K419" s="34">
        <f t="shared" si="64"/>
        <v>124289.92422116194</v>
      </c>
      <c r="L419" s="35">
        <f t="shared" si="69"/>
        <v>0.11008431602945881</v>
      </c>
      <c r="M419" s="50">
        <v>333.0992</v>
      </c>
      <c r="N419" s="50">
        <v>1.6999999999999999E-3</v>
      </c>
      <c r="O419" s="36">
        <f>(30*60)*$B$25*$B$29*$B$33*N419</f>
        <v>1.6919361395173187</v>
      </c>
      <c r="P419">
        <v>353.71300000000002</v>
      </c>
      <c r="Q419" s="36">
        <f>P419-$B$23</f>
        <v>68.539700000000039</v>
      </c>
      <c r="R419" s="36">
        <f>O419*$B$35*Q419</f>
        <v>484732.84486260248</v>
      </c>
      <c r="S419" s="35">
        <f t="shared" si="67"/>
        <v>0.42933072827980606</v>
      </c>
    </row>
    <row r="420" spans="2:19" x14ac:dyDescent="0.25">
      <c r="B420" s="49"/>
      <c r="C420" s="45">
        <v>21</v>
      </c>
      <c r="D420" s="46">
        <v>0.64583333333333304</v>
      </c>
      <c r="E420" s="47">
        <v>526.52890000000002</v>
      </c>
      <c r="F420" s="32">
        <f t="shared" si="63"/>
        <v>947752.02</v>
      </c>
      <c r="G420" s="47">
        <v>290.76710000000003</v>
      </c>
      <c r="H420" s="47">
        <v>5.4161000000000001</v>
      </c>
      <c r="I420" s="50">
        <v>20.5395</v>
      </c>
      <c r="J420" s="34">
        <f t="shared" si="70"/>
        <v>57.646646084760036</v>
      </c>
      <c r="K420" s="34">
        <f t="shared" si="64"/>
        <v>103763.96295256806</v>
      </c>
      <c r="L420" s="35">
        <f t="shared" si="69"/>
        <v>0.1094842962746395</v>
      </c>
      <c r="M420" s="50">
        <v>333.34199999999998</v>
      </c>
      <c r="N420" s="50">
        <v>1.4E-3</v>
      </c>
      <c r="O420" s="36">
        <f>(30*60)*$B$25*$B$29*$B$33*N420</f>
        <v>1.393359173720145</v>
      </c>
      <c r="P420">
        <v>352.74220000000003</v>
      </c>
      <c r="Q420" s="36">
        <f>P420-$B$23</f>
        <v>67.568900000000042</v>
      </c>
      <c r="R420" s="36">
        <f>O420*$B$35*Q420</f>
        <v>393537.58109388885</v>
      </c>
      <c r="S420" s="35">
        <f t="shared" si="67"/>
        <v>0.41523264819196992</v>
      </c>
    </row>
    <row r="421" spans="2:19" x14ac:dyDescent="0.25">
      <c r="B421" s="49"/>
      <c r="C421" s="45">
        <v>22</v>
      </c>
      <c r="D421" s="46">
        <v>0.66666666666666596</v>
      </c>
      <c r="E421" s="47">
        <v>421.52449999999999</v>
      </c>
      <c r="F421" s="32">
        <f t="shared" si="63"/>
        <v>758744.10000000009</v>
      </c>
      <c r="G421" s="47">
        <v>290.39550000000003</v>
      </c>
      <c r="H421" s="47">
        <v>5.3830999999999998</v>
      </c>
      <c r="I421" s="50">
        <v>15.6928</v>
      </c>
      <c r="J421" s="34">
        <f>I421/0.3563</f>
        <v>44.043783328655628</v>
      </c>
      <c r="K421" s="34">
        <f t="shared" si="64"/>
        <v>79278.809991580129</v>
      </c>
      <c r="L421" s="35">
        <f t="shared" si="69"/>
        <v>0.10448688825597473</v>
      </c>
      <c r="M421" s="50">
        <v>338.36860000000001</v>
      </c>
      <c r="N421" s="50">
        <v>2.0000000000000001E-4</v>
      </c>
      <c r="O421" s="36">
        <f>(30*60)*$B$25*$B$29*$B$33*N421</f>
        <v>0.19905131053144928</v>
      </c>
      <c r="P421">
        <v>353.17559999999997</v>
      </c>
      <c r="Q421" s="36">
        <f>P421-$B$23</f>
        <v>68.002299999999991</v>
      </c>
      <c r="R421" s="36">
        <f>O421*$B$35*Q421</f>
        <v>56580.258184758583</v>
      </c>
      <c r="S421" s="35">
        <f t="shared" si="67"/>
        <v>7.4570936610589236E-2</v>
      </c>
    </row>
    <row r="422" spans="2:19" x14ac:dyDescent="0.25">
      <c r="B422" s="49"/>
      <c r="C422" s="45">
        <v>23</v>
      </c>
      <c r="D422" s="46">
        <v>0.6875</v>
      </c>
      <c r="E422" s="47">
        <v>352.41149999999999</v>
      </c>
      <c r="F422" s="32">
        <f t="shared" si="63"/>
        <v>634340.69999999995</v>
      </c>
      <c r="G422" s="47">
        <v>289.87700000000001</v>
      </c>
      <c r="H422" s="47">
        <v>5.2972999999999999</v>
      </c>
      <c r="I422" s="50">
        <v>12.409599999999999</v>
      </c>
      <c r="J422" s="34">
        <f t="shared" ref="J422:J437" si="71">I422/0.3563</f>
        <v>34.829076620825148</v>
      </c>
      <c r="K422" s="34">
        <f t="shared" si="64"/>
        <v>62692.337917485267</v>
      </c>
      <c r="L422" s="35">
        <f t="shared" si="69"/>
        <v>9.8830703937939454E-2</v>
      </c>
      <c r="M422" s="50">
        <v>342.61219999999997</v>
      </c>
      <c r="N422" s="50">
        <v>0</v>
      </c>
      <c r="O422" s="36">
        <f>(30*60)*$B$25*$B$29*$B$33*N422</f>
        <v>0</v>
      </c>
      <c r="P422">
        <v>352.27550000000002</v>
      </c>
      <c r="Q422" s="36">
        <f>P422-$B$23</f>
        <v>67.102200000000039</v>
      </c>
      <c r="R422" s="36">
        <f>O422*$B$35*Q422</f>
        <v>0</v>
      </c>
      <c r="S422" s="35">
        <f t="shared" si="67"/>
        <v>0</v>
      </c>
    </row>
    <row r="423" spans="2:19" x14ac:dyDescent="0.25">
      <c r="B423" s="49"/>
      <c r="C423" s="45">
        <v>24</v>
      </c>
      <c r="D423" s="46">
        <v>0.70833333333333304</v>
      </c>
      <c r="E423" s="47">
        <v>231.30009999999999</v>
      </c>
      <c r="F423" s="32">
        <f t="shared" si="63"/>
        <v>416340.18</v>
      </c>
      <c r="G423" s="47">
        <v>289.35849999999999</v>
      </c>
      <c r="H423" s="47">
        <v>5.2192999999999996</v>
      </c>
      <c r="I423" s="50">
        <v>7.5018000000000002</v>
      </c>
      <c r="J423" s="34">
        <f t="shared" si="71"/>
        <v>21.054729160819534</v>
      </c>
      <c r="K423" s="34">
        <f t="shared" si="64"/>
        <v>37898.512489475164</v>
      </c>
      <c r="L423" s="35">
        <f t="shared" si="69"/>
        <v>9.1027756411776461E-2</v>
      </c>
      <c r="M423" s="50">
        <v>343.2681</v>
      </c>
      <c r="N423" s="50">
        <v>0</v>
      </c>
      <c r="O423" s="36">
        <f>(30*60)*$B$25*$B$29*$B$33*N423</f>
        <v>0</v>
      </c>
      <c r="P423">
        <v>349.83069999999998</v>
      </c>
      <c r="Q423" s="36">
        <f>P423-$B$23</f>
        <v>64.657399999999996</v>
      </c>
      <c r="R423" s="36">
        <f>O423*$B$35*Q423</f>
        <v>0</v>
      </c>
      <c r="S423" s="36">
        <f t="shared" si="67"/>
        <v>0</v>
      </c>
    </row>
    <row r="424" spans="2:19" x14ac:dyDescent="0.25">
      <c r="B424" s="49"/>
      <c r="C424" s="45">
        <v>25</v>
      </c>
      <c r="D424" s="46">
        <v>0.72916666666666596</v>
      </c>
      <c r="E424" s="47">
        <v>121.22369999999999</v>
      </c>
      <c r="F424" s="32">
        <f t="shared" si="63"/>
        <v>218202.65999999997</v>
      </c>
      <c r="G424" s="47">
        <v>288.72309999999999</v>
      </c>
      <c r="H424" s="47">
        <v>5.1463000000000001</v>
      </c>
      <c r="I424" s="50">
        <v>3.3618999999999999</v>
      </c>
      <c r="J424" s="34">
        <f t="shared" si="71"/>
        <v>9.4355879876508553</v>
      </c>
      <c r="K424" s="34">
        <f t="shared" si="64"/>
        <v>16984.05837777154</v>
      </c>
      <c r="L424" s="35">
        <f t="shared" si="69"/>
        <v>7.7836165598400786E-2</v>
      </c>
      <c r="M424" s="50">
        <v>340.93639999999999</v>
      </c>
      <c r="N424" s="50">
        <v>0</v>
      </c>
      <c r="O424" s="36">
        <f>(30*60)*$B$25*$B$29*$B$33*N424</f>
        <v>0</v>
      </c>
      <c r="P424">
        <v>345.64780000000002</v>
      </c>
      <c r="Q424" s="36">
        <f>P424-$B$23</f>
        <v>60.474500000000035</v>
      </c>
      <c r="R424" s="36">
        <f>O424*$B$35*Q424</f>
        <v>0</v>
      </c>
      <c r="S424" s="36">
        <f t="shared" si="67"/>
        <v>0</v>
      </c>
    </row>
    <row r="425" spans="2:19" x14ac:dyDescent="0.25">
      <c r="B425" s="49"/>
      <c r="C425" s="45">
        <v>26</v>
      </c>
      <c r="D425" s="46">
        <v>0.75</v>
      </c>
      <c r="E425" s="47">
        <v>42.393099999999997</v>
      </c>
      <c r="F425" s="32">
        <f t="shared" si="63"/>
        <v>76307.579999999987</v>
      </c>
      <c r="G425" s="47">
        <v>288.08760000000001</v>
      </c>
      <c r="H425" s="47">
        <v>5.0781000000000001</v>
      </c>
      <c r="I425" s="50">
        <v>0.78049999999999997</v>
      </c>
      <c r="J425" s="34">
        <f t="shared" si="71"/>
        <v>2.1905697445972492</v>
      </c>
      <c r="K425" s="34">
        <f t="shared" si="64"/>
        <v>3943.0255402750486</v>
      </c>
      <c r="L425" s="35">
        <f t="shared" si="69"/>
        <v>5.1672789784121702E-2</v>
      </c>
      <c r="M425" s="50">
        <v>336.69959999999998</v>
      </c>
      <c r="N425" s="50">
        <v>0</v>
      </c>
      <c r="O425" s="36">
        <f>(30*60)*$B$25*$B$29*$B$33*N425</f>
        <v>0</v>
      </c>
      <c r="P425">
        <v>340.25459999999998</v>
      </c>
      <c r="Q425" s="36">
        <f>P425-$B$23</f>
        <v>55.081299999999999</v>
      </c>
      <c r="R425" s="36">
        <f>O425*$B$35*Q425</f>
        <v>0</v>
      </c>
      <c r="S425" s="36">
        <f t="shared" si="67"/>
        <v>0</v>
      </c>
    </row>
    <row r="426" spans="2:19" x14ac:dyDescent="0.25">
      <c r="B426" s="49"/>
      <c r="C426" s="45">
        <v>27</v>
      </c>
      <c r="D426" s="46">
        <v>0.77083333333333304</v>
      </c>
      <c r="E426" s="47">
        <v>9.9696999999999996</v>
      </c>
      <c r="F426" s="32">
        <f t="shared" si="63"/>
        <v>17945.46</v>
      </c>
      <c r="G426" s="47">
        <v>287.7174</v>
      </c>
      <c r="H426" s="47">
        <v>5.0545999999999998</v>
      </c>
      <c r="I426" s="50">
        <v>0</v>
      </c>
      <c r="J426" s="34">
        <f t="shared" si="71"/>
        <v>0</v>
      </c>
      <c r="K426" s="34">
        <f t="shared" si="64"/>
        <v>0</v>
      </c>
      <c r="L426" s="35">
        <f t="shared" si="69"/>
        <v>0</v>
      </c>
      <c r="M426" s="50">
        <v>332.00360000000001</v>
      </c>
      <c r="N426" s="50">
        <v>0</v>
      </c>
      <c r="O426" s="36">
        <f>(30*60)*$B$25*$B$29*$B$33*N426</f>
        <v>0</v>
      </c>
      <c r="P426">
        <v>334.78210000000001</v>
      </c>
      <c r="Q426" s="36">
        <f>P426-$B$23</f>
        <v>49.608800000000031</v>
      </c>
      <c r="R426" s="36">
        <f>O426*$B$35*Q426</f>
        <v>0</v>
      </c>
      <c r="S426" s="36">
        <f t="shared" si="67"/>
        <v>0</v>
      </c>
    </row>
    <row r="427" spans="2:19" x14ac:dyDescent="0.25">
      <c r="B427" s="49"/>
      <c r="C427" s="45">
        <v>28</v>
      </c>
      <c r="D427" s="46">
        <v>0.79166666666666596</v>
      </c>
      <c r="E427" s="47">
        <v>2.8161</v>
      </c>
      <c r="F427" s="32">
        <f t="shared" si="63"/>
        <v>5068.9800000000005</v>
      </c>
      <c r="G427" s="47">
        <v>287.34730000000002</v>
      </c>
      <c r="H427" s="47">
        <v>5.0411000000000001</v>
      </c>
      <c r="I427" s="50">
        <v>0</v>
      </c>
      <c r="J427" s="34">
        <f t="shared" si="71"/>
        <v>0</v>
      </c>
      <c r="K427" s="34">
        <f t="shared" si="64"/>
        <v>0</v>
      </c>
      <c r="L427" s="35">
        <f t="shared" si="69"/>
        <v>0</v>
      </c>
      <c r="M427" s="50">
        <v>327.48480000000001</v>
      </c>
      <c r="N427" s="50">
        <v>0</v>
      </c>
      <c r="O427" s="36">
        <f>(30*60)*$B$25*$B$29*$B$33*N427</f>
        <v>0</v>
      </c>
      <c r="P427">
        <v>329.68220000000002</v>
      </c>
      <c r="Q427" s="36">
        <f>P427-$B$23</f>
        <v>44.50890000000004</v>
      </c>
      <c r="R427" s="36">
        <f>O427*$B$35*Q427</f>
        <v>0</v>
      </c>
      <c r="S427" s="36">
        <f t="shared" si="67"/>
        <v>0</v>
      </c>
    </row>
    <row r="428" spans="2:19" x14ac:dyDescent="0.25">
      <c r="B428" s="49"/>
      <c r="C428" s="47">
        <v>29</v>
      </c>
      <c r="D428" s="43">
        <v>0.8125</v>
      </c>
      <c r="E428" s="47">
        <v>0</v>
      </c>
      <c r="F428" s="32">
        <f t="shared" si="63"/>
        <v>0</v>
      </c>
      <c r="G428" s="47">
        <v>287.12110000000001</v>
      </c>
      <c r="H428" s="47">
        <v>5.0164999999999997</v>
      </c>
      <c r="I428" s="50">
        <v>0</v>
      </c>
      <c r="J428" s="34">
        <f t="shared" si="71"/>
        <v>0</v>
      </c>
      <c r="K428" s="34">
        <f t="shared" si="64"/>
        <v>0</v>
      </c>
      <c r="L428" s="35" t="e">
        <f t="shared" si="69"/>
        <v>#DIV/0!</v>
      </c>
      <c r="M428" s="50">
        <v>306.13189999999997</v>
      </c>
      <c r="N428" s="50">
        <v>0</v>
      </c>
      <c r="O428" s="36">
        <f>(30*60)*$B$25*$B$29*$B$33*N428</f>
        <v>0</v>
      </c>
      <c r="P428">
        <v>307.24110000000002</v>
      </c>
      <c r="Q428" s="36">
        <f>P428-$B$23</f>
        <v>22.067800000000034</v>
      </c>
      <c r="R428" s="36">
        <f>O428*$B$35*Q428</f>
        <v>0</v>
      </c>
      <c r="S428" s="36" t="e">
        <f t="shared" si="67"/>
        <v>#DIV/0!</v>
      </c>
    </row>
    <row r="429" spans="2:19" x14ac:dyDescent="0.25">
      <c r="B429" s="49"/>
      <c r="C429" s="47"/>
      <c r="D429" s="43">
        <v>0.83333333333333304</v>
      </c>
      <c r="E429" s="47">
        <v>0</v>
      </c>
      <c r="F429" s="32">
        <f t="shared" si="63"/>
        <v>0</v>
      </c>
      <c r="G429" s="47">
        <v>286.89490000000001</v>
      </c>
      <c r="H429" s="47">
        <v>5.0193000000000003</v>
      </c>
      <c r="I429" s="50"/>
      <c r="J429" s="34">
        <f t="shared" si="71"/>
        <v>0</v>
      </c>
      <c r="K429" s="34">
        <f t="shared" si="64"/>
        <v>0</v>
      </c>
      <c r="L429" s="35" t="e">
        <f t="shared" si="69"/>
        <v>#DIV/0!</v>
      </c>
      <c r="M429" s="50"/>
      <c r="O429" s="36">
        <f>(30*60)*$B$25*$B$29*$B$33*N429</f>
        <v>0</v>
      </c>
      <c r="Q429" s="36">
        <f>P429-$B$23</f>
        <v>-285.17329999999998</v>
      </c>
      <c r="R429" s="36">
        <f>O429*$B$35*Q429</f>
        <v>0</v>
      </c>
      <c r="S429" s="36" t="e">
        <f t="shared" si="67"/>
        <v>#DIV/0!</v>
      </c>
    </row>
    <row r="430" spans="2:19" x14ac:dyDescent="0.25">
      <c r="B430" s="49"/>
      <c r="C430" s="47"/>
      <c r="D430" s="31">
        <v>0.85416666666666596</v>
      </c>
      <c r="E430" s="47">
        <v>0</v>
      </c>
      <c r="F430" s="32">
        <f t="shared" si="63"/>
        <v>0</v>
      </c>
      <c r="G430" s="47">
        <v>286.72059999999999</v>
      </c>
      <c r="H430" s="47">
        <v>5.0202</v>
      </c>
      <c r="I430" s="50"/>
      <c r="J430" s="34">
        <f t="shared" si="71"/>
        <v>0</v>
      </c>
      <c r="K430" s="34">
        <f t="shared" si="64"/>
        <v>0</v>
      </c>
      <c r="L430" s="35" t="e">
        <f t="shared" si="69"/>
        <v>#DIV/0!</v>
      </c>
      <c r="M430" s="50"/>
      <c r="O430" s="36">
        <f>(30*60)*$B$25*$B$29*$B$33*N430</f>
        <v>0</v>
      </c>
      <c r="Q430" s="36">
        <f>P430-$B$23</f>
        <v>-285.17329999999998</v>
      </c>
      <c r="R430" s="36">
        <f>O430*$B$35*Q430</f>
        <v>0</v>
      </c>
      <c r="S430" s="36" t="e">
        <f t="shared" si="67"/>
        <v>#DIV/0!</v>
      </c>
    </row>
    <row r="431" spans="2:19" x14ac:dyDescent="0.25">
      <c r="B431" s="49"/>
      <c r="C431" s="47"/>
      <c r="D431" s="31">
        <v>0.875</v>
      </c>
      <c r="E431" s="47">
        <v>0</v>
      </c>
      <c r="F431" s="32">
        <f t="shared" si="63"/>
        <v>0</v>
      </c>
      <c r="G431" s="47">
        <v>286.54629999999997</v>
      </c>
      <c r="H431" s="47">
        <v>5.0290999999999997</v>
      </c>
      <c r="I431" s="50"/>
      <c r="J431" s="34">
        <f t="shared" si="71"/>
        <v>0</v>
      </c>
      <c r="K431" s="34">
        <f t="shared" si="64"/>
        <v>0</v>
      </c>
      <c r="L431" s="35" t="e">
        <f t="shared" si="69"/>
        <v>#DIV/0!</v>
      </c>
      <c r="M431" s="50"/>
      <c r="O431" s="36">
        <f>(30*60)*$B$25*$B$29*$B$33*N431</f>
        <v>0</v>
      </c>
      <c r="Q431" s="36">
        <f>P431-$B$23</f>
        <v>-285.17329999999998</v>
      </c>
      <c r="R431" s="36">
        <f>O431*$B$35*Q431</f>
        <v>0</v>
      </c>
      <c r="S431" s="36" t="e">
        <f t="shared" si="67"/>
        <v>#DIV/0!</v>
      </c>
    </row>
    <row r="432" spans="2:19" x14ac:dyDescent="0.25">
      <c r="B432" s="49"/>
      <c r="C432" s="47"/>
      <c r="D432" s="31">
        <v>0.89583333333333304</v>
      </c>
      <c r="E432" s="47">
        <v>0</v>
      </c>
      <c r="F432" s="32">
        <f t="shared" si="63"/>
        <v>0</v>
      </c>
      <c r="G432" s="47">
        <v>286.38979999999998</v>
      </c>
      <c r="H432" s="47">
        <v>5.0387000000000004</v>
      </c>
      <c r="I432" s="50"/>
      <c r="J432" s="34">
        <f t="shared" si="71"/>
        <v>0</v>
      </c>
      <c r="K432" s="34">
        <f t="shared" si="64"/>
        <v>0</v>
      </c>
      <c r="L432" s="35" t="e">
        <f t="shared" si="69"/>
        <v>#DIV/0!</v>
      </c>
      <c r="M432" s="50"/>
      <c r="O432" s="36">
        <f>(30*60)*$B$25*$B$29*$B$33*N432</f>
        <v>0</v>
      </c>
      <c r="Q432" s="36">
        <f>P432-$B$23</f>
        <v>-285.17329999999998</v>
      </c>
      <c r="R432" s="36">
        <f>O432*$B$35*Q432</f>
        <v>0</v>
      </c>
      <c r="S432" s="36" t="e">
        <f t="shared" si="67"/>
        <v>#DIV/0!</v>
      </c>
    </row>
    <row r="433" spans="1:19" x14ac:dyDescent="0.25">
      <c r="B433" s="49"/>
      <c r="C433" s="47"/>
      <c r="D433" s="31">
        <v>0.91666666666666596</v>
      </c>
      <c r="E433" s="47">
        <v>0</v>
      </c>
      <c r="F433" s="32">
        <f t="shared" si="63"/>
        <v>0</v>
      </c>
      <c r="G433" s="47">
        <v>286.23320000000001</v>
      </c>
      <c r="H433" s="47">
        <v>5.0537999999999998</v>
      </c>
      <c r="I433" s="50"/>
      <c r="J433" s="34">
        <f t="shared" si="71"/>
        <v>0</v>
      </c>
      <c r="K433" s="34">
        <f t="shared" si="64"/>
        <v>0</v>
      </c>
      <c r="L433" s="35" t="e">
        <f t="shared" si="69"/>
        <v>#DIV/0!</v>
      </c>
      <c r="M433" s="50"/>
      <c r="N433" s="47"/>
      <c r="O433" s="36">
        <f>(30*60)*$B$25*$B$29*$B$33*N433</f>
        <v>0</v>
      </c>
      <c r="Q433" s="36">
        <f>P433-$B$23</f>
        <v>-285.17329999999998</v>
      </c>
      <c r="R433" s="36">
        <f>O433*$B$35*Q433</f>
        <v>0</v>
      </c>
      <c r="S433" s="36" t="e">
        <f t="shared" si="67"/>
        <v>#DIV/0!</v>
      </c>
    </row>
    <row r="434" spans="1:19" x14ac:dyDescent="0.25">
      <c r="B434" s="49"/>
      <c r="C434" s="47"/>
      <c r="D434" s="31">
        <v>0.9375</v>
      </c>
      <c r="E434" s="47">
        <v>0</v>
      </c>
      <c r="F434" s="32">
        <f t="shared" si="63"/>
        <v>0</v>
      </c>
      <c r="G434" s="47">
        <v>286.08179999999999</v>
      </c>
      <c r="H434" s="47">
        <v>5.0568</v>
      </c>
      <c r="I434" s="50"/>
      <c r="J434" s="34">
        <f t="shared" si="71"/>
        <v>0</v>
      </c>
      <c r="K434" s="34">
        <f t="shared" si="64"/>
        <v>0</v>
      </c>
      <c r="L434" s="35" t="e">
        <f t="shared" si="69"/>
        <v>#DIV/0!</v>
      </c>
      <c r="M434" s="50"/>
      <c r="N434" s="47"/>
      <c r="O434" s="36">
        <f>(30*60)*$B$25*$B$29*$B$33*N434</f>
        <v>0</v>
      </c>
      <c r="Q434" s="36">
        <f>P434-$B$23</f>
        <v>-285.17329999999998</v>
      </c>
      <c r="R434" s="36">
        <f>O434*$B$35*Q434</f>
        <v>0</v>
      </c>
      <c r="S434" s="36" t="e">
        <f t="shared" si="67"/>
        <v>#DIV/0!</v>
      </c>
    </row>
    <row r="435" spans="1:19" x14ac:dyDescent="0.25">
      <c r="B435" s="49"/>
      <c r="C435" s="47"/>
      <c r="D435" s="31">
        <v>0.95833333333333304</v>
      </c>
      <c r="E435" s="47">
        <v>0</v>
      </c>
      <c r="F435" s="32">
        <f t="shared" si="63"/>
        <v>0</v>
      </c>
      <c r="G435" s="47">
        <v>285.93040000000002</v>
      </c>
      <c r="H435" s="47">
        <v>5.0636999999999999</v>
      </c>
      <c r="I435" s="50"/>
      <c r="J435" s="34">
        <f t="shared" si="71"/>
        <v>0</v>
      </c>
      <c r="K435" s="34">
        <f t="shared" si="64"/>
        <v>0</v>
      </c>
      <c r="L435" s="35" t="e">
        <f t="shared" si="69"/>
        <v>#DIV/0!</v>
      </c>
      <c r="M435" s="50"/>
      <c r="N435" s="47"/>
      <c r="O435" s="36">
        <f>(30*60)*$B$25*$B$29*$B$33*N435</f>
        <v>0</v>
      </c>
      <c r="Q435" s="36">
        <f>P435-$B$23</f>
        <v>-285.17329999999998</v>
      </c>
      <c r="R435" s="36">
        <f>O435*$B$35*Q435</f>
        <v>0</v>
      </c>
      <c r="S435" s="36" t="e">
        <f t="shared" si="67"/>
        <v>#DIV/0!</v>
      </c>
    </row>
    <row r="436" spans="1:19" x14ac:dyDescent="0.25">
      <c r="B436" s="49"/>
      <c r="C436" s="47"/>
      <c r="D436" s="31">
        <v>0.97916666666666596</v>
      </c>
      <c r="E436" s="47">
        <v>0</v>
      </c>
      <c r="F436" s="32">
        <f t="shared" si="63"/>
        <v>0</v>
      </c>
      <c r="G436" s="47">
        <v>285.79610000000002</v>
      </c>
      <c r="H436" s="47">
        <v>5.0533000000000001</v>
      </c>
      <c r="I436" s="50"/>
      <c r="J436" s="34">
        <f t="shared" si="71"/>
        <v>0</v>
      </c>
      <c r="K436" s="34">
        <f t="shared" si="64"/>
        <v>0</v>
      </c>
      <c r="L436" s="35" t="e">
        <f t="shared" si="69"/>
        <v>#DIV/0!</v>
      </c>
      <c r="M436" s="50"/>
      <c r="N436" s="47"/>
      <c r="O436" s="36">
        <f>(30*60)*$B$25*$B$29*$B$33*N436</f>
        <v>0</v>
      </c>
      <c r="Q436" s="36">
        <f>P436-$B$23</f>
        <v>-285.17329999999998</v>
      </c>
      <c r="R436" s="36">
        <f>O436*$B$35*Q436</f>
        <v>0</v>
      </c>
      <c r="S436" s="36" t="e">
        <f t="shared" si="67"/>
        <v>#DIV/0!</v>
      </c>
    </row>
    <row r="437" spans="1:19" x14ac:dyDescent="0.25">
      <c r="B437" s="49"/>
      <c r="C437" s="47"/>
      <c r="D437" s="31">
        <v>1</v>
      </c>
      <c r="E437" s="47">
        <v>0</v>
      </c>
      <c r="F437" s="32">
        <f t="shared" si="63"/>
        <v>0</v>
      </c>
      <c r="G437" s="47">
        <v>285.6619</v>
      </c>
      <c r="H437" s="47">
        <v>5.0472999999999999</v>
      </c>
      <c r="I437" s="50"/>
      <c r="J437" s="34">
        <f t="shared" si="71"/>
        <v>0</v>
      </c>
      <c r="K437" s="34">
        <f t="shared" si="64"/>
        <v>0</v>
      </c>
      <c r="L437" s="35" t="e">
        <f t="shared" si="69"/>
        <v>#DIV/0!</v>
      </c>
      <c r="M437" s="50"/>
      <c r="N437" s="47"/>
      <c r="O437" s="36">
        <f>(30*60)*$B$25*$B$29*$B$33*N437</f>
        <v>0</v>
      </c>
      <c r="Q437" s="36">
        <f>P437-$B$23</f>
        <v>-285.17329999999998</v>
      </c>
      <c r="R437" s="36">
        <f>O437*$B$35*Q437</f>
        <v>0</v>
      </c>
      <c r="S437" s="36" t="e">
        <f t="shared" si="67"/>
        <v>#DIV/0!</v>
      </c>
    </row>
    <row r="438" spans="1:19" x14ac:dyDescent="0.25">
      <c r="B438" s="51"/>
      <c r="F438" s="47"/>
      <c r="I438" s="50"/>
      <c r="M438" s="50"/>
    </row>
    <row r="439" spans="1:19" x14ac:dyDescent="0.25">
      <c r="B439" s="51"/>
      <c r="F439" s="47"/>
      <c r="G439" s="47"/>
      <c r="H439" s="47"/>
      <c r="I439" s="50"/>
      <c r="J439" s="52"/>
      <c r="K439" s="52"/>
      <c r="L439" s="53"/>
      <c r="M439" s="50"/>
      <c r="N439" s="54"/>
      <c r="O439" s="54"/>
      <c r="P439" s="47"/>
      <c r="Q439" s="52"/>
      <c r="R439" s="52"/>
      <c r="S439" s="53"/>
    </row>
    <row r="440" spans="1:19" x14ac:dyDescent="0.25">
      <c r="B440" s="51"/>
      <c r="F440" s="47"/>
      <c r="G440" s="47"/>
      <c r="H440" s="47"/>
      <c r="I440" s="50"/>
      <c r="J440" s="52"/>
      <c r="K440" s="52"/>
      <c r="L440" s="53"/>
      <c r="M440" s="50"/>
      <c r="N440" s="54"/>
      <c r="O440" s="54"/>
      <c r="P440" s="47"/>
      <c r="Q440" s="52"/>
      <c r="R440" s="52"/>
      <c r="S440" s="53"/>
    </row>
    <row r="441" spans="1:19" x14ac:dyDescent="0.25">
      <c r="B441" s="51"/>
      <c r="F441" s="47"/>
      <c r="G441" s="47"/>
      <c r="H441" s="47"/>
      <c r="I441" s="50"/>
      <c r="J441" s="50"/>
      <c r="K441" s="50"/>
      <c r="M441" s="50"/>
    </row>
    <row r="442" spans="1:19" x14ac:dyDescent="0.25">
      <c r="B442" s="9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</row>
    <row r="443" spans="1:19" ht="15" customHeight="1" x14ac:dyDescent="0.35">
      <c r="A443" s="47"/>
      <c r="B443" s="42" t="s">
        <v>11</v>
      </c>
      <c r="C443" s="57" t="s">
        <v>65</v>
      </c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</row>
    <row r="444" spans="1:19" x14ac:dyDescent="0.25">
      <c r="B444" s="11" t="s">
        <v>13</v>
      </c>
      <c r="C444" s="13" t="s">
        <v>14</v>
      </c>
      <c r="D444" s="13"/>
      <c r="E444" s="14">
        <f>SUM(K451:K498)/(60*60)</f>
        <v>636.43600898119541</v>
      </c>
      <c r="F444" s="14"/>
      <c r="G444" s="15" t="s">
        <v>7</v>
      </c>
      <c r="H444" s="16" t="s">
        <v>15</v>
      </c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</row>
    <row r="445" spans="1:19" ht="21" customHeight="1" x14ac:dyDescent="0.25">
      <c r="B445" s="17" t="s">
        <v>16</v>
      </c>
      <c r="C445" s="18" t="s">
        <v>2</v>
      </c>
      <c r="D445" s="18"/>
      <c r="E445" s="19">
        <f>(SUM(K451:K498))/(SUM(F451:F498))</f>
        <v>0.10400368217916686</v>
      </c>
      <c r="F445" s="19"/>
      <c r="G445" s="20" t="s">
        <v>17</v>
      </c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</row>
    <row r="446" spans="1:19" x14ac:dyDescent="0.25">
      <c r="B446" s="17" t="s">
        <v>18</v>
      </c>
      <c r="C446" s="13" t="s">
        <v>19</v>
      </c>
      <c r="D446" s="13"/>
      <c r="E446" s="14">
        <f>SUM(O451:O498)</f>
        <v>22.293746779522323</v>
      </c>
      <c r="F446" s="14"/>
      <c r="G446" s="20" t="s">
        <v>10</v>
      </c>
      <c r="H446" s="13" t="s">
        <v>20</v>
      </c>
      <c r="I446" s="13"/>
      <c r="J446" s="14">
        <f>MAX(P451:P498)</f>
        <v>363.58609999999999</v>
      </c>
      <c r="K446" s="14"/>
      <c r="L446" s="20" t="s">
        <v>8</v>
      </c>
    </row>
    <row r="447" spans="1:19" x14ac:dyDescent="0.25">
      <c r="B447" s="11" t="s">
        <v>21</v>
      </c>
      <c r="C447" s="18" t="s">
        <v>3</v>
      </c>
      <c r="D447" s="18"/>
      <c r="E447" s="19">
        <f>(SUM(R451:R498))/(SUM(F451:F498))</f>
        <v>0.3295781352200266</v>
      </c>
      <c r="F447" s="19"/>
      <c r="G447" s="15" t="s">
        <v>17</v>
      </c>
      <c r="H447" s="13" t="s">
        <v>22</v>
      </c>
      <c r="I447" s="13"/>
      <c r="J447" s="21">
        <f>MAX(M452:M499)</f>
        <v>357.88380000000001</v>
      </c>
      <c r="K447" s="14"/>
      <c r="L447" s="20" t="s">
        <v>8</v>
      </c>
    </row>
    <row r="448" spans="1:19" ht="21" x14ac:dyDescent="0.35">
      <c r="B448" s="11" t="s">
        <v>23</v>
      </c>
      <c r="C448" s="22" t="s">
        <v>4</v>
      </c>
      <c r="D448" s="22"/>
      <c r="E448" s="23">
        <f>E445+E447</f>
        <v>0.43358181739919344</v>
      </c>
      <c r="F448" s="23"/>
      <c r="G448" s="24" t="s">
        <v>17</v>
      </c>
      <c r="H448" s="25"/>
      <c r="I448" s="26" t="s">
        <v>24</v>
      </c>
      <c r="J448" s="26"/>
      <c r="K448" s="26"/>
      <c r="L448" s="26"/>
      <c r="M448" s="25"/>
      <c r="N448" s="26" t="s">
        <v>25</v>
      </c>
      <c r="O448" s="26"/>
      <c r="P448" s="26"/>
      <c r="Q448" s="26"/>
      <c r="R448" s="26"/>
      <c r="S448" s="26"/>
    </row>
    <row r="449" spans="2:19" x14ac:dyDescent="0.25">
      <c r="B449" s="27" t="s">
        <v>26</v>
      </c>
      <c r="C449" s="28" t="s">
        <v>27</v>
      </c>
      <c r="D449" s="28" t="s">
        <v>28</v>
      </c>
      <c r="E449" s="28" t="s">
        <v>29</v>
      </c>
      <c r="F449" s="28" t="s">
        <v>30</v>
      </c>
      <c r="G449" s="28" t="s">
        <v>31</v>
      </c>
      <c r="H449" s="28" t="s">
        <v>32</v>
      </c>
      <c r="I449" s="28" t="s">
        <v>33</v>
      </c>
      <c r="J449" s="28" t="s">
        <v>33</v>
      </c>
      <c r="K449" s="28" t="s">
        <v>34</v>
      </c>
      <c r="L449" s="28" t="s">
        <v>35</v>
      </c>
      <c r="M449" s="28" t="s">
        <v>36</v>
      </c>
      <c r="N449" s="28" t="s">
        <v>37</v>
      </c>
      <c r="O449" s="28" t="s">
        <v>38</v>
      </c>
      <c r="P449" s="28" t="s">
        <v>39</v>
      </c>
      <c r="Q449" s="28" t="s">
        <v>40</v>
      </c>
      <c r="R449" s="28" t="s">
        <v>41</v>
      </c>
      <c r="S449" s="28" t="s">
        <v>35</v>
      </c>
    </row>
    <row r="450" spans="2:19" x14ac:dyDescent="0.25">
      <c r="B450" s="29">
        <f>G462</f>
        <v>285.17329999999998</v>
      </c>
      <c r="C450" s="27"/>
      <c r="D450" s="27"/>
      <c r="E450" s="27" t="s">
        <v>42</v>
      </c>
      <c r="F450" s="27" t="s">
        <v>43</v>
      </c>
      <c r="G450" s="27" t="s">
        <v>8</v>
      </c>
      <c r="H450" s="27" t="s">
        <v>44</v>
      </c>
      <c r="I450" s="27" t="s">
        <v>45</v>
      </c>
      <c r="J450" s="27" t="s">
        <v>46</v>
      </c>
      <c r="K450" s="27" t="s">
        <v>43</v>
      </c>
      <c r="L450" s="27" t="s">
        <v>17</v>
      </c>
      <c r="M450" s="27" t="s">
        <v>8</v>
      </c>
      <c r="N450" s="27" t="s">
        <v>44</v>
      </c>
      <c r="O450" s="27" t="s">
        <v>47</v>
      </c>
      <c r="P450" s="27" t="s">
        <v>8</v>
      </c>
      <c r="Q450" s="27" t="s">
        <v>8</v>
      </c>
      <c r="R450" s="27" t="s">
        <v>43</v>
      </c>
      <c r="S450" s="27" t="s">
        <v>17</v>
      </c>
    </row>
    <row r="451" spans="2:19" x14ac:dyDescent="0.25">
      <c r="B451" s="30" t="s">
        <v>48</v>
      </c>
      <c r="D451" s="31">
        <v>2.0833333333333332E-2</v>
      </c>
      <c r="E451">
        <v>0</v>
      </c>
      <c r="F451" s="32">
        <f>E451*30*60</f>
        <v>0</v>
      </c>
      <c r="G451">
        <v>285.28210000000001</v>
      </c>
      <c r="H451">
        <v>5.3007999999999997</v>
      </c>
      <c r="I451" s="33"/>
      <c r="J451" s="34">
        <f t="shared" ref="J451:J457" si="72">I451/0.3563</f>
        <v>0</v>
      </c>
      <c r="K451" s="34">
        <f>J451*30*60</f>
        <v>0</v>
      </c>
      <c r="L451" s="35" t="e">
        <f>K451/F451</f>
        <v>#DIV/0!</v>
      </c>
      <c r="M451" s="33"/>
      <c r="O451" s="36">
        <f>(30*60)*$B$25*$B$29*$B$33*N451</f>
        <v>0</v>
      </c>
      <c r="Q451" s="36">
        <f>P451-$B$23</f>
        <v>-285.17329999999998</v>
      </c>
      <c r="R451" s="36">
        <f>O451*$B$35*Q451</f>
        <v>0</v>
      </c>
      <c r="S451" s="36" t="e">
        <f>R451/F451</f>
        <v>#DIV/0!</v>
      </c>
    </row>
    <row r="452" spans="2:19" x14ac:dyDescent="0.25">
      <c r="B452" s="29">
        <v>11</v>
      </c>
      <c r="D452" s="31">
        <v>4.1666666666666664E-2</v>
      </c>
      <c r="E452">
        <v>0</v>
      </c>
      <c r="F452" s="32">
        <f t="shared" ref="F452:F498" si="73">E452*30*60</f>
        <v>0</v>
      </c>
      <c r="G452">
        <v>285.15899999999999</v>
      </c>
      <c r="H452">
        <v>5.2910000000000004</v>
      </c>
      <c r="I452" s="33"/>
      <c r="J452" s="34">
        <f t="shared" si="72"/>
        <v>0</v>
      </c>
      <c r="K452" s="34">
        <f t="shared" ref="K452:K498" si="74">J452*30*60</f>
        <v>0</v>
      </c>
      <c r="L452" s="35" t="e">
        <f t="shared" ref="L452:L458" si="75">K452/F452</f>
        <v>#DIV/0!</v>
      </c>
      <c r="M452" s="33"/>
      <c r="O452" s="36">
        <f>(30*60)*$B$25*$B$29*$B$33*N452</f>
        <v>0</v>
      </c>
      <c r="Q452" s="36">
        <f>P452-$B$23</f>
        <v>-285.17329999999998</v>
      </c>
      <c r="R452" s="36">
        <f>O452*$B$35*Q452</f>
        <v>0</v>
      </c>
      <c r="S452" s="36" t="e">
        <f t="shared" ref="S452:S456" si="76">R452/F452</f>
        <v>#DIV/0!</v>
      </c>
    </row>
    <row r="453" spans="2:19" x14ac:dyDescent="0.25">
      <c r="B453" s="37" t="s">
        <v>49</v>
      </c>
      <c r="D453" s="31">
        <v>6.25E-2</v>
      </c>
      <c r="E453">
        <v>0</v>
      </c>
      <c r="F453" s="32">
        <f t="shared" si="73"/>
        <v>0</v>
      </c>
      <c r="G453">
        <v>285.04610000000002</v>
      </c>
      <c r="H453">
        <v>5.2882999999999996</v>
      </c>
      <c r="I453" s="33"/>
      <c r="J453" s="34">
        <f t="shared" si="72"/>
        <v>0</v>
      </c>
      <c r="K453" s="34">
        <f t="shared" si="74"/>
        <v>0</v>
      </c>
      <c r="L453" s="35" t="e">
        <f t="shared" si="75"/>
        <v>#DIV/0!</v>
      </c>
      <c r="M453" s="33"/>
      <c r="O453" s="36">
        <f>(30*60)*$B$25*$B$29*$B$33*N453</f>
        <v>0</v>
      </c>
      <c r="Q453" s="36">
        <f>P453-$B$23</f>
        <v>-285.17329999999998</v>
      </c>
      <c r="R453" s="36">
        <f>O453*$B$35*Q453</f>
        <v>0</v>
      </c>
      <c r="S453" s="36" t="e">
        <f t="shared" si="76"/>
        <v>#DIV/0!</v>
      </c>
    </row>
    <row r="454" spans="2:19" x14ac:dyDescent="0.25">
      <c r="B454" s="38">
        <v>8.0000000000000002E-3</v>
      </c>
      <c r="D454" s="31">
        <v>8.3333333333333301E-2</v>
      </c>
      <c r="E454">
        <v>0</v>
      </c>
      <c r="F454" s="32">
        <f t="shared" si="73"/>
        <v>0</v>
      </c>
      <c r="G454">
        <v>284.9332</v>
      </c>
      <c r="H454">
        <v>5.2944000000000004</v>
      </c>
      <c r="I454" s="33"/>
      <c r="J454" s="34">
        <f t="shared" si="72"/>
        <v>0</v>
      </c>
      <c r="K454" s="34">
        <f t="shared" si="74"/>
        <v>0</v>
      </c>
      <c r="L454" s="35" t="e">
        <f t="shared" si="75"/>
        <v>#DIV/0!</v>
      </c>
      <c r="M454" s="33"/>
      <c r="O454" s="36">
        <f>(30*60)*$B$25*$B$29*$B$33*N454</f>
        <v>0</v>
      </c>
      <c r="Q454" s="36">
        <f>P454-$B$23</f>
        <v>-285.17329999999998</v>
      </c>
      <c r="R454" s="36">
        <f>O454*$B$35*Q454</f>
        <v>0</v>
      </c>
      <c r="S454" s="36" t="e">
        <f t="shared" si="76"/>
        <v>#DIV/0!</v>
      </c>
    </row>
    <row r="455" spans="2:19" x14ac:dyDescent="0.25">
      <c r="B455" s="28" t="s">
        <v>50</v>
      </c>
      <c r="D455" s="31">
        <v>0.104166666666667</v>
      </c>
      <c r="E455">
        <v>0</v>
      </c>
      <c r="F455" s="32">
        <f t="shared" si="73"/>
        <v>0</v>
      </c>
      <c r="G455">
        <v>284.87490000000003</v>
      </c>
      <c r="H455">
        <v>5.2812999999999999</v>
      </c>
      <c r="I455" s="33"/>
      <c r="J455" s="34">
        <f t="shared" si="72"/>
        <v>0</v>
      </c>
      <c r="K455" s="34">
        <f t="shared" si="74"/>
        <v>0</v>
      </c>
      <c r="L455" s="35" t="e">
        <f t="shared" si="75"/>
        <v>#DIV/0!</v>
      </c>
      <c r="M455" s="33"/>
      <c r="O455" s="36">
        <f>(30*60)*$B$25*$B$29*$B$33*N455</f>
        <v>0</v>
      </c>
      <c r="Q455" s="36">
        <f>P455-$B$23</f>
        <v>-285.17329999999998</v>
      </c>
      <c r="R455" s="36">
        <f>O455*$B$35*Q455</f>
        <v>0</v>
      </c>
      <c r="S455" s="36" t="e">
        <f t="shared" si="76"/>
        <v>#DIV/0!</v>
      </c>
    </row>
    <row r="456" spans="2:19" x14ac:dyDescent="0.25">
      <c r="B456" s="38">
        <v>5.0265482457436686E-5</v>
      </c>
      <c r="D456" s="31">
        <v>0.125</v>
      </c>
      <c r="E456">
        <v>0</v>
      </c>
      <c r="F456" s="32">
        <f t="shared" si="73"/>
        <v>0</v>
      </c>
      <c r="G456">
        <v>284.81659999999999</v>
      </c>
      <c r="H456">
        <v>5.2728999999999999</v>
      </c>
      <c r="I456" s="33"/>
      <c r="J456" s="34">
        <f t="shared" si="72"/>
        <v>0</v>
      </c>
      <c r="K456" s="34">
        <f t="shared" si="74"/>
        <v>0</v>
      </c>
      <c r="L456" s="35" t="e">
        <f t="shared" si="75"/>
        <v>#DIV/0!</v>
      </c>
      <c r="M456" s="33"/>
      <c r="O456" s="36">
        <f>(30*60)*$B$25*$B$29*$B$33*N456</f>
        <v>0</v>
      </c>
      <c r="Q456" s="36">
        <f>P456-$B$23</f>
        <v>-285.17329999999998</v>
      </c>
      <c r="R456" s="36">
        <f>O456*$B$35*Q456</f>
        <v>0</v>
      </c>
      <c r="S456" s="36" t="e">
        <f t="shared" si="76"/>
        <v>#DIV/0!</v>
      </c>
    </row>
    <row r="457" spans="2:19" x14ac:dyDescent="0.25">
      <c r="B457" s="39" t="s">
        <v>51</v>
      </c>
      <c r="D457" s="31">
        <v>0.14583333333333301</v>
      </c>
      <c r="E457">
        <v>0</v>
      </c>
      <c r="F457" s="32">
        <f t="shared" si="73"/>
        <v>0</v>
      </c>
      <c r="G457">
        <v>284.76889999999997</v>
      </c>
      <c r="H457">
        <v>5.2496999999999998</v>
      </c>
      <c r="I457" s="33"/>
      <c r="J457" s="34">
        <f t="shared" si="72"/>
        <v>0</v>
      </c>
      <c r="K457" s="34">
        <f t="shared" si="74"/>
        <v>0</v>
      </c>
      <c r="L457" s="35" t="e">
        <f t="shared" si="75"/>
        <v>#DIV/0!</v>
      </c>
      <c r="M457" s="33"/>
      <c r="O457" s="36">
        <f>(30*60)*$B$25*$B$29*$B$33*N457</f>
        <v>0</v>
      </c>
      <c r="Q457" s="36">
        <f>P457-$B$23</f>
        <v>-285.17329999999998</v>
      </c>
      <c r="R457" s="36">
        <f>O457*$B$35*Q457</f>
        <v>0</v>
      </c>
      <c r="S457" s="36" t="e">
        <f>R457/F457</f>
        <v>#DIV/0!</v>
      </c>
    </row>
    <row r="458" spans="2:19" x14ac:dyDescent="0.25">
      <c r="B458" s="40">
        <v>0.35630699999999998</v>
      </c>
      <c r="D458" s="31">
        <v>0.16666666666666599</v>
      </c>
      <c r="E458">
        <v>0</v>
      </c>
      <c r="F458" s="32">
        <f t="shared" si="73"/>
        <v>0</v>
      </c>
      <c r="G458">
        <v>284.72129999999999</v>
      </c>
      <c r="H458">
        <v>5.2305000000000001</v>
      </c>
      <c r="I458" s="33"/>
      <c r="J458" s="34">
        <f>I458/0.3563</f>
        <v>0</v>
      </c>
      <c r="K458" s="34">
        <f t="shared" si="74"/>
        <v>0</v>
      </c>
      <c r="L458" s="35" t="e">
        <f t="shared" si="75"/>
        <v>#DIV/0!</v>
      </c>
      <c r="M458" s="33"/>
      <c r="O458" s="36">
        <f>(30*60)*$B$25*$B$29*$B$33*N458</f>
        <v>0</v>
      </c>
      <c r="Q458" s="36">
        <f>P458-$B$23</f>
        <v>-285.17329999999998</v>
      </c>
      <c r="R458" s="36">
        <f>O458*$B$35*Q458</f>
        <v>0</v>
      </c>
      <c r="S458" s="36" t="e">
        <f t="shared" ref="S458:S498" si="77">R458/F458</f>
        <v>#DIV/0!</v>
      </c>
    </row>
    <row r="459" spans="2:19" x14ac:dyDescent="0.25">
      <c r="B459" s="41" t="s">
        <v>52</v>
      </c>
      <c r="D459" s="31">
        <v>0.1875</v>
      </c>
      <c r="E459">
        <v>0</v>
      </c>
      <c r="F459" s="32">
        <f t="shared" si="73"/>
        <v>0</v>
      </c>
      <c r="G459">
        <v>284.71910000000003</v>
      </c>
      <c r="H459">
        <v>5.2077</v>
      </c>
      <c r="I459" s="33"/>
      <c r="J459" s="34">
        <f t="shared" ref="J459:J465" si="78">I459/0.3563</f>
        <v>0</v>
      </c>
      <c r="K459" s="34">
        <f t="shared" si="74"/>
        <v>0</v>
      </c>
      <c r="L459" s="35" t="e">
        <f>K459/F459</f>
        <v>#DIV/0!</v>
      </c>
      <c r="M459" s="33"/>
      <c r="O459" s="36">
        <f>(30*60)*$B$25*$B$29*$B$33*N459</f>
        <v>0</v>
      </c>
      <c r="Q459" s="36">
        <f>P459-$B$23</f>
        <v>-285.17329999999998</v>
      </c>
      <c r="R459" s="36">
        <f>O459*$B$35*Q459</f>
        <v>0</v>
      </c>
      <c r="S459" s="36" t="e">
        <f t="shared" si="77"/>
        <v>#DIV/0!</v>
      </c>
    </row>
    <row r="460" spans="2:19" x14ac:dyDescent="0.25">
      <c r="B460" s="42">
        <v>1000</v>
      </c>
      <c r="D460" s="43">
        <v>0.20833333333333301</v>
      </c>
      <c r="E460">
        <v>0</v>
      </c>
      <c r="F460" s="32">
        <f t="shared" si="73"/>
        <v>0</v>
      </c>
      <c r="G460">
        <v>284.71699999999998</v>
      </c>
      <c r="H460">
        <v>5.1897000000000002</v>
      </c>
      <c r="I460" s="33"/>
      <c r="J460" s="34">
        <f t="shared" si="78"/>
        <v>0</v>
      </c>
      <c r="K460" s="34">
        <f t="shared" si="74"/>
        <v>0</v>
      </c>
      <c r="L460" s="35" t="e">
        <f>K460/F460</f>
        <v>#DIV/0!</v>
      </c>
      <c r="M460" s="33"/>
      <c r="O460" s="36">
        <f>(30*60)*$B$25*$B$29*$B$33*N460</f>
        <v>0</v>
      </c>
      <c r="Q460" s="36">
        <f>P460-$B$23</f>
        <v>-285.17329999999998</v>
      </c>
      <c r="R460" s="36">
        <f>O460*$B$35*Q460</f>
        <v>0</v>
      </c>
      <c r="S460" s="36" t="e">
        <f t="shared" si="77"/>
        <v>#DIV/0!</v>
      </c>
    </row>
    <row r="461" spans="2:19" x14ac:dyDescent="0.25">
      <c r="B461" s="44" t="s">
        <v>53</v>
      </c>
      <c r="C461">
        <v>1</v>
      </c>
      <c r="D461" s="43">
        <v>0.22916666666666599</v>
      </c>
      <c r="E461">
        <v>0</v>
      </c>
      <c r="F461" s="32">
        <f t="shared" si="73"/>
        <v>0</v>
      </c>
      <c r="G461">
        <v>284.94510000000002</v>
      </c>
      <c r="H461">
        <v>5.1357999999999997</v>
      </c>
      <c r="I461" s="33">
        <v>0</v>
      </c>
      <c r="J461" s="34">
        <f t="shared" si="78"/>
        <v>0</v>
      </c>
      <c r="K461" s="34">
        <f t="shared" si="74"/>
        <v>0</v>
      </c>
      <c r="L461" s="35" t="e">
        <f t="shared" ref="L461:L498" si="79">K461/F461</f>
        <v>#DIV/0!</v>
      </c>
      <c r="M461" s="33">
        <v>285.66480000000001</v>
      </c>
      <c r="N461" s="33">
        <v>0</v>
      </c>
      <c r="O461" s="36">
        <f>(30*60)*$B$25*$B$29*$B$33*N461</f>
        <v>0</v>
      </c>
      <c r="P461">
        <v>285.57170000000002</v>
      </c>
      <c r="Q461" s="36">
        <f>P461-$B$23</f>
        <v>0.39840000000003783</v>
      </c>
      <c r="R461" s="36">
        <f>O461*$B$35*Q461</f>
        <v>0</v>
      </c>
      <c r="S461" s="36" t="e">
        <f t="shared" si="77"/>
        <v>#DIV/0!</v>
      </c>
    </row>
    <row r="462" spans="2:19" x14ac:dyDescent="0.25">
      <c r="B462" s="42">
        <v>4180</v>
      </c>
      <c r="C462" s="45">
        <v>2</v>
      </c>
      <c r="D462" s="46">
        <v>0.25</v>
      </c>
      <c r="E462" s="47">
        <v>9.3742000000000001</v>
      </c>
      <c r="F462" s="32">
        <f t="shared" si="73"/>
        <v>16873.560000000001</v>
      </c>
      <c r="G462">
        <v>285.17329999999998</v>
      </c>
      <c r="H462">
        <v>5.0884999999999998</v>
      </c>
      <c r="I462" s="33">
        <v>0</v>
      </c>
      <c r="J462" s="34">
        <f t="shared" si="78"/>
        <v>0</v>
      </c>
      <c r="K462" s="34">
        <f t="shared" si="74"/>
        <v>0</v>
      </c>
      <c r="L462" s="35">
        <f t="shared" si="79"/>
        <v>0</v>
      </c>
      <c r="M462" s="33">
        <v>285.96370000000002</v>
      </c>
      <c r="N462" s="33">
        <v>0</v>
      </c>
      <c r="O462" s="36">
        <f>(30*60)*$B$25*$B$29*$B$33*N462</f>
        <v>0</v>
      </c>
      <c r="P462">
        <v>285.9751</v>
      </c>
      <c r="Q462" s="36">
        <f>P462-$B$23</f>
        <v>0.80180000000001428</v>
      </c>
      <c r="R462" s="36">
        <f>O462*$B$35*Q462</f>
        <v>0</v>
      </c>
      <c r="S462" s="36">
        <f t="shared" si="77"/>
        <v>0</v>
      </c>
    </row>
    <row r="463" spans="2:19" x14ac:dyDescent="0.25">
      <c r="B463" s="48"/>
      <c r="C463" s="45">
        <v>3</v>
      </c>
      <c r="D463" s="46">
        <v>0.27083333333333298</v>
      </c>
      <c r="E463" s="47">
        <v>26.321899999999999</v>
      </c>
      <c r="F463" s="32">
        <f t="shared" si="73"/>
        <v>47379.42</v>
      </c>
      <c r="G463">
        <v>285.63630000000001</v>
      </c>
      <c r="H463">
        <v>5.0213000000000001</v>
      </c>
      <c r="I463" s="33">
        <v>0.39600000000000002</v>
      </c>
      <c r="J463" s="34">
        <f t="shared" si="78"/>
        <v>1.111422958181308</v>
      </c>
      <c r="K463" s="34">
        <f t="shared" si="74"/>
        <v>2000.5613247263543</v>
      </c>
      <c r="L463" s="35">
        <f t="shared" si="79"/>
        <v>4.2224267935874991E-2</v>
      </c>
      <c r="M463" s="33">
        <v>286.71069999999997</v>
      </c>
      <c r="N463" s="33">
        <v>0</v>
      </c>
      <c r="O463" s="36">
        <f>(30*60)*$B$25*$B$29*$B$33*N463</f>
        <v>0</v>
      </c>
      <c r="P463">
        <v>286.70949999999999</v>
      </c>
      <c r="Q463" s="36">
        <f>P463-$B$23</f>
        <v>1.536200000000008</v>
      </c>
      <c r="R463" s="36">
        <f>O463*$B$35*Q463</f>
        <v>0</v>
      </c>
      <c r="S463" s="36">
        <f t="shared" si="77"/>
        <v>0</v>
      </c>
    </row>
    <row r="464" spans="2:19" x14ac:dyDescent="0.25">
      <c r="B464" s="49" t="s">
        <v>82</v>
      </c>
      <c r="C464" s="45">
        <v>4</v>
      </c>
      <c r="D464" s="46">
        <v>0.29166666666666602</v>
      </c>
      <c r="E464" s="47">
        <v>50.916200000000003</v>
      </c>
      <c r="F464" s="32">
        <f t="shared" si="73"/>
        <v>91649.16</v>
      </c>
      <c r="G464">
        <v>286.09930000000003</v>
      </c>
      <c r="H464">
        <v>4.9657999999999998</v>
      </c>
      <c r="I464" s="33">
        <v>1.4139999999999999</v>
      </c>
      <c r="J464" s="34">
        <f t="shared" si="78"/>
        <v>3.968565815324165</v>
      </c>
      <c r="K464" s="34">
        <f t="shared" si="74"/>
        <v>7143.4184675834977</v>
      </c>
      <c r="L464" s="35">
        <f t="shared" si="79"/>
        <v>7.7943087177051021E-2</v>
      </c>
      <c r="M464" s="33">
        <v>288.04840000000002</v>
      </c>
      <c r="N464" s="33">
        <v>0</v>
      </c>
      <c r="O464" s="36">
        <f>(30*60)*$B$25*$B$29*$B$33*N464</f>
        <v>0</v>
      </c>
      <c r="P464">
        <v>288.0206</v>
      </c>
      <c r="Q464" s="36">
        <f>P464-$B$23</f>
        <v>2.8473000000000184</v>
      </c>
      <c r="R464" s="36">
        <f>O464*$B$35*Q464</f>
        <v>0</v>
      </c>
      <c r="S464" s="36">
        <f t="shared" si="77"/>
        <v>0</v>
      </c>
    </row>
    <row r="465" spans="2:19" x14ac:dyDescent="0.25">
      <c r="B465" s="49"/>
      <c r="C465" s="45">
        <v>5</v>
      </c>
      <c r="D465" s="46">
        <v>0.3125</v>
      </c>
      <c r="E465" s="47">
        <v>79.417199999999994</v>
      </c>
      <c r="F465" s="32">
        <f t="shared" si="73"/>
        <v>142950.95999999996</v>
      </c>
      <c r="G465">
        <v>286.83710000000002</v>
      </c>
      <c r="H465">
        <v>4.984</v>
      </c>
      <c r="I465" s="33">
        <v>2.6661000000000001</v>
      </c>
      <c r="J465" s="34">
        <f t="shared" si="78"/>
        <v>7.4827392646646089</v>
      </c>
      <c r="K465" s="34">
        <f t="shared" si="74"/>
        <v>13468.930676396296</v>
      </c>
      <c r="L465" s="35">
        <f t="shared" si="79"/>
        <v>9.4220638157283446E-2</v>
      </c>
      <c r="M465" s="33">
        <v>290.0274</v>
      </c>
      <c r="N465" s="33">
        <v>0</v>
      </c>
      <c r="O465" s="36">
        <f>(30*60)*$B$25*$B$29*$B$33*N465</f>
        <v>0</v>
      </c>
      <c r="P465">
        <v>289.97269999999997</v>
      </c>
      <c r="Q465" s="36">
        <f>P465-$B$23</f>
        <v>4.7993999999999915</v>
      </c>
      <c r="R465" s="36">
        <f>O465*$B$35*Q465</f>
        <v>0</v>
      </c>
      <c r="S465" s="36">
        <f t="shared" si="77"/>
        <v>0</v>
      </c>
    </row>
    <row r="466" spans="2:19" x14ac:dyDescent="0.25">
      <c r="B466" s="49"/>
      <c r="C466" s="45">
        <v>6</v>
      </c>
      <c r="D466" s="46">
        <v>0.33333333333333298</v>
      </c>
      <c r="E466" s="47">
        <v>159.87260000000001</v>
      </c>
      <c r="F466" s="32">
        <f t="shared" si="73"/>
        <v>287770.68</v>
      </c>
      <c r="G466">
        <v>287.57490000000001</v>
      </c>
      <c r="H466">
        <v>5.0290999999999997</v>
      </c>
      <c r="I466" s="33">
        <v>6.5138999999999996</v>
      </c>
      <c r="J466" s="34">
        <f>I466/0.3563</f>
        <v>18.282065674992982</v>
      </c>
      <c r="K466" s="34">
        <f t="shared" si="74"/>
        <v>32907.71821498737</v>
      </c>
      <c r="L466" s="35">
        <f t="shared" si="79"/>
        <v>0.11435396481318864</v>
      </c>
      <c r="M466" s="33">
        <v>293.85680000000002</v>
      </c>
      <c r="N466" s="33">
        <v>0</v>
      </c>
      <c r="O466" s="36">
        <f>(30*60)*$B$25*$B$29*$B$33*N466</f>
        <v>0</v>
      </c>
      <c r="P466">
        <v>293.74419999999998</v>
      </c>
      <c r="Q466" s="36">
        <f>P466-$B$23</f>
        <v>8.5708999999999946</v>
      </c>
      <c r="R466" s="36">
        <f>O466*$B$35*Q466</f>
        <v>0</v>
      </c>
      <c r="S466" s="36">
        <f t="shared" si="77"/>
        <v>0</v>
      </c>
    </row>
    <row r="467" spans="2:19" x14ac:dyDescent="0.25">
      <c r="B467" s="49"/>
      <c r="C467" s="45">
        <v>7</v>
      </c>
      <c r="D467" s="46">
        <v>0.35416666666666602</v>
      </c>
      <c r="E467" s="47">
        <v>374.3852</v>
      </c>
      <c r="F467" s="32">
        <f t="shared" si="73"/>
        <v>673893.36</v>
      </c>
      <c r="G467" s="47">
        <v>288.25819999999999</v>
      </c>
      <c r="H467" s="47">
        <v>5.0705</v>
      </c>
      <c r="I467" s="50">
        <v>17.1875</v>
      </c>
      <c r="J467" s="34">
        <f t="shared" ref="J467:J481" si="80">I467/0.3563</f>
        <v>48.238843671063712</v>
      </c>
      <c r="K467" s="34">
        <f t="shared" si="74"/>
        <v>86829.918607914689</v>
      </c>
      <c r="L467" s="35">
        <f t="shared" si="79"/>
        <v>0.12884815871744854</v>
      </c>
      <c r="M467" s="50">
        <v>302.58909999999997</v>
      </c>
      <c r="N467" s="50">
        <v>0</v>
      </c>
      <c r="O467" s="36">
        <f>(30*60)*$B$25*$B$29*$B$33*N467</f>
        <v>0</v>
      </c>
      <c r="P467">
        <v>302.21280000000002</v>
      </c>
      <c r="Q467" s="36">
        <f>P467-$B$23</f>
        <v>17.039500000000032</v>
      </c>
      <c r="R467" s="36">
        <f>O467*$B$35*Q467</f>
        <v>0</v>
      </c>
      <c r="S467" s="36">
        <f t="shared" si="77"/>
        <v>0</v>
      </c>
    </row>
    <row r="468" spans="2:19" x14ac:dyDescent="0.25">
      <c r="B468" s="49"/>
      <c r="C468" s="45">
        <v>8</v>
      </c>
      <c r="D468" s="46">
        <v>0.375</v>
      </c>
      <c r="E468" s="47">
        <v>517.43230000000005</v>
      </c>
      <c r="F468" s="32">
        <f t="shared" si="73"/>
        <v>931378.14</v>
      </c>
      <c r="G468" s="47">
        <v>288.94150000000002</v>
      </c>
      <c r="H468" s="47">
        <v>5.1265000000000001</v>
      </c>
      <c r="I468" s="50">
        <v>22.85</v>
      </c>
      <c r="J468" s="34">
        <f t="shared" si="80"/>
        <v>64.131349985966878</v>
      </c>
      <c r="K468" s="34">
        <f t="shared" si="74"/>
        <v>115436.42997474039</v>
      </c>
      <c r="L468" s="35">
        <f t="shared" si="79"/>
        <v>0.12394152816893511</v>
      </c>
      <c r="M468" s="50">
        <v>314.12540000000001</v>
      </c>
      <c r="N468" s="50">
        <v>0</v>
      </c>
      <c r="O468" s="36">
        <f>(30*60)*$B$25*$B$29*$B$33*N468</f>
        <v>0</v>
      </c>
      <c r="P468">
        <v>313.55840000000001</v>
      </c>
      <c r="Q468" s="36">
        <f>P468-$B$23</f>
        <v>28.385100000000023</v>
      </c>
      <c r="R468" s="36">
        <f>O468*$B$35*Q468</f>
        <v>0</v>
      </c>
      <c r="S468" s="36">
        <f t="shared" si="77"/>
        <v>0</v>
      </c>
    </row>
    <row r="469" spans="2:19" x14ac:dyDescent="0.25">
      <c r="B469" s="49"/>
      <c r="C469" s="45">
        <v>9</v>
      </c>
      <c r="D469" s="46">
        <v>0.39583333333333298</v>
      </c>
      <c r="E469" s="47">
        <v>624.16210000000001</v>
      </c>
      <c r="F469" s="32">
        <f t="shared" si="73"/>
        <v>1123491.78</v>
      </c>
      <c r="G469" s="47">
        <v>289.5009</v>
      </c>
      <c r="H469" s="47">
        <v>5.1576000000000004</v>
      </c>
      <c r="I469" s="50">
        <v>25.498899999999999</v>
      </c>
      <c r="J469" s="34">
        <f t="shared" si="80"/>
        <v>71.56581532416503</v>
      </c>
      <c r="K469" s="34">
        <f t="shared" si="74"/>
        <v>128818.46758349705</v>
      </c>
      <c r="L469" s="35">
        <f t="shared" si="79"/>
        <v>0.11465902098856215</v>
      </c>
      <c r="M469" s="50">
        <v>327.40859999999998</v>
      </c>
      <c r="N469" s="50">
        <v>0</v>
      </c>
      <c r="O469" s="36">
        <f>(30*60)*$B$25*$B$29*$B$33*N469</f>
        <v>0</v>
      </c>
      <c r="P469">
        <v>326.75060000000002</v>
      </c>
      <c r="Q469" s="36">
        <f>P469-$B$23</f>
        <v>41.577300000000037</v>
      </c>
      <c r="R469" s="36">
        <f>O469*$B$35*Q469</f>
        <v>0</v>
      </c>
      <c r="S469" s="36">
        <f t="shared" si="77"/>
        <v>0</v>
      </c>
    </row>
    <row r="470" spans="2:19" x14ac:dyDescent="0.25">
      <c r="B470" s="49"/>
      <c r="C470" s="45">
        <v>10</v>
      </c>
      <c r="D470" s="46">
        <v>0.41666666666666602</v>
      </c>
      <c r="E470" s="47">
        <v>724.43370000000004</v>
      </c>
      <c r="F470" s="32">
        <f t="shared" si="73"/>
        <v>1303980.6600000001</v>
      </c>
      <c r="G470" s="47">
        <v>290.06029999999998</v>
      </c>
      <c r="H470" s="47">
        <v>5.2</v>
      </c>
      <c r="I470" s="50">
        <v>26.642099999999999</v>
      </c>
      <c r="J470" s="34">
        <f t="shared" si="80"/>
        <v>74.774347460005615</v>
      </c>
      <c r="K470" s="34">
        <f t="shared" si="74"/>
        <v>134593.82542801011</v>
      </c>
      <c r="L470" s="35">
        <f t="shared" si="79"/>
        <v>0.10321765464528446</v>
      </c>
      <c r="M470" s="50">
        <v>342.2319</v>
      </c>
      <c r="N470" s="50">
        <v>0</v>
      </c>
      <c r="O470" s="36">
        <f>(30*60)*$B$25*$B$29*$B$33*N470</f>
        <v>0</v>
      </c>
      <c r="P470">
        <v>341.548</v>
      </c>
      <c r="Q470" s="36">
        <f>P470-$B$23</f>
        <v>56.374700000000018</v>
      </c>
      <c r="R470" s="36">
        <f>O470*$B$35*Q470</f>
        <v>0</v>
      </c>
      <c r="S470" s="35">
        <f t="shared" si="77"/>
        <v>0</v>
      </c>
    </row>
    <row r="471" spans="2:19" x14ac:dyDescent="0.25">
      <c r="B471" s="49"/>
      <c r="C471" s="45">
        <v>11</v>
      </c>
      <c r="D471" s="46">
        <v>0.4375</v>
      </c>
      <c r="E471" s="47">
        <v>798.99810000000002</v>
      </c>
      <c r="F471" s="32">
        <f t="shared" si="73"/>
        <v>1438196.58</v>
      </c>
      <c r="G471" s="47">
        <v>290.50880000000001</v>
      </c>
      <c r="H471" s="47">
        <v>5.2294999999999998</v>
      </c>
      <c r="I471" s="50">
        <v>25.7654</v>
      </c>
      <c r="J471" s="34">
        <f t="shared" si="80"/>
        <v>72.31378052203199</v>
      </c>
      <c r="K471" s="34">
        <f t="shared" si="74"/>
        <v>130164.8049396576</v>
      </c>
      <c r="L471" s="35">
        <f t="shared" si="79"/>
        <v>9.0505572568986073E-2</v>
      </c>
      <c r="M471" s="50">
        <v>357.88380000000001</v>
      </c>
      <c r="N471" s="50">
        <v>0</v>
      </c>
      <c r="O471" s="36">
        <f>(30*60)*$B$25*$B$29*$B$33*N471</f>
        <v>0</v>
      </c>
      <c r="P471">
        <v>357.31389999999999</v>
      </c>
      <c r="Q471" s="36">
        <f>P471-$B$23</f>
        <v>72.140600000000006</v>
      </c>
      <c r="R471" s="36">
        <f>O471*$B$35*Q471</f>
        <v>0</v>
      </c>
      <c r="S471" s="35">
        <f t="shared" si="77"/>
        <v>0</v>
      </c>
    </row>
    <row r="472" spans="2:19" x14ac:dyDescent="0.25">
      <c r="B472" s="49"/>
      <c r="C472" s="45">
        <v>12</v>
      </c>
      <c r="D472" s="46">
        <v>0.45833333333333298</v>
      </c>
      <c r="E472" s="47">
        <v>857.54610000000002</v>
      </c>
      <c r="F472" s="32">
        <f t="shared" si="73"/>
        <v>1543582.98</v>
      </c>
      <c r="G472" s="47">
        <v>290.95729999999998</v>
      </c>
      <c r="H472" s="47">
        <v>5.2655000000000003</v>
      </c>
      <c r="I472" s="50">
        <v>30.9452</v>
      </c>
      <c r="J472" s="34">
        <f t="shared" si="80"/>
        <v>86.851529609879307</v>
      </c>
      <c r="K472" s="34">
        <f t="shared" si="74"/>
        <v>156332.75329778277</v>
      </c>
      <c r="L472" s="35">
        <f t="shared" si="79"/>
        <v>0.1012791377744932</v>
      </c>
      <c r="M472" s="50">
        <v>343.34640000000002</v>
      </c>
      <c r="N472" s="50">
        <v>4.1999999999999997E-3</v>
      </c>
      <c r="O472" s="36">
        <f>(30*60)*$B$25*$B$29*$B$33*N472</f>
        <v>4.1800775211604346</v>
      </c>
      <c r="P472">
        <v>362.98309999999998</v>
      </c>
      <c r="Q472" s="36">
        <f>P472-$B$23</f>
        <v>77.809799999999996</v>
      </c>
      <c r="R472" s="36">
        <f>O472*$B$35*Q472</f>
        <v>1359549.1628870349</v>
      </c>
      <c r="S472" s="35">
        <f t="shared" si="77"/>
        <v>0.88077491168439481</v>
      </c>
    </row>
    <row r="473" spans="2:19" x14ac:dyDescent="0.25">
      <c r="B473" s="49"/>
      <c r="C473" s="45">
        <v>13</v>
      </c>
      <c r="D473" s="46">
        <v>0.47916666666666602</v>
      </c>
      <c r="E473" s="47">
        <v>828.12260000000003</v>
      </c>
      <c r="F473" s="32">
        <f t="shared" si="73"/>
        <v>1490620.68</v>
      </c>
      <c r="G473" s="47">
        <v>291.2663</v>
      </c>
      <c r="H473" s="47">
        <v>5.2991000000000001</v>
      </c>
      <c r="I473" s="50">
        <v>30.906500000000001</v>
      </c>
      <c r="J473" s="34">
        <f t="shared" si="80"/>
        <v>86.742913275329784</v>
      </c>
      <c r="K473" s="34">
        <f t="shared" si="74"/>
        <v>156137.24389559362</v>
      </c>
      <c r="L473" s="35">
        <f t="shared" si="79"/>
        <v>0.10474646299392118</v>
      </c>
      <c r="M473" s="50">
        <v>339.03739999999999</v>
      </c>
      <c r="N473" s="50">
        <v>2.8E-3</v>
      </c>
      <c r="O473" s="36">
        <f>(30*60)*$B$25*$B$29*$B$33*N473</f>
        <v>2.7867183474402899</v>
      </c>
      <c r="P473">
        <v>363.51589999999999</v>
      </c>
      <c r="Q473" s="36">
        <f>P473-$B$23</f>
        <v>78.342600000000004</v>
      </c>
      <c r="R473" s="36">
        <f>O473*$B$35*Q473</f>
        <v>912572.42016981426</v>
      </c>
      <c r="S473" s="35">
        <f t="shared" si="77"/>
        <v>0.61220968715516166</v>
      </c>
    </row>
    <row r="474" spans="2:19" x14ac:dyDescent="0.25">
      <c r="B474" s="49"/>
      <c r="C474" s="45">
        <v>14</v>
      </c>
      <c r="D474" s="46">
        <v>0.5</v>
      </c>
      <c r="E474" s="47">
        <v>847.48800000000006</v>
      </c>
      <c r="F474" s="32">
        <f t="shared" si="73"/>
        <v>1525478.4000000001</v>
      </c>
      <c r="G474" s="47">
        <v>291.5752</v>
      </c>
      <c r="H474" s="47">
        <v>5.3384999999999998</v>
      </c>
      <c r="I474" s="50">
        <v>32.282800000000002</v>
      </c>
      <c r="J474" s="34">
        <f t="shared" si="80"/>
        <v>90.605669379736185</v>
      </c>
      <c r="K474" s="34">
        <f t="shared" si="74"/>
        <v>163090.20488352515</v>
      </c>
      <c r="L474" s="35">
        <f t="shared" si="79"/>
        <v>0.10691085818293142</v>
      </c>
      <c r="M474" s="50">
        <v>336.94439999999997</v>
      </c>
      <c r="N474" s="50">
        <v>2.5999999999999999E-3</v>
      </c>
      <c r="O474" s="36">
        <f>(30*60)*$B$25*$B$29*$B$33*N474</f>
        <v>2.5876670369088406</v>
      </c>
      <c r="P474">
        <v>362.65350000000001</v>
      </c>
      <c r="Q474" s="36">
        <f>P474-$B$23</f>
        <v>77.480200000000025</v>
      </c>
      <c r="R474" s="36">
        <f>O474*$B$35*Q474</f>
        <v>838060.57093197643</v>
      </c>
      <c r="S474" s="35">
        <f t="shared" si="77"/>
        <v>0.54937557354596189</v>
      </c>
    </row>
    <row r="475" spans="2:19" x14ac:dyDescent="0.25">
      <c r="B475" s="49"/>
      <c r="C475" s="45">
        <v>15</v>
      </c>
      <c r="D475" s="46">
        <v>0.52083333333333304</v>
      </c>
      <c r="E475" s="47">
        <v>853.06039999999996</v>
      </c>
      <c r="F475" s="32">
        <f t="shared" si="73"/>
        <v>1535508.72</v>
      </c>
      <c r="G475" s="47">
        <v>291.67720000000003</v>
      </c>
      <c r="H475" s="47">
        <v>5.3753000000000002</v>
      </c>
      <c r="I475" s="50">
        <v>32.341700000000003</v>
      </c>
      <c r="J475" s="34">
        <f t="shared" si="80"/>
        <v>90.770979511647496</v>
      </c>
      <c r="K475" s="34">
        <f t="shared" si="74"/>
        <v>163387.76312096548</v>
      </c>
      <c r="L475" s="35">
        <f t="shared" si="79"/>
        <v>0.10640627499723054</v>
      </c>
      <c r="M475" s="50">
        <v>337.91469999999998</v>
      </c>
      <c r="N475" s="50">
        <v>2.2000000000000001E-3</v>
      </c>
      <c r="O475" s="36">
        <f>(30*60)*$B$25*$B$29*$B$33*N475</f>
        <v>2.1895644158459424</v>
      </c>
      <c r="P475">
        <v>363.23610000000002</v>
      </c>
      <c r="Q475" s="36">
        <f>P475-$B$23</f>
        <v>78.062800000000038</v>
      </c>
      <c r="R475" s="36">
        <f>O475*$B$35*Q475</f>
        <v>714460.35155982873</v>
      </c>
      <c r="S475" s="35">
        <f t="shared" si="77"/>
        <v>0.46529227887408464</v>
      </c>
    </row>
    <row r="476" spans="2:19" x14ac:dyDescent="0.25">
      <c r="B476" s="49"/>
      <c r="C476" s="45">
        <v>16</v>
      </c>
      <c r="D476" s="46">
        <v>0.54166666666666596</v>
      </c>
      <c r="E476" s="47">
        <v>842.66539999999998</v>
      </c>
      <c r="F476" s="32">
        <f t="shared" si="73"/>
        <v>1516797.72</v>
      </c>
      <c r="G476" s="47">
        <v>291.7792</v>
      </c>
      <c r="H476" s="47">
        <v>5.4165000000000001</v>
      </c>
      <c r="I476" s="50">
        <v>31.8627</v>
      </c>
      <c r="J476" s="34">
        <f t="shared" si="80"/>
        <v>89.42660679202919</v>
      </c>
      <c r="K476" s="34">
        <f t="shared" si="74"/>
        <v>160967.89222565255</v>
      </c>
      <c r="L476" s="35">
        <f t="shared" si="79"/>
        <v>0.10612350618884933</v>
      </c>
      <c r="M476" s="50">
        <v>338.43439999999998</v>
      </c>
      <c r="N476" s="50">
        <v>2.2000000000000001E-3</v>
      </c>
      <c r="O476" s="36">
        <f>(30*60)*$B$25*$B$29*$B$33*N476</f>
        <v>2.1895644158459424</v>
      </c>
      <c r="P476">
        <v>363.58609999999999</v>
      </c>
      <c r="Q476" s="36">
        <f>P476-$B$23</f>
        <v>78.412800000000004</v>
      </c>
      <c r="R476" s="36">
        <f>O476*$B$35*Q476</f>
        <v>717663.68430021103</v>
      </c>
      <c r="S476" s="35">
        <f t="shared" si="77"/>
        <v>0.47314396299343792</v>
      </c>
    </row>
    <row r="477" spans="2:19" x14ac:dyDescent="0.25">
      <c r="B477" s="49"/>
      <c r="C477" s="45">
        <v>17</v>
      </c>
      <c r="D477" s="46">
        <v>0.5625</v>
      </c>
      <c r="E477" s="47">
        <v>816.13689999999997</v>
      </c>
      <c r="F477" s="32">
        <f t="shared" si="73"/>
        <v>1469046.42</v>
      </c>
      <c r="G477" s="47">
        <v>291.70400000000001</v>
      </c>
      <c r="H477" s="47">
        <v>5.4401000000000002</v>
      </c>
      <c r="I477" s="50">
        <v>30.9313</v>
      </c>
      <c r="J477" s="34">
        <f t="shared" si="80"/>
        <v>86.812517541397696</v>
      </c>
      <c r="K477" s="34">
        <f t="shared" si="74"/>
        <v>156262.53157451586</v>
      </c>
      <c r="L477" s="35">
        <f t="shared" si="79"/>
        <v>0.10637004348338827</v>
      </c>
      <c r="M477" s="50">
        <v>338.27789999999999</v>
      </c>
      <c r="N477" s="50">
        <v>2.2000000000000001E-3</v>
      </c>
      <c r="O477" s="36">
        <f>(30*60)*$B$25*$B$29*$B$33*N477</f>
        <v>2.1895644158459424</v>
      </c>
      <c r="P477">
        <v>363.35509999999999</v>
      </c>
      <c r="Q477" s="36">
        <f>P477-$B$23</f>
        <v>78.18180000000001</v>
      </c>
      <c r="R477" s="36">
        <f>O477*$B$35*Q477</f>
        <v>715549.48469155852</v>
      </c>
      <c r="S477" s="35">
        <f t="shared" si="77"/>
        <v>0.48708432555287023</v>
      </c>
    </row>
    <row r="478" spans="2:19" x14ac:dyDescent="0.25">
      <c r="B478" s="49"/>
      <c r="C478" s="45">
        <v>18</v>
      </c>
      <c r="D478" s="46">
        <v>0.58333333333333304</v>
      </c>
      <c r="E478" s="47">
        <v>777.10469999999998</v>
      </c>
      <c r="F478" s="32">
        <f t="shared" si="73"/>
        <v>1398788.46</v>
      </c>
      <c r="G478" s="47">
        <v>291.62880000000001</v>
      </c>
      <c r="H478" s="47">
        <v>5.4672999999999998</v>
      </c>
      <c r="I478" s="50">
        <v>29.598600000000001</v>
      </c>
      <c r="J478" s="34">
        <f t="shared" si="80"/>
        <v>83.072130227336515</v>
      </c>
      <c r="K478" s="34">
        <f t="shared" si="74"/>
        <v>149529.83440920574</v>
      </c>
      <c r="L478" s="35">
        <f t="shared" si="79"/>
        <v>0.10689953390751146</v>
      </c>
      <c r="M478" s="50">
        <v>337.42430000000002</v>
      </c>
      <c r="N478" s="50">
        <v>2.2000000000000001E-3</v>
      </c>
      <c r="O478" s="36">
        <f>(30*60)*$B$25*$B$29*$B$33*N478</f>
        <v>2.1895644158459424</v>
      </c>
      <c r="P478">
        <v>362.37099999999998</v>
      </c>
      <c r="Q478" s="36">
        <f>P478-$B$23</f>
        <v>77.197699999999998</v>
      </c>
      <c r="R478" s="36">
        <f>O478*$B$35*Q478</f>
        <v>706542.62826352834</v>
      </c>
      <c r="S478" s="35">
        <f t="shared" si="77"/>
        <v>0.50511042124520267</v>
      </c>
    </row>
    <row r="479" spans="2:19" x14ac:dyDescent="0.25">
      <c r="B479" s="49"/>
      <c r="C479" s="45">
        <v>19</v>
      </c>
      <c r="D479" s="46">
        <v>0.60416666666666596</v>
      </c>
      <c r="E479" s="47">
        <v>715.86940000000004</v>
      </c>
      <c r="F479" s="32">
        <f t="shared" si="73"/>
        <v>1288564.9200000002</v>
      </c>
      <c r="G479" s="47">
        <v>291.38369999999998</v>
      </c>
      <c r="H479" s="47">
        <v>5.4588999999999999</v>
      </c>
      <c r="I479" s="50">
        <v>26.667200000000001</v>
      </c>
      <c r="J479" s="34">
        <f t="shared" si="80"/>
        <v>74.844793713163071</v>
      </c>
      <c r="K479" s="34">
        <f t="shared" si="74"/>
        <v>134720.62868369353</v>
      </c>
      <c r="L479" s="35">
        <f t="shared" si="79"/>
        <v>0.10455090511364652</v>
      </c>
      <c r="M479" s="50">
        <v>339.70150000000001</v>
      </c>
      <c r="N479" s="50">
        <v>1.6999999999999999E-3</v>
      </c>
      <c r="O479" s="36">
        <f>(30*60)*$B$25*$B$29*$B$33*N479</f>
        <v>1.6919361395173187</v>
      </c>
      <c r="P479">
        <v>363.15219999999999</v>
      </c>
      <c r="Q479" s="36">
        <f>P479-$B$23</f>
        <v>77.97890000000001</v>
      </c>
      <c r="R479" s="36">
        <f>O479*$B$35*Q479</f>
        <v>551489.63354459347</v>
      </c>
      <c r="S479" s="35">
        <f t="shared" si="77"/>
        <v>0.42798746495798862</v>
      </c>
    </row>
    <row r="480" spans="2:19" x14ac:dyDescent="0.25">
      <c r="B480" s="49"/>
      <c r="C480" s="45">
        <v>20</v>
      </c>
      <c r="D480" s="46">
        <v>0.625</v>
      </c>
      <c r="E480" s="47">
        <v>627.24609999999996</v>
      </c>
      <c r="F480" s="32">
        <f t="shared" si="73"/>
        <v>1129042.98</v>
      </c>
      <c r="G480" s="47">
        <v>291.13869999999997</v>
      </c>
      <c r="H480" s="47">
        <v>5.4554999999999998</v>
      </c>
      <c r="I480" s="50">
        <v>23.1296</v>
      </c>
      <c r="J480" s="34">
        <f t="shared" si="80"/>
        <v>64.916081953410043</v>
      </c>
      <c r="K480" s="34">
        <f t="shared" si="74"/>
        <v>116848.94751613807</v>
      </c>
      <c r="L480" s="35">
        <f t="shared" si="79"/>
        <v>0.10349379924946531</v>
      </c>
      <c r="M480" s="50">
        <v>340.94920000000002</v>
      </c>
      <c r="N480" s="50">
        <v>1.5E-3</v>
      </c>
      <c r="O480" s="36">
        <f>(30*60)*$B$25*$B$29*$B$33*N480</f>
        <v>1.4928848289858696</v>
      </c>
      <c r="P480">
        <v>363.03809999999999</v>
      </c>
      <c r="Q480" s="36">
        <f>P480-$B$23</f>
        <v>77.864800000000002</v>
      </c>
      <c r="R480" s="36">
        <f>O480*$B$35*Q480</f>
        <v>485896.48668183916</v>
      </c>
      <c r="S480" s="35">
        <f t="shared" si="77"/>
        <v>0.43036137267497043</v>
      </c>
    </row>
    <row r="481" spans="2:19" x14ac:dyDescent="0.25">
      <c r="B481" s="49"/>
      <c r="C481" s="45">
        <v>21</v>
      </c>
      <c r="D481" s="46">
        <v>0.64583333333333304</v>
      </c>
      <c r="E481" s="47">
        <v>526.52890000000002</v>
      </c>
      <c r="F481" s="32">
        <f t="shared" si="73"/>
        <v>947752.02</v>
      </c>
      <c r="G481" s="47">
        <v>290.76710000000003</v>
      </c>
      <c r="H481" s="47">
        <v>5.4161000000000001</v>
      </c>
      <c r="I481" s="50">
        <v>19.149999999999999</v>
      </c>
      <c r="J481" s="34">
        <f t="shared" si="80"/>
        <v>53.74684254841425</v>
      </c>
      <c r="K481" s="34">
        <f t="shared" si="74"/>
        <v>96744.316587145644</v>
      </c>
      <c r="L481" s="35">
        <f t="shared" si="79"/>
        <v>0.10207766857320509</v>
      </c>
      <c r="M481" s="50">
        <v>343.43270000000001</v>
      </c>
      <c r="N481" s="50">
        <v>8.0000000000000004E-4</v>
      </c>
      <c r="O481" s="36">
        <f>(30*60)*$B$25*$B$29*$B$33*N481</f>
        <v>0.79620524212579713</v>
      </c>
      <c r="P481">
        <v>362.91109999999998</v>
      </c>
      <c r="Q481" s="36">
        <f>P481-$B$23</f>
        <v>77.737799999999993</v>
      </c>
      <c r="R481" s="36">
        <f>O481*$B$35*Q481</f>
        <v>258722.11938214596</v>
      </c>
      <c r="S481" s="35">
        <f t="shared" si="77"/>
        <v>0.27298503608796948</v>
      </c>
    </row>
    <row r="482" spans="2:19" x14ac:dyDescent="0.25">
      <c r="B482" s="49"/>
      <c r="C482" s="45">
        <v>22</v>
      </c>
      <c r="D482" s="46">
        <v>0.66666666666666596</v>
      </c>
      <c r="E482" s="47">
        <v>421.52449999999999</v>
      </c>
      <c r="F482" s="32">
        <f t="shared" si="73"/>
        <v>758744.10000000009</v>
      </c>
      <c r="G482" s="47">
        <v>290.39550000000003</v>
      </c>
      <c r="H482" s="47">
        <v>5.3830999999999998</v>
      </c>
      <c r="I482" s="50">
        <v>14.4114</v>
      </c>
      <c r="J482" s="34">
        <f>I482/0.3563</f>
        <v>40.447375806904297</v>
      </c>
      <c r="K482" s="34">
        <f t="shared" si="74"/>
        <v>72805.27645242773</v>
      </c>
      <c r="L482" s="35">
        <f t="shared" si="79"/>
        <v>9.5954981992515953E-2</v>
      </c>
      <c r="M482" s="50">
        <v>349.02080000000001</v>
      </c>
      <c r="N482" s="50">
        <v>0</v>
      </c>
      <c r="O482" s="36">
        <f>(30*60)*$B$25*$B$29*$B$33*N482</f>
        <v>0</v>
      </c>
      <c r="P482">
        <v>361.68689999999998</v>
      </c>
      <c r="Q482" s="36">
        <f>P482-$B$23</f>
        <v>76.513599999999997</v>
      </c>
      <c r="R482" s="36">
        <f>O482*$B$35*Q482</f>
        <v>0</v>
      </c>
      <c r="S482" s="35">
        <f t="shared" si="77"/>
        <v>0</v>
      </c>
    </row>
    <row r="483" spans="2:19" x14ac:dyDescent="0.25">
      <c r="B483" s="49"/>
      <c r="C483" s="45">
        <v>23</v>
      </c>
      <c r="D483" s="46">
        <v>0.6875</v>
      </c>
      <c r="E483" s="47">
        <v>352.41149999999999</v>
      </c>
      <c r="F483" s="32">
        <f t="shared" si="73"/>
        <v>634340.69999999995</v>
      </c>
      <c r="G483" s="47">
        <v>289.87700000000001</v>
      </c>
      <c r="H483" s="47">
        <v>5.2972999999999999</v>
      </c>
      <c r="I483" s="50">
        <v>11.496600000000001</v>
      </c>
      <c r="J483" s="34">
        <f t="shared" ref="J483:J498" si="81">I483/0.3563</f>
        <v>32.266629245018244</v>
      </c>
      <c r="K483" s="34">
        <f t="shared" si="74"/>
        <v>58079.932641032843</v>
      </c>
      <c r="L483" s="35">
        <f t="shared" si="79"/>
        <v>9.1559524150086613E-2</v>
      </c>
      <c r="M483" s="50">
        <v>352.26080000000002</v>
      </c>
      <c r="N483" s="50">
        <v>0</v>
      </c>
      <c r="O483" s="36">
        <f>(30*60)*$B$25*$B$29*$B$33*N483</f>
        <v>0</v>
      </c>
      <c r="P483">
        <v>360.76549999999997</v>
      </c>
      <c r="Q483" s="36">
        <f>P483-$B$23</f>
        <v>75.592199999999991</v>
      </c>
      <c r="R483" s="36">
        <f>O483*$B$35*Q483</f>
        <v>0</v>
      </c>
      <c r="S483" s="35">
        <f t="shared" si="77"/>
        <v>0</v>
      </c>
    </row>
    <row r="484" spans="2:19" x14ac:dyDescent="0.25">
      <c r="B484" s="49"/>
      <c r="C484" s="45">
        <v>24</v>
      </c>
      <c r="D484" s="46">
        <v>0.70833333333333304</v>
      </c>
      <c r="E484" s="47">
        <v>231.30009999999999</v>
      </c>
      <c r="F484" s="32">
        <f t="shared" si="73"/>
        <v>416340.18</v>
      </c>
      <c r="G484" s="47">
        <v>289.35849999999999</v>
      </c>
      <c r="H484" s="47">
        <v>5.2192999999999996</v>
      </c>
      <c r="I484" s="50">
        <v>6.9882999999999997</v>
      </c>
      <c r="J484" s="34">
        <f t="shared" si="81"/>
        <v>19.613527925905135</v>
      </c>
      <c r="K484" s="34">
        <f t="shared" si="74"/>
        <v>35304.350266629241</v>
      </c>
      <c r="L484" s="35">
        <f t="shared" si="79"/>
        <v>8.479688476531197E-2</v>
      </c>
      <c r="M484" s="50">
        <v>351.95330000000001</v>
      </c>
      <c r="N484" s="50">
        <v>0</v>
      </c>
      <c r="O484" s="36">
        <f>(30*60)*$B$25*$B$29*$B$33*N484</f>
        <v>0</v>
      </c>
      <c r="P484">
        <v>357.97649999999999</v>
      </c>
      <c r="Q484" s="36">
        <f>P484-$B$23</f>
        <v>72.803200000000004</v>
      </c>
      <c r="R484" s="36">
        <f>O484*$B$35*Q484</f>
        <v>0</v>
      </c>
      <c r="S484" s="36">
        <f t="shared" si="77"/>
        <v>0</v>
      </c>
    </row>
    <row r="485" spans="2:19" x14ac:dyDescent="0.25">
      <c r="B485" s="49"/>
      <c r="C485" s="45">
        <v>25</v>
      </c>
      <c r="D485" s="46">
        <v>0.72916666666666596</v>
      </c>
      <c r="E485" s="47">
        <v>121.22369999999999</v>
      </c>
      <c r="F485" s="32">
        <f t="shared" si="73"/>
        <v>218202.65999999997</v>
      </c>
      <c r="G485" s="47">
        <v>288.72309999999999</v>
      </c>
      <c r="H485" s="47">
        <v>5.1463000000000001</v>
      </c>
      <c r="I485" s="50">
        <v>3.1450999999999998</v>
      </c>
      <c r="J485" s="34">
        <f t="shared" si="81"/>
        <v>8.8271119842829062</v>
      </c>
      <c r="K485" s="34">
        <f t="shared" si="74"/>
        <v>15888.801571709231</v>
      </c>
      <c r="L485" s="35">
        <f t="shared" si="79"/>
        <v>7.2816718053341944E-2</v>
      </c>
      <c r="M485" s="50">
        <v>348.73129999999998</v>
      </c>
      <c r="N485" s="50">
        <v>0</v>
      </c>
      <c r="O485" s="36">
        <f>(30*60)*$B$25*$B$29*$B$33*N485</f>
        <v>0</v>
      </c>
      <c r="P485">
        <v>353.19909999999999</v>
      </c>
      <c r="Q485" s="36">
        <f>P485-$B$23</f>
        <v>68.025800000000004</v>
      </c>
      <c r="R485" s="36">
        <f>O485*$B$35*Q485</f>
        <v>0</v>
      </c>
      <c r="S485" s="36">
        <f t="shared" si="77"/>
        <v>0</v>
      </c>
    </row>
    <row r="486" spans="2:19" x14ac:dyDescent="0.25">
      <c r="B486" s="49"/>
      <c r="C486" s="45">
        <v>26</v>
      </c>
      <c r="D486" s="46">
        <v>0.75</v>
      </c>
      <c r="E486" s="47">
        <v>42.393099999999997</v>
      </c>
      <c r="F486" s="32">
        <f t="shared" si="73"/>
        <v>76307.579999999987</v>
      </c>
      <c r="G486" s="47">
        <v>288.08760000000001</v>
      </c>
      <c r="H486" s="47">
        <v>5.0781000000000001</v>
      </c>
      <c r="I486" s="50">
        <v>0.73340000000000005</v>
      </c>
      <c r="J486" s="34">
        <f t="shared" si="81"/>
        <v>2.0583777715408367</v>
      </c>
      <c r="K486" s="34">
        <f t="shared" si="74"/>
        <v>3705.0799887735061</v>
      </c>
      <c r="L486" s="35">
        <f t="shared" si="79"/>
        <v>4.8554547120659659E-2</v>
      </c>
      <c r="M486" s="50">
        <v>343.68119999999999</v>
      </c>
      <c r="N486" s="50">
        <v>0</v>
      </c>
      <c r="O486" s="36">
        <f>(30*60)*$B$25*$B$29*$B$33*N486</f>
        <v>0</v>
      </c>
      <c r="P486">
        <v>347.15859999999998</v>
      </c>
      <c r="Q486" s="36">
        <f>P486-$B$23</f>
        <v>61.985299999999995</v>
      </c>
      <c r="R486" s="36">
        <f>O486*$B$35*Q486</f>
        <v>0</v>
      </c>
      <c r="S486" s="36">
        <f t="shared" si="77"/>
        <v>0</v>
      </c>
    </row>
    <row r="487" spans="2:19" x14ac:dyDescent="0.25">
      <c r="B487" s="49"/>
      <c r="C487" s="45">
        <v>27</v>
      </c>
      <c r="D487" s="46">
        <v>0.77083333333333304</v>
      </c>
      <c r="E487" s="47">
        <v>9.9696999999999996</v>
      </c>
      <c r="F487" s="32">
        <f t="shared" si="73"/>
        <v>17945.46</v>
      </c>
      <c r="G487" s="47">
        <v>287.7174</v>
      </c>
      <c r="H487" s="47">
        <v>5.0545999999999998</v>
      </c>
      <c r="I487" s="50">
        <v>0</v>
      </c>
      <c r="J487" s="34">
        <f t="shared" si="81"/>
        <v>0</v>
      </c>
      <c r="K487" s="34">
        <f t="shared" si="74"/>
        <v>0</v>
      </c>
      <c r="L487" s="35">
        <f t="shared" si="79"/>
        <v>0</v>
      </c>
      <c r="M487" s="50">
        <v>338.2525</v>
      </c>
      <c r="N487" s="50">
        <v>0</v>
      </c>
      <c r="O487" s="36">
        <f>(30*60)*$B$25*$B$29*$B$33*N487</f>
        <v>0</v>
      </c>
      <c r="P487">
        <v>341.0446</v>
      </c>
      <c r="Q487" s="36">
        <f>P487-$B$23</f>
        <v>55.871300000000019</v>
      </c>
      <c r="R487" s="36">
        <f>O487*$B$35*Q487</f>
        <v>0</v>
      </c>
      <c r="S487" s="36">
        <f t="shared" si="77"/>
        <v>0</v>
      </c>
    </row>
    <row r="488" spans="2:19" x14ac:dyDescent="0.25">
      <c r="B488" s="49"/>
      <c r="C488" s="45">
        <v>28</v>
      </c>
      <c r="D488" s="46">
        <v>0.79166666666666596</v>
      </c>
      <c r="E488" s="47">
        <v>2.8161</v>
      </c>
      <c r="F488" s="32">
        <f t="shared" si="73"/>
        <v>5068.9800000000005</v>
      </c>
      <c r="G488" s="47">
        <v>287.34730000000002</v>
      </c>
      <c r="H488" s="47">
        <v>5.0411000000000001</v>
      </c>
      <c r="I488" s="50">
        <v>0</v>
      </c>
      <c r="J488" s="34">
        <f t="shared" si="81"/>
        <v>0</v>
      </c>
      <c r="K488" s="34">
        <f t="shared" si="74"/>
        <v>0</v>
      </c>
      <c r="L488" s="35">
        <f t="shared" si="79"/>
        <v>0</v>
      </c>
      <c r="M488" s="50">
        <v>333.08069999999998</v>
      </c>
      <c r="N488" s="50">
        <v>0</v>
      </c>
      <c r="O488" s="36">
        <f>(30*60)*$B$25*$B$29*$B$33*N488</f>
        <v>0</v>
      </c>
      <c r="P488">
        <v>335.37689999999998</v>
      </c>
      <c r="Q488" s="36">
        <f>P488-$B$23</f>
        <v>50.203599999999994</v>
      </c>
      <c r="R488" s="36">
        <f>O488*$B$35*Q488</f>
        <v>0</v>
      </c>
      <c r="S488" s="36">
        <f t="shared" si="77"/>
        <v>0</v>
      </c>
    </row>
    <row r="489" spans="2:19" x14ac:dyDescent="0.25">
      <c r="B489" s="49"/>
      <c r="C489" s="47">
        <v>29</v>
      </c>
      <c r="D489" s="43">
        <v>0.8125</v>
      </c>
      <c r="E489" s="47">
        <v>0</v>
      </c>
      <c r="F489" s="32">
        <f t="shared" si="73"/>
        <v>0</v>
      </c>
      <c r="G489" s="47">
        <v>287.12110000000001</v>
      </c>
      <c r="H489" s="47">
        <v>5.0164999999999997</v>
      </c>
      <c r="I489" s="50">
        <v>0</v>
      </c>
      <c r="J489" s="34">
        <f t="shared" si="81"/>
        <v>0</v>
      </c>
      <c r="K489" s="34">
        <f t="shared" si="74"/>
        <v>0</v>
      </c>
      <c r="L489" s="35" t="e">
        <f t="shared" si="79"/>
        <v>#DIV/0!</v>
      </c>
      <c r="M489" s="50">
        <v>308.81599999999997</v>
      </c>
      <c r="N489" s="50">
        <v>0</v>
      </c>
      <c r="O489" s="36">
        <f>(30*60)*$B$25*$B$29*$B$33*N489</f>
        <v>0</v>
      </c>
      <c r="P489">
        <v>310.04149999999998</v>
      </c>
      <c r="Q489" s="36">
        <f>P489-$B$23</f>
        <v>24.868200000000002</v>
      </c>
      <c r="R489" s="36">
        <f>O489*$B$35*Q489</f>
        <v>0</v>
      </c>
      <c r="S489" s="36" t="e">
        <f t="shared" si="77"/>
        <v>#DIV/0!</v>
      </c>
    </row>
    <row r="490" spans="2:19" x14ac:dyDescent="0.25">
      <c r="B490" s="49"/>
      <c r="C490" s="47"/>
      <c r="D490" s="43">
        <v>0.83333333333333304</v>
      </c>
      <c r="E490" s="47">
        <v>0</v>
      </c>
      <c r="F490" s="32">
        <f t="shared" si="73"/>
        <v>0</v>
      </c>
      <c r="G490" s="47">
        <v>286.89490000000001</v>
      </c>
      <c r="H490" s="47">
        <v>5.0193000000000003</v>
      </c>
      <c r="I490" s="50"/>
      <c r="J490" s="34">
        <f t="shared" si="81"/>
        <v>0</v>
      </c>
      <c r="K490" s="34">
        <f t="shared" si="74"/>
        <v>0</v>
      </c>
      <c r="L490" s="35" t="e">
        <f t="shared" si="79"/>
        <v>#DIV/0!</v>
      </c>
      <c r="M490" s="50"/>
      <c r="O490" s="36">
        <f>(30*60)*$B$25*$B$29*$B$33*N490</f>
        <v>0</v>
      </c>
      <c r="Q490" s="36">
        <f>P490-$B$23</f>
        <v>-285.17329999999998</v>
      </c>
      <c r="R490" s="36">
        <f>O490*$B$35*Q490</f>
        <v>0</v>
      </c>
      <c r="S490" s="36" t="e">
        <f t="shared" si="77"/>
        <v>#DIV/0!</v>
      </c>
    </row>
    <row r="491" spans="2:19" x14ac:dyDescent="0.25">
      <c r="B491" s="49"/>
      <c r="C491" s="47"/>
      <c r="D491" s="31">
        <v>0.85416666666666596</v>
      </c>
      <c r="E491" s="47">
        <v>0</v>
      </c>
      <c r="F491" s="32">
        <f t="shared" si="73"/>
        <v>0</v>
      </c>
      <c r="G491" s="47">
        <v>286.72059999999999</v>
      </c>
      <c r="H491" s="47">
        <v>5.0202</v>
      </c>
      <c r="I491" s="50"/>
      <c r="J491" s="34">
        <f t="shared" si="81"/>
        <v>0</v>
      </c>
      <c r="K491" s="34">
        <f t="shared" si="74"/>
        <v>0</v>
      </c>
      <c r="L491" s="35" t="e">
        <f t="shared" si="79"/>
        <v>#DIV/0!</v>
      </c>
      <c r="M491" s="50"/>
      <c r="O491" s="36">
        <f>(30*60)*$B$25*$B$29*$B$33*N491</f>
        <v>0</v>
      </c>
      <c r="Q491" s="36">
        <f>P491-$B$23</f>
        <v>-285.17329999999998</v>
      </c>
      <c r="R491" s="36">
        <f>O491*$B$35*Q491</f>
        <v>0</v>
      </c>
      <c r="S491" s="36" t="e">
        <f t="shared" si="77"/>
        <v>#DIV/0!</v>
      </c>
    </row>
    <row r="492" spans="2:19" x14ac:dyDescent="0.25">
      <c r="B492" s="49"/>
      <c r="C492" s="47"/>
      <c r="D492" s="31">
        <v>0.875</v>
      </c>
      <c r="E492" s="47">
        <v>0</v>
      </c>
      <c r="F492" s="32">
        <f t="shared" si="73"/>
        <v>0</v>
      </c>
      <c r="G492" s="47">
        <v>286.54629999999997</v>
      </c>
      <c r="H492" s="47">
        <v>5.0290999999999997</v>
      </c>
      <c r="I492" s="50"/>
      <c r="J492" s="34">
        <f t="shared" si="81"/>
        <v>0</v>
      </c>
      <c r="K492" s="34">
        <f t="shared" si="74"/>
        <v>0</v>
      </c>
      <c r="L492" s="35" t="e">
        <f t="shared" si="79"/>
        <v>#DIV/0!</v>
      </c>
      <c r="M492" s="50"/>
      <c r="O492" s="36">
        <f>(30*60)*$B$25*$B$29*$B$33*N492</f>
        <v>0</v>
      </c>
      <c r="Q492" s="36">
        <f>P492-$B$23</f>
        <v>-285.17329999999998</v>
      </c>
      <c r="R492" s="36">
        <f>O492*$B$35*Q492</f>
        <v>0</v>
      </c>
      <c r="S492" s="36" t="e">
        <f t="shared" si="77"/>
        <v>#DIV/0!</v>
      </c>
    </row>
    <row r="493" spans="2:19" x14ac:dyDescent="0.25">
      <c r="B493" s="49"/>
      <c r="C493" s="47"/>
      <c r="D493" s="31">
        <v>0.89583333333333304</v>
      </c>
      <c r="E493" s="47">
        <v>0</v>
      </c>
      <c r="F493" s="32">
        <f t="shared" si="73"/>
        <v>0</v>
      </c>
      <c r="G493" s="47">
        <v>286.38979999999998</v>
      </c>
      <c r="H493" s="47">
        <v>5.0387000000000004</v>
      </c>
      <c r="I493" s="50"/>
      <c r="J493" s="34">
        <f t="shared" si="81"/>
        <v>0</v>
      </c>
      <c r="K493" s="34">
        <f t="shared" si="74"/>
        <v>0</v>
      </c>
      <c r="L493" s="35" t="e">
        <f t="shared" si="79"/>
        <v>#DIV/0!</v>
      </c>
      <c r="M493" s="50"/>
      <c r="O493" s="36">
        <f>(30*60)*$B$25*$B$29*$B$33*N493</f>
        <v>0</v>
      </c>
      <c r="Q493" s="36">
        <f>P493-$B$23</f>
        <v>-285.17329999999998</v>
      </c>
      <c r="R493" s="36">
        <f>O493*$B$35*Q493</f>
        <v>0</v>
      </c>
      <c r="S493" s="36" t="e">
        <f t="shared" si="77"/>
        <v>#DIV/0!</v>
      </c>
    </row>
    <row r="494" spans="2:19" x14ac:dyDescent="0.25">
      <c r="B494" s="49"/>
      <c r="C494" s="47"/>
      <c r="D494" s="31">
        <v>0.91666666666666596</v>
      </c>
      <c r="E494" s="47">
        <v>0</v>
      </c>
      <c r="F494" s="32">
        <f t="shared" si="73"/>
        <v>0</v>
      </c>
      <c r="G494" s="47">
        <v>286.23320000000001</v>
      </c>
      <c r="H494" s="47">
        <v>5.0537999999999998</v>
      </c>
      <c r="I494" s="50"/>
      <c r="J494" s="34">
        <f t="shared" si="81"/>
        <v>0</v>
      </c>
      <c r="K494" s="34">
        <f t="shared" si="74"/>
        <v>0</v>
      </c>
      <c r="L494" s="35" t="e">
        <f t="shared" si="79"/>
        <v>#DIV/0!</v>
      </c>
      <c r="M494" s="50"/>
      <c r="N494" s="47"/>
      <c r="O494" s="36">
        <f>(30*60)*$B$25*$B$29*$B$33*N494</f>
        <v>0</v>
      </c>
      <c r="Q494" s="36">
        <f>P494-$B$23</f>
        <v>-285.17329999999998</v>
      </c>
      <c r="R494" s="36">
        <f>O494*$B$35*Q494</f>
        <v>0</v>
      </c>
      <c r="S494" s="36" t="e">
        <f t="shared" si="77"/>
        <v>#DIV/0!</v>
      </c>
    </row>
    <row r="495" spans="2:19" x14ac:dyDescent="0.25">
      <c r="B495" s="49"/>
      <c r="C495" s="47"/>
      <c r="D495" s="31">
        <v>0.9375</v>
      </c>
      <c r="E495" s="47">
        <v>0</v>
      </c>
      <c r="F495" s="32">
        <f t="shared" si="73"/>
        <v>0</v>
      </c>
      <c r="G495" s="47">
        <v>286.08179999999999</v>
      </c>
      <c r="H495" s="47">
        <v>5.0568</v>
      </c>
      <c r="I495" s="50"/>
      <c r="J495" s="34">
        <f t="shared" si="81"/>
        <v>0</v>
      </c>
      <c r="K495" s="34">
        <f t="shared" si="74"/>
        <v>0</v>
      </c>
      <c r="L495" s="35" t="e">
        <f t="shared" si="79"/>
        <v>#DIV/0!</v>
      </c>
      <c r="M495" s="50"/>
      <c r="N495" s="47"/>
      <c r="O495" s="36">
        <f>(30*60)*$B$25*$B$29*$B$33*N495</f>
        <v>0</v>
      </c>
      <c r="Q495" s="36">
        <f>P495-$B$23</f>
        <v>-285.17329999999998</v>
      </c>
      <c r="R495" s="36">
        <f>O495*$B$35*Q495</f>
        <v>0</v>
      </c>
      <c r="S495" s="36" t="e">
        <f t="shared" si="77"/>
        <v>#DIV/0!</v>
      </c>
    </row>
    <row r="496" spans="2:19" x14ac:dyDescent="0.25">
      <c r="B496" s="49"/>
      <c r="C496" s="47"/>
      <c r="D496" s="31">
        <v>0.95833333333333304</v>
      </c>
      <c r="E496" s="47">
        <v>0</v>
      </c>
      <c r="F496" s="32">
        <f t="shared" si="73"/>
        <v>0</v>
      </c>
      <c r="G496" s="47">
        <v>285.93040000000002</v>
      </c>
      <c r="H496" s="47">
        <v>5.0636999999999999</v>
      </c>
      <c r="I496" s="50"/>
      <c r="J496" s="34">
        <f t="shared" si="81"/>
        <v>0</v>
      </c>
      <c r="K496" s="34">
        <f t="shared" si="74"/>
        <v>0</v>
      </c>
      <c r="L496" s="35" t="e">
        <f t="shared" si="79"/>
        <v>#DIV/0!</v>
      </c>
      <c r="M496" s="50"/>
      <c r="N496" s="47"/>
      <c r="O496" s="36">
        <f>(30*60)*$B$25*$B$29*$B$33*N496</f>
        <v>0</v>
      </c>
      <c r="Q496" s="36">
        <f>P496-$B$23</f>
        <v>-285.17329999999998</v>
      </c>
      <c r="R496" s="36">
        <f>O496*$B$35*Q496</f>
        <v>0</v>
      </c>
      <c r="S496" s="36" t="e">
        <f t="shared" si="77"/>
        <v>#DIV/0!</v>
      </c>
    </row>
    <row r="497" spans="1:19" x14ac:dyDescent="0.25">
      <c r="B497" s="49"/>
      <c r="C497" s="47"/>
      <c r="D497" s="31">
        <v>0.97916666666666596</v>
      </c>
      <c r="E497" s="47">
        <v>0</v>
      </c>
      <c r="F497" s="32">
        <f t="shared" si="73"/>
        <v>0</v>
      </c>
      <c r="G497" s="47">
        <v>285.79610000000002</v>
      </c>
      <c r="H497" s="47">
        <v>5.0533000000000001</v>
      </c>
      <c r="I497" s="50"/>
      <c r="J497" s="34">
        <f t="shared" si="81"/>
        <v>0</v>
      </c>
      <c r="K497" s="34">
        <f t="shared" si="74"/>
        <v>0</v>
      </c>
      <c r="L497" s="35" t="e">
        <f t="shared" si="79"/>
        <v>#DIV/0!</v>
      </c>
      <c r="M497" s="50"/>
      <c r="N497" s="47"/>
      <c r="O497" s="36">
        <f>(30*60)*$B$25*$B$29*$B$33*N497</f>
        <v>0</v>
      </c>
      <c r="Q497" s="36">
        <f>P497-$B$23</f>
        <v>-285.17329999999998</v>
      </c>
      <c r="R497" s="36">
        <f>O497*$B$35*Q497</f>
        <v>0</v>
      </c>
      <c r="S497" s="36" t="e">
        <f t="shared" si="77"/>
        <v>#DIV/0!</v>
      </c>
    </row>
    <row r="498" spans="1:19" x14ac:dyDescent="0.25">
      <c r="B498" s="49"/>
      <c r="C498" s="47"/>
      <c r="D498" s="31">
        <v>1</v>
      </c>
      <c r="E498" s="47">
        <v>0</v>
      </c>
      <c r="F498" s="32">
        <f t="shared" si="73"/>
        <v>0</v>
      </c>
      <c r="G498" s="47">
        <v>285.6619</v>
      </c>
      <c r="H498" s="47">
        <v>5.0472999999999999</v>
      </c>
      <c r="I498" s="50"/>
      <c r="J498" s="34">
        <f t="shared" si="81"/>
        <v>0</v>
      </c>
      <c r="K498" s="34">
        <f t="shared" si="74"/>
        <v>0</v>
      </c>
      <c r="L498" s="35" t="e">
        <f t="shared" si="79"/>
        <v>#DIV/0!</v>
      </c>
      <c r="M498" s="50"/>
      <c r="N498" s="47"/>
      <c r="O498" s="36">
        <f>(30*60)*$B$25*$B$29*$B$33*N498</f>
        <v>0</v>
      </c>
      <c r="Q498" s="36">
        <f>P498-$B$23</f>
        <v>-285.17329999999998</v>
      </c>
      <c r="R498" s="36">
        <f>O498*$B$35*Q498</f>
        <v>0</v>
      </c>
      <c r="S498" s="36" t="e">
        <f t="shared" si="77"/>
        <v>#DIV/0!</v>
      </c>
    </row>
    <row r="499" spans="1:19" x14ac:dyDescent="0.25">
      <c r="B499" s="51"/>
      <c r="F499" s="47"/>
      <c r="I499" s="50"/>
      <c r="M499" s="50"/>
    </row>
    <row r="500" spans="1:19" x14ac:dyDescent="0.25">
      <c r="B500" s="51"/>
      <c r="F500" s="47"/>
      <c r="G500" s="47"/>
      <c r="H500" s="47"/>
      <c r="I500" s="50"/>
      <c r="J500" s="52"/>
      <c r="K500" s="52"/>
      <c r="L500" s="53"/>
      <c r="M500" s="50"/>
      <c r="N500" s="54"/>
      <c r="O500" s="54"/>
      <c r="P500" s="47"/>
      <c r="Q500" s="52"/>
      <c r="R500" s="52"/>
      <c r="S500" s="53"/>
    </row>
    <row r="501" spans="1:19" x14ac:dyDescent="0.25">
      <c r="B501" s="51"/>
      <c r="F501" s="47"/>
      <c r="G501" s="47"/>
      <c r="H501" s="47"/>
      <c r="I501" s="50"/>
      <c r="J501" s="52"/>
      <c r="K501" s="52"/>
      <c r="L501" s="53"/>
      <c r="M501" s="50"/>
      <c r="N501" s="54"/>
      <c r="O501" s="54"/>
      <c r="P501" s="47"/>
      <c r="Q501" s="52"/>
      <c r="R501" s="52"/>
      <c r="S501" s="53"/>
    </row>
    <row r="502" spans="1:19" x14ac:dyDescent="0.25">
      <c r="B502" s="51"/>
      <c r="F502" s="47"/>
      <c r="G502" s="47"/>
      <c r="H502" s="47"/>
      <c r="I502" s="50"/>
      <c r="J502" s="50"/>
      <c r="K502" s="50"/>
      <c r="M502" s="50"/>
    </row>
    <row r="503" spans="1:19" x14ac:dyDescent="0.25"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</row>
    <row r="504" spans="1:19" ht="15" customHeight="1" x14ac:dyDescent="0.25">
      <c r="B504" s="9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</row>
    <row r="505" spans="1:19" ht="21" x14ac:dyDescent="0.35">
      <c r="A505" s="47"/>
      <c r="B505" s="42" t="s">
        <v>11</v>
      </c>
      <c r="C505" s="57" t="s">
        <v>66</v>
      </c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</row>
    <row r="506" spans="1:19" x14ac:dyDescent="0.25">
      <c r="B506" s="11" t="s">
        <v>13</v>
      </c>
      <c r="C506" s="13" t="s">
        <v>14</v>
      </c>
      <c r="D506" s="13"/>
      <c r="E506" s="14">
        <f>SUM(K513:K560)/(60*60)</f>
        <v>623.99873701936565</v>
      </c>
      <c r="F506" s="14"/>
      <c r="G506" s="15" t="s">
        <v>7</v>
      </c>
      <c r="H506" s="16" t="s">
        <v>15</v>
      </c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</row>
    <row r="507" spans="1:19" ht="21" customHeight="1" x14ac:dyDescent="0.25">
      <c r="B507" s="17" t="s">
        <v>16</v>
      </c>
      <c r="C507" s="18" t="s">
        <v>2</v>
      </c>
      <c r="D507" s="18"/>
      <c r="E507" s="19">
        <f>(SUM(K513:K560))/(SUM(F513:F560))</f>
        <v>0.1019712357712952</v>
      </c>
      <c r="F507" s="19"/>
      <c r="G507" s="20" t="s">
        <v>17</v>
      </c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</row>
    <row r="508" spans="1:19" x14ac:dyDescent="0.25">
      <c r="B508" s="17" t="s">
        <v>18</v>
      </c>
      <c r="C508" s="13" t="s">
        <v>19</v>
      </c>
      <c r="D508" s="13"/>
      <c r="E508" s="14">
        <f>SUM(O513:O560)</f>
        <v>21.099438916333625</v>
      </c>
      <c r="F508" s="14"/>
      <c r="G508" s="20" t="s">
        <v>10</v>
      </c>
      <c r="H508" s="13" t="s">
        <v>20</v>
      </c>
      <c r="I508" s="13"/>
      <c r="J508" s="14">
        <f>MAX(P513:P560)</f>
        <v>367.70190000000002</v>
      </c>
      <c r="K508" s="14"/>
      <c r="L508" s="20" t="s">
        <v>8</v>
      </c>
    </row>
    <row r="509" spans="1:19" x14ac:dyDescent="0.25">
      <c r="B509" s="11" t="s">
        <v>21</v>
      </c>
      <c r="C509" s="18" t="s">
        <v>3</v>
      </c>
      <c r="D509" s="18"/>
      <c r="E509" s="19">
        <f>(SUM(R513:R560))/(SUM(F513:F560))</f>
        <v>0.32715846979231095</v>
      </c>
      <c r="F509" s="19"/>
      <c r="G509" s="15" t="s">
        <v>17</v>
      </c>
      <c r="H509" s="13" t="s">
        <v>22</v>
      </c>
      <c r="I509" s="13"/>
      <c r="J509" s="21">
        <f>MAX(M514:M561)</f>
        <v>357.88380000000001</v>
      </c>
      <c r="K509" s="14"/>
      <c r="L509" s="20" t="s">
        <v>8</v>
      </c>
    </row>
    <row r="510" spans="1:19" ht="21" x14ac:dyDescent="0.35">
      <c r="B510" s="11" t="s">
        <v>23</v>
      </c>
      <c r="C510" s="22" t="s">
        <v>4</v>
      </c>
      <c r="D510" s="22"/>
      <c r="E510" s="23">
        <f>E507+E509</f>
        <v>0.42912970556360613</v>
      </c>
      <c r="F510" s="23"/>
      <c r="G510" s="24" t="s">
        <v>17</v>
      </c>
      <c r="H510" s="25"/>
      <c r="I510" s="26" t="s">
        <v>24</v>
      </c>
      <c r="J510" s="26"/>
      <c r="K510" s="26"/>
      <c r="L510" s="26"/>
      <c r="M510" s="25"/>
      <c r="N510" s="26" t="s">
        <v>25</v>
      </c>
      <c r="O510" s="26"/>
      <c r="P510" s="26"/>
      <c r="Q510" s="26"/>
      <c r="R510" s="26"/>
      <c r="S510" s="26"/>
    </row>
    <row r="511" spans="1:19" x14ac:dyDescent="0.25">
      <c r="B511" s="27" t="s">
        <v>26</v>
      </c>
      <c r="C511" s="28" t="s">
        <v>27</v>
      </c>
      <c r="D511" s="28" t="s">
        <v>28</v>
      </c>
      <c r="E511" s="28" t="s">
        <v>29</v>
      </c>
      <c r="F511" s="28" t="s">
        <v>30</v>
      </c>
      <c r="G511" s="28" t="s">
        <v>31</v>
      </c>
      <c r="H511" s="28" t="s">
        <v>32</v>
      </c>
      <c r="I511" s="28" t="s">
        <v>33</v>
      </c>
      <c r="J511" s="28" t="s">
        <v>33</v>
      </c>
      <c r="K511" s="28" t="s">
        <v>34</v>
      </c>
      <c r="L511" s="28" t="s">
        <v>35</v>
      </c>
      <c r="M511" s="28" t="s">
        <v>36</v>
      </c>
      <c r="N511" s="28" t="s">
        <v>37</v>
      </c>
      <c r="O511" s="28" t="s">
        <v>38</v>
      </c>
      <c r="P511" s="28" t="s">
        <v>39</v>
      </c>
      <c r="Q511" s="28" t="s">
        <v>40</v>
      </c>
      <c r="R511" s="28" t="s">
        <v>41</v>
      </c>
      <c r="S511" s="28" t="s">
        <v>35</v>
      </c>
    </row>
    <row r="512" spans="1:19" x14ac:dyDescent="0.25">
      <c r="B512" s="29">
        <f>G524</f>
        <v>285.17329999999998</v>
      </c>
      <c r="C512" s="27"/>
      <c r="D512" s="27"/>
      <c r="E512" s="27" t="s">
        <v>42</v>
      </c>
      <c r="F512" s="27" t="s">
        <v>43</v>
      </c>
      <c r="G512" s="27" t="s">
        <v>8</v>
      </c>
      <c r="H512" s="27" t="s">
        <v>44</v>
      </c>
      <c r="I512" s="27" t="s">
        <v>45</v>
      </c>
      <c r="J512" s="27" t="s">
        <v>46</v>
      </c>
      <c r="K512" s="27" t="s">
        <v>43</v>
      </c>
      <c r="L512" s="27" t="s">
        <v>17</v>
      </c>
      <c r="M512" s="27" t="s">
        <v>8</v>
      </c>
      <c r="N512" s="27" t="s">
        <v>44</v>
      </c>
      <c r="O512" s="27" t="s">
        <v>47</v>
      </c>
      <c r="P512" s="27" t="s">
        <v>8</v>
      </c>
      <c r="Q512" s="27" t="s">
        <v>8</v>
      </c>
      <c r="R512" s="27" t="s">
        <v>43</v>
      </c>
      <c r="S512" s="27" t="s">
        <v>17</v>
      </c>
    </row>
    <row r="513" spans="2:19" x14ac:dyDescent="0.25">
      <c r="B513" s="30" t="s">
        <v>48</v>
      </c>
      <c r="D513" s="31">
        <v>2.0833333333333332E-2</v>
      </c>
      <c r="E513">
        <v>0</v>
      </c>
      <c r="F513" s="32">
        <f>E513*30*60</f>
        <v>0</v>
      </c>
      <c r="G513">
        <v>285.28210000000001</v>
      </c>
      <c r="H513">
        <v>5.3007999999999997</v>
      </c>
      <c r="I513" s="33"/>
      <c r="J513" s="34">
        <f t="shared" ref="J513:J519" si="82">I513/0.3563</f>
        <v>0</v>
      </c>
      <c r="K513" s="34">
        <f>J513*30*60</f>
        <v>0</v>
      </c>
      <c r="L513" s="35" t="e">
        <f>K513/F513</f>
        <v>#DIV/0!</v>
      </c>
      <c r="M513" s="33"/>
      <c r="O513" s="36">
        <f>(30*60)*$B$25*$B$29*$B$33*N513</f>
        <v>0</v>
      </c>
      <c r="Q513" s="36">
        <f>P513-$B$23</f>
        <v>-285.17329999999998</v>
      </c>
      <c r="R513" s="36">
        <f>O513*$B$35*Q513</f>
        <v>0</v>
      </c>
      <c r="S513" s="36" t="e">
        <f>R513/F513</f>
        <v>#DIV/0!</v>
      </c>
    </row>
    <row r="514" spans="2:19" x14ac:dyDescent="0.25">
      <c r="B514" s="29">
        <v>11</v>
      </c>
      <c r="D514" s="31">
        <v>4.1666666666666664E-2</v>
      </c>
      <c r="E514">
        <v>0</v>
      </c>
      <c r="F514" s="32">
        <f t="shared" ref="F514:F560" si="83">E514*30*60</f>
        <v>0</v>
      </c>
      <c r="G514">
        <v>285.15899999999999</v>
      </c>
      <c r="H514">
        <v>5.2910000000000004</v>
      </c>
      <c r="I514" s="33"/>
      <c r="J514" s="34">
        <f t="shared" si="82"/>
        <v>0</v>
      </c>
      <c r="K514" s="34">
        <f t="shared" ref="K514:K560" si="84">J514*30*60</f>
        <v>0</v>
      </c>
      <c r="L514" s="35" t="e">
        <f t="shared" ref="L514:L520" si="85">K514/F514</f>
        <v>#DIV/0!</v>
      </c>
      <c r="M514" s="33"/>
      <c r="O514" s="36">
        <f>(30*60)*$B$25*$B$29*$B$33*N514</f>
        <v>0</v>
      </c>
      <c r="Q514" s="36">
        <f>P514-$B$23</f>
        <v>-285.17329999999998</v>
      </c>
      <c r="R514" s="36">
        <f>O514*$B$35*Q514</f>
        <v>0</v>
      </c>
      <c r="S514" s="36" t="e">
        <f t="shared" ref="S514:S518" si="86">R514/F514</f>
        <v>#DIV/0!</v>
      </c>
    </row>
    <row r="515" spans="2:19" x14ac:dyDescent="0.25">
      <c r="B515" s="37" t="s">
        <v>49</v>
      </c>
      <c r="D515" s="31">
        <v>6.25E-2</v>
      </c>
      <c r="E515">
        <v>0</v>
      </c>
      <c r="F515" s="32">
        <f t="shared" si="83"/>
        <v>0</v>
      </c>
      <c r="G515">
        <v>285.04610000000002</v>
      </c>
      <c r="H515">
        <v>5.2882999999999996</v>
      </c>
      <c r="I515" s="33"/>
      <c r="J515" s="34">
        <f t="shared" si="82"/>
        <v>0</v>
      </c>
      <c r="K515" s="34">
        <f t="shared" si="84"/>
        <v>0</v>
      </c>
      <c r="L515" s="35" t="e">
        <f t="shared" si="85"/>
        <v>#DIV/0!</v>
      </c>
      <c r="M515" s="33"/>
      <c r="O515" s="36">
        <f>(30*60)*$B$25*$B$29*$B$33*N515</f>
        <v>0</v>
      </c>
      <c r="Q515" s="36">
        <f>P515-$B$23</f>
        <v>-285.17329999999998</v>
      </c>
      <c r="R515" s="36">
        <f>O515*$B$35*Q515</f>
        <v>0</v>
      </c>
      <c r="S515" s="36" t="e">
        <f t="shared" si="86"/>
        <v>#DIV/0!</v>
      </c>
    </row>
    <row r="516" spans="2:19" x14ac:dyDescent="0.25">
      <c r="B516" s="38">
        <v>8.0000000000000002E-3</v>
      </c>
      <c r="D516" s="31">
        <v>8.3333333333333301E-2</v>
      </c>
      <c r="E516">
        <v>0</v>
      </c>
      <c r="F516" s="32">
        <f t="shared" si="83"/>
        <v>0</v>
      </c>
      <c r="G516">
        <v>284.9332</v>
      </c>
      <c r="H516">
        <v>5.2944000000000004</v>
      </c>
      <c r="I516" s="33"/>
      <c r="J516" s="34">
        <f t="shared" si="82"/>
        <v>0</v>
      </c>
      <c r="K516" s="34">
        <f t="shared" si="84"/>
        <v>0</v>
      </c>
      <c r="L516" s="35" t="e">
        <f t="shared" si="85"/>
        <v>#DIV/0!</v>
      </c>
      <c r="M516" s="33"/>
      <c r="O516" s="36">
        <f>(30*60)*$B$25*$B$29*$B$33*N516</f>
        <v>0</v>
      </c>
      <c r="Q516" s="36">
        <f>P516-$B$23</f>
        <v>-285.17329999999998</v>
      </c>
      <c r="R516" s="36">
        <f>O516*$B$35*Q516</f>
        <v>0</v>
      </c>
      <c r="S516" s="36" t="e">
        <f t="shared" si="86"/>
        <v>#DIV/0!</v>
      </c>
    </row>
    <row r="517" spans="2:19" x14ac:dyDescent="0.25">
      <c r="B517" s="28" t="s">
        <v>50</v>
      </c>
      <c r="D517" s="31">
        <v>0.104166666666667</v>
      </c>
      <c r="E517">
        <v>0</v>
      </c>
      <c r="F517" s="32">
        <f t="shared" si="83"/>
        <v>0</v>
      </c>
      <c r="G517">
        <v>284.87490000000003</v>
      </c>
      <c r="H517">
        <v>5.2812999999999999</v>
      </c>
      <c r="I517" s="33"/>
      <c r="J517" s="34">
        <f t="shared" si="82"/>
        <v>0</v>
      </c>
      <c r="K517" s="34">
        <f t="shared" si="84"/>
        <v>0</v>
      </c>
      <c r="L517" s="35" t="e">
        <f t="shared" si="85"/>
        <v>#DIV/0!</v>
      </c>
      <c r="M517" s="33"/>
      <c r="O517" s="36">
        <f>(30*60)*$B$25*$B$29*$B$33*N517</f>
        <v>0</v>
      </c>
      <c r="Q517" s="36">
        <f>P517-$B$23</f>
        <v>-285.17329999999998</v>
      </c>
      <c r="R517" s="36">
        <f>O517*$B$35*Q517</f>
        <v>0</v>
      </c>
      <c r="S517" s="36" t="e">
        <f t="shared" si="86"/>
        <v>#DIV/0!</v>
      </c>
    </row>
    <row r="518" spans="2:19" x14ac:dyDescent="0.25">
      <c r="B518" s="38">
        <v>5.0265482457436686E-5</v>
      </c>
      <c r="D518" s="31">
        <v>0.125</v>
      </c>
      <c r="E518">
        <v>0</v>
      </c>
      <c r="F518" s="32">
        <f t="shared" si="83"/>
        <v>0</v>
      </c>
      <c r="G518">
        <v>284.81659999999999</v>
      </c>
      <c r="H518">
        <v>5.2728999999999999</v>
      </c>
      <c r="I518" s="33"/>
      <c r="J518" s="34">
        <f t="shared" si="82"/>
        <v>0</v>
      </c>
      <c r="K518" s="34">
        <f t="shared" si="84"/>
        <v>0</v>
      </c>
      <c r="L518" s="35" t="e">
        <f t="shared" si="85"/>
        <v>#DIV/0!</v>
      </c>
      <c r="M518" s="33"/>
      <c r="O518" s="36">
        <f>(30*60)*$B$25*$B$29*$B$33*N518</f>
        <v>0</v>
      </c>
      <c r="Q518" s="36">
        <f>P518-$B$23</f>
        <v>-285.17329999999998</v>
      </c>
      <c r="R518" s="36">
        <f>O518*$B$35*Q518</f>
        <v>0</v>
      </c>
      <c r="S518" s="36" t="e">
        <f t="shared" si="86"/>
        <v>#DIV/0!</v>
      </c>
    </row>
    <row r="519" spans="2:19" x14ac:dyDescent="0.25">
      <c r="B519" s="39" t="s">
        <v>51</v>
      </c>
      <c r="D519" s="31">
        <v>0.14583333333333301</v>
      </c>
      <c r="E519">
        <v>0</v>
      </c>
      <c r="F519" s="32">
        <f t="shared" si="83"/>
        <v>0</v>
      </c>
      <c r="G519">
        <v>284.76889999999997</v>
      </c>
      <c r="H519">
        <v>5.2496999999999998</v>
      </c>
      <c r="I519" s="33"/>
      <c r="J519" s="34">
        <f t="shared" si="82"/>
        <v>0</v>
      </c>
      <c r="K519" s="34">
        <f t="shared" si="84"/>
        <v>0</v>
      </c>
      <c r="L519" s="35" t="e">
        <f t="shared" si="85"/>
        <v>#DIV/0!</v>
      </c>
      <c r="M519" s="33"/>
      <c r="O519" s="36">
        <f>(30*60)*$B$25*$B$29*$B$33*N519</f>
        <v>0</v>
      </c>
      <c r="Q519" s="36">
        <f>P519-$B$23</f>
        <v>-285.17329999999998</v>
      </c>
      <c r="R519" s="36">
        <f>O519*$B$35*Q519</f>
        <v>0</v>
      </c>
      <c r="S519" s="36" t="e">
        <f>R519/F519</f>
        <v>#DIV/0!</v>
      </c>
    </row>
    <row r="520" spans="2:19" x14ac:dyDescent="0.25">
      <c r="B520" s="40">
        <v>0.35630699999999998</v>
      </c>
      <c r="D520" s="31">
        <v>0.16666666666666599</v>
      </c>
      <c r="E520">
        <v>0</v>
      </c>
      <c r="F520" s="32">
        <f t="shared" si="83"/>
        <v>0</v>
      </c>
      <c r="G520">
        <v>284.72129999999999</v>
      </c>
      <c r="H520">
        <v>5.2305000000000001</v>
      </c>
      <c r="I520" s="33"/>
      <c r="J520" s="34">
        <f>I520/0.3563</f>
        <v>0</v>
      </c>
      <c r="K520" s="34">
        <f t="shared" si="84"/>
        <v>0</v>
      </c>
      <c r="L520" s="35" t="e">
        <f t="shared" si="85"/>
        <v>#DIV/0!</v>
      </c>
      <c r="M520" s="33"/>
      <c r="O520" s="36">
        <f>(30*60)*$B$25*$B$29*$B$33*N520</f>
        <v>0</v>
      </c>
      <c r="Q520" s="36">
        <f>P520-$B$23</f>
        <v>-285.17329999999998</v>
      </c>
      <c r="R520" s="36">
        <f>O520*$B$35*Q520</f>
        <v>0</v>
      </c>
      <c r="S520" s="36" t="e">
        <f t="shared" ref="S520:S560" si="87">R520/F520</f>
        <v>#DIV/0!</v>
      </c>
    </row>
    <row r="521" spans="2:19" x14ac:dyDescent="0.25">
      <c r="B521" s="41" t="s">
        <v>52</v>
      </c>
      <c r="D521" s="31">
        <v>0.1875</v>
      </c>
      <c r="E521">
        <v>0</v>
      </c>
      <c r="F521" s="32">
        <f t="shared" si="83"/>
        <v>0</v>
      </c>
      <c r="G521">
        <v>284.71910000000003</v>
      </c>
      <c r="H521">
        <v>5.2077</v>
      </c>
      <c r="I521" s="33"/>
      <c r="J521" s="34">
        <f t="shared" ref="J521:J527" si="88">I521/0.3563</f>
        <v>0</v>
      </c>
      <c r="K521" s="34">
        <f t="shared" si="84"/>
        <v>0</v>
      </c>
      <c r="L521" s="35" t="e">
        <f>K521/F521</f>
        <v>#DIV/0!</v>
      </c>
      <c r="M521" s="33"/>
      <c r="O521" s="36">
        <f>(30*60)*$B$25*$B$29*$B$33*N521</f>
        <v>0</v>
      </c>
      <c r="Q521" s="36">
        <f>P521-$B$23</f>
        <v>-285.17329999999998</v>
      </c>
      <c r="R521" s="36">
        <f>O521*$B$35*Q521</f>
        <v>0</v>
      </c>
      <c r="S521" s="36" t="e">
        <f t="shared" si="87"/>
        <v>#DIV/0!</v>
      </c>
    </row>
    <row r="522" spans="2:19" x14ac:dyDescent="0.25">
      <c r="B522" s="42">
        <v>1000</v>
      </c>
      <c r="D522" s="43">
        <v>0.20833333333333301</v>
      </c>
      <c r="E522">
        <v>0</v>
      </c>
      <c r="F522" s="32">
        <f t="shared" si="83"/>
        <v>0</v>
      </c>
      <c r="G522">
        <v>284.71699999999998</v>
      </c>
      <c r="H522">
        <v>5.1897000000000002</v>
      </c>
      <c r="I522" s="33"/>
      <c r="J522" s="34">
        <f t="shared" si="88"/>
        <v>0</v>
      </c>
      <c r="K522" s="34">
        <f t="shared" si="84"/>
        <v>0</v>
      </c>
      <c r="L522" s="35" t="e">
        <f>K522/F522</f>
        <v>#DIV/0!</v>
      </c>
      <c r="M522" s="33"/>
      <c r="O522" s="36">
        <f>(30*60)*$B$25*$B$29*$B$33*N522</f>
        <v>0</v>
      </c>
      <c r="Q522" s="36">
        <f>P522-$B$23</f>
        <v>-285.17329999999998</v>
      </c>
      <c r="R522" s="36">
        <f>O522*$B$35*Q522</f>
        <v>0</v>
      </c>
      <c r="S522" s="36" t="e">
        <f t="shared" si="87"/>
        <v>#DIV/0!</v>
      </c>
    </row>
    <row r="523" spans="2:19" x14ac:dyDescent="0.25">
      <c r="B523" s="44" t="s">
        <v>53</v>
      </c>
      <c r="C523">
        <v>1</v>
      </c>
      <c r="D523" s="43">
        <v>0.22916666666666599</v>
      </c>
      <c r="E523">
        <v>0</v>
      </c>
      <c r="F523" s="32">
        <f t="shared" si="83"/>
        <v>0</v>
      </c>
      <c r="G523">
        <v>284.94510000000002</v>
      </c>
      <c r="H523">
        <v>5.1357999999999997</v>
      </c>
      <c r="I523" s="33">
        <v>0</v>
      </c>
      <c r="J523" s="34">
        <f t="shared" si="88"/>
        <v>0</v>
      </c>
      <c r="K523" s="34">
        <f t="shared" si="84"/>
        <v>0</v>
      </c>
      <c r="L523" s="35" t="e">
        <f t="shared" ref="L523:L560" si="89">K523/F523</f>
        <v>#DIV/0!</v>
      </c>
      <c r="M523" s="33">
        <v>285.66480000000001</v>
      </c>
      <c r="N523" s="33">
        <v>0</v>
      </c>
      <c r="O523" s="36">
        <f>(30*60)*$B$25*$B$29*$B$33*N523</f>
        <v>0</v>
      </c>
      <c r="P523">
        <v>285.57170000000002</v>
      </c>
      <c r="Q523" s="36">
        <f>P523-$B$23</f>
        <v>0.39840000000003783</v>
      </c>
      <c r="R523" s="36">
        <f>O523*$B$35*Q523</f>
        <v>0</v>
      </c>
      <c r="S523" s="36" t="e">
        <f t="shared" si="87"/>
        <v>#DIV/0!</v>
      </c>
    </row>
    <row r="524" spans="2:19" x14ac:dyDescent="0.25">
      <c r="B524" s="42">
        <v>4180</v>
      </c>
      <c r="C524" s="45">
        <v>2</v>
      </c>
      <c r="D524" s="46">
        <v>0.25</v>
      </c>
      <c r="E524" s="47">
        <v>9.3742000000000001</v>
      </c>
      <c r="F524" s="32">
        <f t="shared" si="83"/>
        <v>16873.560000000001</v>
      </c>
      <c r="G524">
        <v>285.17329999999998</v>
      </c>
      <c r="H524">
        <v>5.0884999999999998</v>
      </c>
      <c r="I524" s="33">
        <v>0</v>
      </c>
      <c r="J524" s="34">
        <f t="shared" si="88"/>
        <v>0</v>
      </c>
      <c r="K524" s="34">
        <f t="shared" si="84"/>
        <v>0</v>
      </c>
      <c r="L524" s="35">
        <f t="shared" si="89"/>
        <v>0</v>
      </c>
      <c r="M524" s="33">
        <v>285.96370000000002</v>
      </c>
      <c r="N524" s="33">
        <v>0</v>
      </c>
      <c r="O524" s="36">
        <f>(30*60)*$B$25*$B$29*$B$33*N524</f>
        <v>0</v>
      </c>
      <c r="P524">
        <v>285.9751</v>
      </c>
      <c r="Q524" s="36">
        <f>P524-$B$23</f>
        <v>0.80180000000001428</v>
      </c>
      <c r="R524" s="36">
        <f>O524*$B$35*Q524</f>
        <v>0</v>
      </c>
      <c r="S524" s="36">
        <f t="shared" si="87"/>
        <v>0</v>
      </c>
    </row>
    <row r="525" spans="2:19" x14ac:dyDescent="0.25">
      <c r="B525" s="48"/>
      <c r="C525" s="45">
        <v>3</v>
      </c>
      <c r="D525" s="46">
        <v>0.27083333333333298</v>
      </c>
      <c r="E525" s="47">
        <v>26.321899999999999</v>
      </c>
      <c r="F525" s="32">
        <f t="shared" si="83"/>
        <v>47379.42</v>
      </c>
      <c r="G525">
        <v>285.63630000000001</v>
      </c>
      <c r="H525">
        <v>5.0213000000000001</v>
      </c>
      <c r="I525" s="33">
        <v>0.39600000000000002</v>
      </c>
      <c r="J525" s="34">
        <f t="shared" si="88"/>
        <v>1.111422958181308</v>
      </c>
      <c r="K525" s="34">
        <f t="shared" si="84"/>
        <v>2000.5613247263543</v>
      </c>
      <c r="L525" s="35">
        <f t="shared" si="89"/>
        <v>4.2224267935874991E-2</v>
      </c>
      <c r="M525" s="33">
        <v>286.71069999999997</v>
      </c>
      <c r="N525" s="33">
        <v>0</v>
      </c>
      <c r="O525" s="36">
        <f>(30*60)*$B$25*$B$29*$B$33*N525</f>
        <v>0</v>
      </c>
      <c r="P525">
        <v>286.70949999999999</v>
      </c>
      <c r="Q525" s="36">
        <f>P525-$B$23</f>
        <v>1.536200000000008</v>
      </c>
      <c r="R525" s="36">
        <f>O525*$B$35*Q525</f>
        <v>0</v>
      </c>
      <c r="S525" s="36">
        <f t="shared" si="87"/>
        <v>0</v>
      </c>
    </row>
    <row r="526" spans="2:19" x14ac:dyDescent="0.25">
      <c r="B526" s="49" t="s">
        <v>81</v>
      </c>
      <c r="C526" s="45">
        <v>4</v>
      </c>
      <c r="D526" s="46">
        <v>0.29166666666666602</v>
      </c>
      <c r="E526" s="47">
        <v>50.916200000000003</v>
      </c>
      <c r="F526" s="32">
        <f t="shared" si="83"/>
        <v>91649.16</v>
      </c>
      <c r="G526">
        <v>286.09930000000003</v>
      </c>
      <c r="H526">
        <v>4.9657999999999998</v>
      </c>
      <c r="I526" s="33">
        <v>1.4139999999999999</v>
      </c>
      <c r="J526" s="34">
        <f t="shared" si="88"/>
        <v>3.968565815324165</v>
      </c>
      <c r="K526" s="34">
        <f t="shared" si="84"/>
        <v>7143.4184675834977</v>
      </c>
      <c r="L526" s="35">
        <f t="shared" si="89"/>
        <v>7.7943087177051021E-2</v>
      </c>
      <c r="M526" s="33">
        <v>288.04840000000002</v>
      </c>
      <c r="N526" s="33">
        <v>0</v>
      </c>
      <c r="O526" s="36">
        <f>(30*60)*$B$25*$B$29*$B$33*N526</f>
        <v>0</v>
      </c>
      <c r="P526">
        <v>288.0206</v>
      </c>
      <c r="Q526" s="36">
        <f>P526-$B$23</f>
        <v>2.8473000000000184</v>
      </c>
      <c r="R526" s="36">
        <f>O526*$B$35*Q526</f>
        <v>0</v>
      </c>
      <c r="S526" s="36">
        <f t="shared" si="87"/>
        <v>0</v>
      </c>
    </row>
    <row r="527" spans="2:19" x14ac:dyDescent="0.25">
      <c r="B527" s="49"/>
      <c r="C527" s="45">
        <v>5</v>
      </c>
      <c r="D527" s="46">
        <v>0.3125</v>
      </c>
      <c r="E527" s="47">
        <v>79.417199999999994</v>
      </c>
      <c r="F527" s="32">
        <f t="shared" si="83"/>
        <v>142950.95999999996</v>
      </c>
      <c r="G527">
        <v>286.83710000000002</v>
      </c>
      <c r="H527">
        <v>4.984</v>
      </c>
      <c r="I527" s="33">
        <v>2.6661000000000001</v>
      </c>
      <c r="J527" s="34">
        <f t="shared" si="88"/>
        <v>7.4827392646646089</v>
      </c>
      <c r="K527" s="34">
        <f t="shared" si="84"/>
        <v>13468.930676396296</v>
      </c>
      <c r="L527" s="35">
        <f t="shared" si="89"/>
        <v>9.4220638157283446E-2</v>
      </c>
      <c r="M527" s="33">
        <v>290.0274</v>
      </c>
      <c r="N527" s="33">
        <v>0</v>
      </c>
      <c r="O527" s="36">
        <f>(30*60)*$B$25*$B$29*$B$33*N527</f>
        <v>0</v>
      </c>
      <c r="P527">
        <v>289.97269999999997</v>
      </c>
      <c r="Q527" s="36">
        <f>P527-$B$23</f>
        <v>4.7993999999999915</v>
      </c>
      <c r="R527" s="36">
        <f>O527*$B$35*Q527</f>
        <v>0</v>
      </c>
      <c r="S527" s="36">
        <f t="shared" si="87"/>
        <v>0</v>
      </c>
    </row>
    <row r="528" spans="2:19" x14ac:dyDescent="0.25">
      <c r="B528" s="49"/>
      <c r="C528" s="45">
        <v>6</v>
      </c>
      <c r="D528" s="46">
        <v>0.33333333333333298</v>
      </c>
      <c r="E528" s="47">
        <v>159.87260000000001</v>
      </c>
      <c r="F528" s="32">
        <f t="shared" si="83"/>
        <v>287770.68</v>
      </c>
      <c r="G528">
        <v>287.57490000000001</v>
      </c>
      <c r="H528">
        <v>5.0290999999999997</v>
      </c>
      <c r="I528" s="33">
        <v>6.5138999999999996</v>
      </c>
      <c r="J528" s="34">
        <f>I528/0.3563</f>
        <v>18.282065674992982</v>
      </c>
      <c r="K528" s="34">
        <f t="shared" si="84"/>
        <v>32907.71821498737</v>
      </c>
      <c r="L528" s="35">
        <f t="shared" si="89"/>
        <v>0.11435396481318864</v>
      </c>
      <c r="M528" s="33">
        <v>293.85680000000002</v>
      </c>
      <c r="N528" s="33">
        <v>0</v>
      </c>
      <c r="O528" s="36">
        <f>(30*60)*$B$25*$B$29*$B$33*N528</f>
        <v>0</v>
      </c>
      <c r="P528">
        <v>293.74419999999998</v>
      </c>
      <c r="Q528" s="36">
        <f>P528-$B$23</f>
        <v>8.5708999999999946</v>
      </c>
      <c r="R528" s="36">
        <f>O528*$B$35*Q528</f>
        <v>0</v>
      </c>
      <c r="S528" s="36">
        <f t="shared" si="87"/>
        <v>0</v>
      </c>
    </row>
    <row r="529" spans="2:19" x14ac:dyDescent="0.25">
      <c r="B529" s="49"/>
      <c r="C529" s="45">
        <v>7</v>
      </c>
      <c r="D529" s="46">
        <v>0.35416666666666602</v>
      </c>
      <c r="E529" s="47">
        <v>374.3852</v>
      </c>
      <c r="F529" s="32">
        <f t="shared" si="83"/>
        <v>673893.36</v>
      </c>
      <c r="G529" s="47">
        <v>288.25819999999999</v>
      </c>
      <c r="H529" s="47">
        <v>5.0705</v>
      </c>
      <c r="I529" s="50">
        <v>17.1875</v>
      </c>
      <c r="J529" s="34">
        <f t="shared" ref="J529:J543" si="90">I529/0.3563</f>
        <v>48.238843671063712</v>
      </c>
      <c r="K529" s="34">
        <f t="shared" si="84"/>
        <v>86829.918607914689</v>
      </c>
      <c r="L529" s="35">
        <f t="shared" si="89"/>
        <v>0.12884815871744854</v>
      </c>
      <c r="M529" s="50">
        <v>302.58909999999997</v>
      </c>
      <c r="N529" s="50">
        <v>0</v>
      </c>
      <c r="O529" s="36">
        <f>(30*60)*$B$25*$B$29*$B$33*N529</f>
        <v>0</v>
      </c>
      <c r="P529">
        <v>302.21280000000002</v>
      </c>
      <c r="Q529" s="36">
        <f>P529-$B$23</f>
        <v>17.039500000000032</v>
      </c>
      <c r="R529" s="36">
        <f>O529*$B$35*Q529</f>
        <v>0</v>
      </c>
      <c r="S529" s="36">
        <f t="shared" si="87"/>
        <v>0</v>
      </c>
    </row>
    <row r="530" spans="2:19" x14ac:dyDescent="0.25">
      <c r="B530" s="49"/>
      <c r="C530" s="45">
        <v>8</v>
      </c>
      <c r="D530" s="46">
        <v>0.375</v>
      </c>
      <c r="E530" s="47">
        <v>517.43230000000005</v>
      </c>
      <c r="F530" s="32">
        <f t="shared" si="83"/>
        <v>931378.14</v>
      </c>
      <c r="G530" s="47">
        <v>288.94150000000002</v>
      </c>
      <c r="H530" s="47">
        <v>5.1265000000000001</v>
      </c>
      <c r="I530" s="50">
        <v>22.85</v>
      </c>
      <c r="J530" s="34">
        <f t="shared" si="90"/>
        <v>64.131349985966878</v>
      </c>
      <c r="K530" s="34">
        <f t="shared" si="84"/>
        <v>115436.42997474039</v>
      </c>
      <c r="L530" s="35">
        <f t="shared" si="89"/>
        <v>0.12394152816893511</v>
      </c>
      <c r="M530" s="50">
        <v>314.12540000000001</v>
      </c>
      <c r="N530" s="50">
        <v>0</v>
      </c>
      <c r="O530" s="36">
        <f>(30*60)*$B$25*$B$29*$B$33*N530</f>
        <v>0</v>
      </c>
      <c r="P530">
        <v>313.55840000000001</v>
      </c>
      <c r="Q530" s="36">
        <f>P530-$B$23</f>
        <v>28.385100000000023</v>
      </c>
      <c r="R530" s="36">
        <f>O530*$B$35*Q530</f>
        <v>0</v>
      </c>
      <c r="S530" s="36">
        <f t="shared" si="87"/>
        <v>0</v>
      </c>
    </row>
    <row r="531" spans="2:19" x14ac:dyDescent="0.25">
      <c r="B531" s="49"/>
      <c r="C531" s="45">
        <v>9</v>
      </c>
      <c r="D531" s="46">
        <v>0.39583333333333298</v>
      </c>
      <c r="E531" s="47">
        <v>624.16210000000001</v>
      </c>
      <c r="F531" s="32">
        <f t="shared" si="83"/>
        <v>1123491.78</v>
      </c>
      <c r="G531" s="47">
        <v>289.5009</v>
      </c>
      <c r="H531" s="47">
        <v>5.1576000000000004</v>
      </c>
      <c r="I531" s="50">
        <v>25.498899999999999</v>
      </c>
      <c r="J531" s="34">
        <f t="shared" si="90"/>
        <v>71.56581532416503</v>
      </c>
      <c r="K531" s="34">
        <f t="shared" si="84"/>
        <v>128818.46758349705</v>
      </c>
      <c r="L531" s="35">
        <f t="shared" si="89"/>
        <v>0.11465902098856215</v>
      </c>
      <c r="M531" s="50">
        <v>327.40859999999998</v>
      </c>
      <c r="N531" s="50">
        <v>0</v>
      </c>
      <c r="O531" s="36">
        <f>(30*60)*$B$25*$B$29*$B$33*N531</f>
        <v>0</v>
      </c>
      <c r="P531">
        <v>326.75060000000002</v>
      </c>
      <c r="Q531" s="36">
        <f>P531-$B$23</f>
        <v>41.577300000000037</v>
      </c>
      <c r="R531" s="36">
        <f>O531*$B$35*Q531</f>
        <v>0</v>
      </c>
      <c r="S531" s="36">
        <f t="shared" si="87"/>
        <v>0</v>
      </c>
    </row>
    <row r="532" spans="2:19" x14ac:dyDescent="0.25">
      <c r="B532" s="49"/>
      <c r="C532" s="45">
        <v>10</v>
      </c>
      <c r="D532" s="46">
        <v>0.41666666666666602</v>
      </c>
      <c r="E532" s="47">
        <v>724.43370000000004</v>
      </c>
      <c r="F532" s="32">
        <f t="shared" si="83"/>
        <v>1303980.6600000001</v>
      </c>
      <c r="G532" s="47">
        <v>290.06029999999998</v>
      </c>
      <c r="H532" s="47">
        <v>5.2</v>
      </c>
      <c r="I532" s="50">
        <v>26.642099999999999</v>
      </c>
      <c r="J532" s="34">
        <f t="shared" si="90"/>
        <v>74.774347460005615</v>
      </c>
      <c r="K532" s="34">
        <f t="shared" si="84"/>
        <v>134593.82542801011</v>
      </c>
      <c r="L532" s="35">
        <f t="shared" si="89"/>
        <v>0.10321765464528446</v>
      </c>
      <c r="M532" s="50">
        <v>342.2319</v>
      </c>
      <c r="N532" s="50">
        <v>0</v>
      </c>
      <c r="O532" s="36">
        <f>(30*60)*$B$25*$B$29*$B$33*N532</f>
        <v>0</v>
      </c>
      <c r="P532">
        <v>341.548</v>
      </c>
      <c r="Q532" s="36">
        <f>P532-$B$23</f>
        <v>56.374700000000018</v>
      </c>
      <c r="R532" s="36">
        <f>O532*$B$35*Q532</f>
        <v>0</v>
      </c>
      <c r="S532" s="35">
        <f t="shared" si="87"/>
        <v>0</v>
      </c>
    </row>
    <row r="533" spans="2:19" x14ac:dyDescent="0.25">
      <c r="B533" s="49"/>
      <c r="C533" s="45">
        <v>11</v>
      </c>
      <c r="D533" s="46">
        <v>0.4375</v>
      </c>
      <c r="E533" s="47">
        <v>798.99810000000002</v>
      </c>
      <c r="F533" s="32">
        <f t="shared" si="83"/>
        <v>1438196.58</v>
      </c>
      <c r="G533" s="47">
        <v>290.50880000000001</v>
      </c>
      <c r="H533" s="47">
        <v>5.2294999999999998</v>
      </c>
      <c r="I533" s="50">
        <v>25.7654</v>
      </c>
      <c r="J533" s="34">
        <f t="shared" si="90"/>
        <v>72.31378052203199</v>
      </c>
      <c r="K533" s="34">
        <f t="shared" si="84"/>
        <v>130164.8049396576</v>
      </c>
      <c r="L533" s="35">
        <f t="shared" si="89"/>
        <v>9.0505572568986073E-2</v>
      </c>
      <c r="M533" s="50">
        <v>357.88380000000001</v>
      </c>
      <c r="N533" s="50">
        <v>0</v>
      </c>
      <c r="O533" s="36">
        <f>(30*60)*$B$25*$B$29*$B$33*N533</f>
        <v>0</v>
      </c>
      <c r="P533">
        <v>357.31389999999999</v>
      </c>
      <c r="Q533" s="36">
        <f>P533-$B$23</f>
        <v>72.140600000000006</v>
      </c>
      <c r="R533" s="36">
        <f>O533*$B$35*Q533</f>
        <v>0</v>
      </c>
      <c r="S533" s="35">
        <f t="shared" si="87"/>
        <v>0</v>
      </c>
    </row>
    <row r="534" spans="2:19" x14ac:dyDescent="0.25">
      <c r="B534" s="49"/>
      <c r="C534" s="45">
        <v>12</v>
      </c>
      <c r="D534" s="46">
        <v>0.45833333333333298</v>
      </c>
      <c r="E534" s="47">
        <v>857.54610000000002</v>
      </c>
      <c r="F534" s="32">
        <f t="shared" si="83"/>
        <v>1543582.98</v>
      </c>
      <c r="G534" s="47">
        <v>290.95729999999998</v>
      </c>
      <c r="H534" s="47">
        <v>5.2655000000000003</v>
      </c>
      <c r="I534" s="50">
        <v>30.023299999999999</v>
      </c>
      <c r="J534" s="34">
        <f t="shared" si="90"/>
        <v>84.264103283749648</v>
      </c>
      <c r="K534" s="34">
        <f t="shared" si="84"/>
        <v>151675.38591074938</v>
      </c>
      <c r="L534" s="35">
        <f t="shared" si="89"/>
        <v>9.8261893190056668E-2</v>
      </c>
      <c r="M534" s="50">
        <v>347.66149999999999</v>
      </c>
      <c r="N534" s="50">
        <v>3.3999999999999998E-3</v>
      </c>
      <c r="O534" s="36">
        <f>(30*60)*$B$25*$B$29*$B$33*N534</f>
        <v>3.3838722790346374</v>
      </c>
      <c r="P534">
        <v>366.51650000000001</v>
      </c>
      <c r="Q534" s="36">
        <f>P534-$B$23</f>
        <v>81.343200000000024</v>
      </c>
      <c r="R534" s="36">
        <f>O534*$B$35*Q534</f>
        <v>1150565.8981941163</v>
      </c>
      <c r="S534" s="35">
        <f t="shared" si="87"/>
        <v>0.74538648916310046</v>
      </c>
    </row>
    <row r="535" spans="2:19" x14ac:dyDescent="0.25">
      <c r="B535" s="49"/>
      <c r="C535" s="45">
        <v>13</v>
      </c>
      <c r="D535" s="46">
        <v>0.47916666666666602</v>
      </c>
      <c r="E535" s="47">
        <v>828.12260000000003</v>
      </c>
      <c r="F535" s="32">
        <f t="shared" si="83"/>
        <v>1490620.68</v>
      </c>
      <c r="G535" s="47">
        <v>291.2663</v>
      </c>
      <c r="H535" s="47">
        <v>5.2991000000000001</v>
      </c>
      <c r="I535" s="50">
        <v>30.174600000000002</v>
      </c>
      <c r="J535" s="34">
        <f t="shared" si="90"/>
        <v>84.688745439236598</v>
      </c>
      <c r="K535" s="34">
        <f t="shared" si="84"/>
        <v>152439.74179062588</v>
      </c>
      <c r="L535" s="35">
        <f t="shared" si="89"/>
        <v>0.10226595124832555</v>
      </c>
      <c r="M535" s="50">
        <v>342.25630000000001</v>
      </c>
      <c r="N535" s="50">
        <v>2.8E-3</v>
      </c>
      <c r="O535" s="36">
        <f>(30*60)*$B$25*$B$29*$B$33*N535</f>
        <v>2.7867183474402899</v>
      </c>
      <c r="P535">
        <v>367.22449999999998</v>
      </c>
      <c r="Q535" s="36">
        <f>P535-$B$23</f>
        <v>82.051199999999994</v>
      </c>
      <c r="R535" s="36">
        <f>O535*$B$35*Q535</f>
        <v>955771.98308247945</v>
      </c>
      <c r="S535" s="35">
        <f t="shared" si="87"/>
        <v>0.64119060999642075</v>
      </c>
    </row>
    <row r="536" spans="2:19" x14ac:dyDescent="0.25">
      <c r="B536" s="49"/>
      <c r="C536" s="45">
        <v>14</v>
      </c>
      <c r="D536" s="46">
        <v>0.5</v>
      </c>
      <c r="E536" s="47">
        <v>847.48800000000006</v>
      </c>
      <c r="F536" s="32">
        <f t="shared" si="83"/>
        <v>1525478.4000000001</v>
      </c>
      <c r="G536" s="47">
        <v>291.5752</v>
      </c>
      <c r="H536" s="47">
        <v>5.3384999999999998</v>
      </c>
      <c r="I536" s="50">
        <v>31.154399999999999</v>
      </c>
      <c r="J536" s="34">
        <f t="shared" si="90"/>
        <v>87.438675273645799</v>
      </c>
      <c r="K536" s="34">
        <f t="shared" si="84"/>
        <v>157389.61549256241</v>
      </c>
      <c r="L536" s="35">
        <f t="shared" si="89"/>
        <v>0.10317393906892579</v>
      </c>
      <c r="M536" s="50">
        <v>340.79059999999998</v>
      </c>
      <c r="N536" s="50">
        <v>2.3999999999999998E-3</v>
      </c>
      <c r="O536" s="36">
        <f>(30*60)*$B$25*$B$29*$B$33*N536</f>
        <v>2.3886157263773913</v>
      </c>
      <c r="P536">
        <v>367.21679999999998</v>
      </c>
      <c r="Q536" s="36">
        <f>P536-$B$23</f>
        <v>82.043499999999995</v>
      </c>
      <c r="R536" s="36">
        <f>O536*$B$35*Q536</f>
        <v>819156.24837064173</v>
      </c>
      <c r="S536" s="35">
        <f t="shared" si="87"/>
        <v>0.5369831840101057</v>
      </c>
    </row>
    <row r="537" spans="2:19" x14ac:dyDescent="0.25">
      <c r="B537" s="49"/>
      <c r="C537" s="45">
        <v>15</v>
      </c>
      <c r="D537" s="46">
        <v>0.52083333333333304</v>
      </c>
      <c r="E537" s="47">
        <v>853.06039999999996</v>
      </c>
      <c r="F537" s="32">
        <f t="shared" si="83"/>
        <v>1535508.72</v>
      </c>
      <c r="G537" s="47">
        <v>291.67720000000003</v>
      </c>
      <c r="H537" s="47">
        <v>5.3753000000000002</v>
      </c>
      <c r="I537" s="50">
        <v>31.598600000000001</v>
      </c>
      <c r="J537" s="34">
        <f t="shared" si="90"/>
        <v>88.68537749087848</v>
      </c>
      <c r="K537" s="34">
        <f t="shared" si="84"/>
        <v>159633.67948358128</v>
      </c>
      <c r="L537" s="35">
        <f t="shared" si="89"/>
        <v>0.10396142816016132</v>
      </c>
      <c r="M537" s="50">
        <v>339.86270000000002</v>
      </c>
      <c r="N537" s="50">
        <v>2.3999999999999998E-3</v>
      </c>
      <c r="O537" s="36">
        <f>(30*60)*$B$25*$B$29*$B$33*N537</f>
        <v>2.3886157263773913</v>
      </c>
      <c r="P537">
        <v>366.5702</v>
      </c>
      <c r="Q537" s="36">
        <f>P537-$B$23</f>
        <v>81.396900000000016</v>
      </c>
      <c r="R537" s="36">
        <f>O537*$B$35*Q537</f>
        <v>812700.32644877781</v>
      </c>
      <c r="S537" s="35">
        <f t="shared" si="87"/>
        <v>0.52927105907205652</v>
      </c>
    </row>
    <row r="538" spans="2:19" x14ac:dyDescent="0.25">
      <c r="B538" s="49"/>
      <c r="C538" s="45">
        <v>16</v>
      </c>
      <c r="D538" s="46">
        <v>0.54166666666666596</v>
      </c>
      <c r="E538" s="47">
        <v>842.66539999999998</v>
      </c>
      <c r="F538" s="32">
        <f t="shared" si="83"/>
        <v>1516797.72</v>
      </c>
      <c r="G538" s="47">
        <v>291.7792</v>
      </c>
      <c r="H538" s="47">
        <v>5.4165000000000001</v>
      </c>
      <c r="I538" s="50">
        <v>31.142199999999999</v>
      </c>
      <c r="J538" s="34">
        <f t="shared" si="90"/>
        <v>87.404434465338198</v>
      </c>
      <c r="K538" s="34">
        <f t="shared" si="84"/>
        <v>157327.98203760874</v>
      </c>
      <c r="L538" s="35">
        <f t="shared" si="89"/>
        <v>0.10372377276358824</v>
      </c>
      <c r="M538" s="50">
        <v>340.33609999999999</v>
      </c>
      <c r="N538" s="50">
        <v>2.2000000000000001E-3</v>
      </c>
      <c r="O538" s="36">
        <f>(30*60)*$B$25*$B$29*$B$33*N538</f>
        <v>2.1895644158459424</v>
      </c>
      <c r="P538">
        <v>366.6345</v>
      </c>
      <c r="Q538" s="36">
        <f>P538-$B$23</f>
        <v>81.461200000000019</v>
      </c>
      <c r="R538" s="36">
        <f>O538*$B$35*Q538</f>
        <v>745563.79723101784</v>
      </c>
      <c r="S538" s="35">
        <f t="shared" si="87"/>
        <v>0.49153805243788068</v>
      </c>
    </row>
    <row r="539" spans="2:19" x14ac:dyDescent="0.25">
      <c r="B539" s="49"/>
      <c r="C539" s="45">
        <v>17</v>
      </c>
      <c r="D539" s="46">
        <v>0.5625</v>
      </c>
      <c r="E539" s="47">
        <v>816.13689999999997</v>
      </c>
      <c r="F539" s="32">
        <f t="shared" si="83"/>
        <v>1469046.42</v>
      </c>
      <c r="G539" s="47">
        <v>291.70400000000001</v>
      </c>
      <c r="H539" s="47">
        <v>5.4401000000000002</v>
      </c>
      <c r="I539" s="50">
        <v>29.928100000000001</v>
      </c>
      <c r="J539" s="34">
        <f t="shared" si="90"/>
        <v>83.996912714005049</v>
      </c>
      <c r="K539" s="34">
        <f t="shared" si="84"/>
        <v>151194.44288520908</v>
      </c>
      <c r="L539" s="35">
        <f t="shared" si="89"/>
        <v>0.10292012616266345</v>
      </c>
      <c r="M539" s="50">
        <v>341.31610000000001</v>
      </c>
      <c r="N539" s="50">
        <v>2.0999999999999999E-3</v>
      </c>
      <c r="O539" s="36">
        <f>(30*60)*$B$25*$B$29*$B$33*N539</f>
        <v>2.0900387605802173</v>
      </c>
      <c r="P539">
        <v>367.05759999999998</v>
      </c>
      <c r="Q539" s="36">
        <f>P539-$B$23</f>
        <v>81.884299999999996</v>
      </c>
      <c r="R539" s="36">
        <f>O539*$B$35*Q539</f>
        <v>715370.88849085092</v>
      </c>
      <c r="S539" s="35">
        <f t="shared" si="87"/>
        <v>0.486962752675202</v>
      </c>
    </row>
    <row r="540" spans="2:19" x14ac:dyDescent="0.25">
      <c r="B540" s="49"/>
      <c r="C540" s="45">
        <v>18</v>
      </c>
      <c r="D540" s="46">
        <v>0.58333333333333304</v>
      </c>
      <c r="E540" s="47">
        <v>777.10469999999998</v>
      </c>
      <c r="F540" s="32">
        <f t="shared" si="83"/>
        <v>1398788.46</v>
      </c>
      <c r="G540" s="47">
        <v>291.62880000000001</v>
      </c>
      <c r="H540" s="47">
        <v>5.4672999999999998</v>
      </c>
      <c r="I540" s="50">
        <v>28.574999999999999</v>
      </c>
      <c r="J540" s="34">
        <f t="shared" si="90"/>
        <v>80.199270277855732</v>
      </c>
      <c r="K540" s="34">
        <f t="shared" si="84"/>
        <v>144358.68650014032</v>
      </c>
      <c r="L540" s="35">
        <f t="shared" si="89"/>
        <v>0.10320265760566849</v>
      </c>
      <c r="M540" s="50">
        <v>341.41730000000001</v>
      </c>
      <c r="N540" s="50">
        <v>2.0999999999999999E-3</v>
      </c>
      <c r="O540" s="36">
        <f>(30*60)*$B$25*$B$29*$B$33*N540</f>
        <v>2.0900387605802173</v>
      </c>
      <c r="P540">
        <v>366.84780000000001</v>
      </c>
      <c r="Q540" s="36">
        <f>P540-$B$23</f>
        <v>81.674500000000023</v>
      </c>
      <c r="R540" s="36">
        <f>O540*$B$35*Q540</f>
        <v>713537.99973921769</v>
      </c>
      <c r="S540" s="35">
        <f t="shared" si="87"/>
        <v>0.51011144296916611</v>
      </c>
    </row>
    <row r="541" spans="2:19" x14ac:dyDescent="0.25">
      <c r="B541" s="49"/>
      <c r="C541" s="45">
        <v>19</v>
      </c>
      <c r="D541" s="46">
        <v>0.60416666666666596</v>
      </c>
      <c r="E541" s="47">
        <v>715.86940000000004</v>
      </c>
      <c r="F541" s="32">
        <f t="shared" si="83"/>
        <v>1288564.9200000002</v>
      </c>
      <c r="G541" s="47">
        <v>291.38369999999998</v>
      </c>
      <c r="H541" s="47">
        <v>5.4588999999999999</v>
      </c>
      <c r="I541" s="50">
        <v>26.2913</v>
      </c>
      <c r="J541" s="34">
        <f t="shared" si="90"/>
        <v>73.789783889980356</v>
      </c>
      <c r="K541" s="34">
        <f t="shared" si="84"/>
        <v>132821.61100196466</v>
      </c>
      <c r="L541" s="35">
        <f t="shared" si="89"/>
        <v>0.10307715889236271</v>
      </c>
      <c r="M541" s="50">
        <v>342.41079999999999</v>
      </c>
      <c r="N541" s="50">
        <v>1.6000000000000001E-3</v>
      </c>
      <c r="O541" s="36">
        <f>(30*60)*$B$25*$B$29*$B$33*N541</f>
        <v>1.5924104842515943</v>
      </c>
      <c r="P541">
        <v>366.79349999999999</v>
      </c>
      <c r="Q541" s="36">
        <f>P541-$B$23</f>
        <v>81.620200000000011</v>
      </c>
      <c r="R541" s="36">
        <f>O541*$B$35*Q541</f>
        <v>543286.56402405608</v>
      </c>
      <c r="S541" s="35">
        <f t="shared" si="87"/>
        <v>0.42162141432816286</v>
      </c>
    </row>
    <row r="542" spans="2:19" x14ac:dyDescent="0.25">
      <c r="B542" s="49"/>
      <c r="C542" s="45">
        <v>20</v>
      </c>
      <c r="D542" s="46">
        <v>0.625</v>
      </c>
      <c r="E542" s="47">
        <v>627.24609999999996</v>
      </c>
      <c r="F542" s="32">
        <f t="shared" si="83"/>
        <v>1129042.98</v>
      </c>
      <c r="G542" s="47">
        <v>291.13869999999997</v>
      </c>
      <c r="H542" s="47">
        <v>5.4554999999999998</v>
      </c>
      <c r="I542" s="50">
        <v>22.383199999999999</v>
      </c>
      <c r="J542" s="34">
        <f t="shared" si="90"/>
        <v>62.821218074656187</v>
      </c>
      <c r="K542" s="34">
        <f t="shared" si="84"/>
        <v>113078.19253438115</v>
      </c>
      <c r="L542" s="35">
        <f t="shared" si="89"/>
        <v>0.10015401941065268</v>
      </c>
      <c r="M542" s="50">
        <v>345.87709999999998</v>
      </c>
      <c r="N542" s="50">
        <v>1.1000000000000001E-3</v>
      </c>
      <c r="O542" s="36">
        <f>(30*60)*$B$25*$B$29*$B$33*N542</f>
        <v>1.0947822079229712</v>
      </c>
      <c r="P542">
        <v>367.70190000000002</v>
      </c>
      <c r="Q542" s="36">
        <f>P542-$B$23</f>
        <v>82.52860000000004</v>
      </c>
      <c r="R542" s="36">
        <f>O542*$B$35*Q542</f>
        <v>377666.5234256296</v>
      </c>
      <c r="S542" s="35">
        <f t="shared" si="87"/>
        <v>0.33450145841713624</v>
      </c>
    </row>
    <row r="543" spans="2:19" x14ac:dyDescent="0.25">
      <c r="B543" s="49"/>
      <c r="C543" s="45">
        <v>21</v>
      </c>
      <c r="D543" s="46">
        <v>0.64583333333333304</v>
      </c>
      <c r="E543" s="47">
        <v>526.52890000000002</v>
      </c>
      <c r="F543" s="32">
        <f t="shared" si="83"/>
        <v>947752.02</v>
      </c>
      <c r="G543" s="47">
        <v>290.76710000000003</v>
      </c>
      <c r="H543" s="47">
        <v>5.4161000000000001</v>
      </c>
      <c r="I543" s="50">
        <v>18.501000000000001</v>
      </c>
      <c r="J543" s="34">
        <f t="shared" si="90"/>
        <v>51.925343811394896</v>
      </c>
      <c r="K543" s="34">
        <f t="shared" si="84"/>
        <v>93465.618860510818</v>
      </c>
      <c r="L543" s="35">
        <f t="shared" si="89"/>
        <v>9.8618221737486578E-2</v>
      </c>
      <c r="M543" s="50">
        <v>346.68279999999999</v>
      </c>
      <c r="N543" s="50">
        <v>1.1000000000000001E-3</v>
      </c>
      <c r="O543" s="36">
        <f>(30*60)*$B$25*$B$29*$B$33*N543</f>
        <v>1.0947822079229712</v>
      </c>
      <c r="P543">
        <v>366.80930000000001</v>
      </c>
      <c r="Q543" s="36">
        <f>P543-$B$23</f>
        <v>81.636000000000024</v>
      </c>
      <c r="R543" s="36">
        <f>O543*$B$35*Q543</f>
        <v>373581.81656267878</v>
      </c>
      <c r="S543" s="35">
        <f t="shared" si="87"/>
        <v>0.39417675581707412</v>
      </c>
    </row>
    <row r="544" spans="2:19" x14ac:dyDescent="0.25">
      <c r="B544" s="49"/>
      <c r="C544" s="45">
        <v>22</v>
      </c>
      <c r="D544" s="46">
        <v>0.66666666666666596</v>
      </c>
      <c r="E544" s="47">
        <v>421.52449999999999</v>
      </c>
      <c r="F544" s="32">
        <f t="shared" si="83"/>
        <v>758744.10000000009</v>
      </c>
      <c r="G544" s="47">
        <v>290.39550000000003</v>
      </c>
      <c r="H544" s="47">
        <v>5.3830999999999998</v>
      </c>
      <c r="I544" s="50">
        <v>14.0684</v>
      </c>
      <c r="J544" s="34">
        <f>I544/0.3563</f>
        <v>39.484703901206849</v>
      </c>
      <c r="K544" s="34">
        <f t="shared" si="84"/>
        <v>71072.467022172321</v>
      </c>
      <c r="L544" s="35">
        <f t="shared" si="89"/>
        <v>9.3671195627316656E-2</v>
      </c>
      <c r="M544" s="50">
        <v>351.971</v>
      </c>
      <c r="N544" s="50">
        <v>0</v>
      </c>
      <c r="O544" s="36">
        <f>(30*60)*$B$25*$B$29*$B$33*N544</f>
        <v>0</v>
      </c>
      <c r="P544">
        <v>365.00700000000001</v>
      </c>
      <c r="Q544" s="36">
        <f>P544-$B$23</f>
        <v>79.833700000000022</v>
      </c>
      <c r="R544" s="36">
        <f>O544*$B$35*Q544</f>
        <v>0</v>
      </c>
      <c r="S544" s="35">
        <f t="shared" si="87"/>
        <v>0</v>
      </c>
    </row>
    <row r="545" spans="2:19" x14ac:dyDescent="0.25">
      <c r="B545" s="49"/>
      <c r="C545" s="45">
        <v>23</v>
      </c>
      <c r="D545" s="46">
        <v>0.6875</v>
      </c>
      <c r="E545" s="47">
        <v>352.41149999999999</v>
      </c>
      <c r="F545" s="32">
        <f t="shared" si="83"/>
        <v>634340.69999999995</v>
      </c>
      <c r="G545" s="47">
        <v>289.87700000000001</v>
      </c>
      <c r="H545" s="47">
        <v>5.2972999999999999</v>
      </c>
      <c r="I545" s="50">
        <v>11.240399999999999</v>
      </c>
      <c r="J545" s="34">
        <f t="shared" ref="J545:J560" si="91">I545/0.3563</f>
        <v>31.547572270558515</v>
      </c>
      <c r="K545" s="34">
        <f t="shared" si="84"/>
        <v>56785.630087005324</v>
      </c>
      <c r="L545" s="35">
        <f t="shared" si="89"/>
        <v>8.9519133940176521E-2</v>
      </c>
      <c r="M545" s="50">
        <v>354.93490000000003</v>
      </c>
      <c r="N545" s="50">
        <v>0</v>
      </c>
      <c r="O545" s="36">
        <f>(30*60)*$B$25*$B$29*$B$33*N545</f>
        <v>0</v>
      </c>
      <c r="P545">
        <v>363.72570000000002</v>
      </c>
      <c r="Q545" s="36">
        <f>P545-$B$23</f>
        <v>78.552400000000034</v>
      </c>
      <c r="R545" s="36">
        <f>O545*$B$35*Q545</f>
        <v>0</v>
      </c>
      <c r="S545" s="35">
        <f t="shared" si="87"/>
        <v>0</v>
      </c>
    </row>
    <row r="546" spans="2:19" x14ac:dyDescent="0.25">
      <c r="B546" s="49"/>
      <c r="C546" s="45">
        <v>24</v>
      </c>
      <c r="D546" s="46">
        <v>0.70833333333333304</v>
      </c>
      <c r="E546" s="47">
        <v>231.30009999999999</v>
      </c>
      <c r="F546" s="32">
        <f t="shared" si="83"/>
        <v>416340.18</v>
      </c>
      <c r="G546" s="47">
        <v>289.35849999999999</v>
      </c>
      <c r="H546" s="47">
        <v>5.2192999999999996</v>
      </c>
      <c r="I546" s="50">
        <v>6.8436000000000003</v>
      </c>
      <c r="J546" s="34">
        <f t="shared" si="91"/>
        <v>19.207409486387878</v>
      </c>
      <c r="K546" s="34">
        <f t="shared" si="84"/>
        <v>34573.337075498181</v>
      </c>
      <c r="L546" s="35">
        <f t="shared" si="89"/>
        <v>8.3041077312062894E-2</v>
      </c>
      <c r="M546" s="50">
        <v>354.36610000000002</v>
      </c>
      <c r="N546" s="50">
        <v>0</v>
      </c>
      <c r="O546" s="36">
        <f>(30*60)*$B$25*$B$29*$B$33*N546</f>
        <v>0</v>
      </c>
      <c r="P546">
        <v>360.59750000000003</v>
      </c>
      <c r="Q546" s="36">
        <f>P546-$B$23</f>
        <v>75.424200000000042</v>
      </c>
      <c r="R546" s="36">
        <f>O546*$B$35*Q546</f>
        <v>0</v>
      </c>
      <c r="S546" s="36">
        <f t="shared" si="87"/>
        <v>0</v>
      </c>
    </row>
    <row r="547" spans="2:19" x14ac:dyDescent="0.25">
      <c r="B547" s="49"/>
      <c r="C547" s="45">
        <v>25</v>
      </c>
      <c r="D547" s="46">
        <v>0.72916666666666596</v>
      </c>
      <c r="E547" s="47">
        <v>121.22369999999999</v>
      </c>
      <c r="F547" s="32">
        <f t="shared" si="83"/>
        <v>218202.65999999997</v>
      </c>
      <c r="G547" s="47">
        <v>288.72309999999999</v>
      </c>
      <c r="H547" s="47">
        <v>5.1463000000000001</v>
      </c>
      <c r="I547" s="50">
        <v>3.0836999999999999</v>
      </c>
      <c r="J547" s="34">
        <f t="shared" si="91"/>
        <v>8.6547852932921696</v>
      </c>
      <c r="K547" s="34">
        <f t="shared" si="84"/>
        <v>15578.613527925903</v>
      </c>
      <c r="L547" s="35">
        <f t="shared" si="89"/>
        <v>7.1395158647130627E-2</v>
      </c>
      <c r="M547" s="50">
        <v>350.9</v>
      </c>
      <c r="N547" s="50">
        <v>0</v>
      </c>
      <c r="O547" s="36">
        <f>(30*60)*$B$25*$B$29*$B$33*N547</f>
        <v>0</v>
      </c>
      <c r="P547">
        <v>355.51280000000003</v>
      </c>
      <c r="Q547" s="36">
        <f>P547-$B$23</f>
        <v>70.339500000000044</v>
      </c>
      <c r="R547" s="36">
        <f>O547*$B$35*Q547</f>
        <v>0</v>
      </c>
      <c r="S547" s="36">
        <f t="shared" si="87"/>
        <v>0</v>
      </c>
    </row>
    <row r="548" spans="2:19" x14ac:dyDescent="0.25">
      <c r="B548" s="49"/>
      <c r="C548" s="45">
        <v>26</v>
      </c>
      <c r="D548" s="46">
        <v>0.75</v>
      </c>
      <c r="E548" s="47">
        <v>42.393099999999997</v>
      </c>
      <c r="F548" s="32">
        <f t="shared" si="83"/>
        <v>76307.579999999987</v>
      </c>
      <c r="G548" s="47">
        <v>288.08760000000001</v>
      </c>
      <c r="H548" s="47">
        <v>5.0781000000000001</v>
      </c>
      <c r="I548" s="50">
        <v>0.7198</v>
      </c>
      <c r="J548" s="34">
        <f t="shared" si="91"/>
        <v>2.0202076901487511</v>
      </c>
      <c r="K548" s="34">
        <f t="shared" si="84"/>
        <v>3636.373842267752</v>
      </c>
      <c r="L548" s="35">
        <f t="shared" si="89"/>
        <v>4.7654162827175918E-2</v>
      </c>
      <c r="M548" s="50">
        <v>345.62549999999999</v>
      </c>
      <c r="N548" s="50">
        <v>0</v>
      </c>
      <c r="O548" s="36">
        <f>(30*60)*$B$25*$B$29*$B$33*N548</f>
        <v>0</v>
      </c>
      <c r="P548">
        <v>349.22059999999999</v>
      </c>
      <c r="Q548" s="36">
        <f>P548-$B$23</f>
        <v>64.047300000000007</v>
      </c>
      <c r="R548" s="36">
        <f>O548*$B$35*Q548</f>
        <v>0</v>
      </c>
      <c r="S548" s="36">
        <f t="shared" si="87"/>
        <v>0</v>
      </c>
    </row>
    <row r="549" spans="2:19" x14ac:dyDescent="0.25">
      <c r="B549" s="49"/>
      <c r="C549" s="45">
        <v>27</v>
      </c>
      <c r="D549" s="46">
        <v>0.77083333333333304</v>
      </c>
      <c r="E549" s="47">
        <v>9.9696999999999996</v>
      </c>
      <c r="F549" s="32">
        <f t="shared" si="83"/>
        <v>17945.46</v>
      </c>
      <c r="G549" s="47">
        <v>287.7174</v>
      </c>
      <c r="H549" s="47">
        <v>5.0545999999999998</v>
      </c>
      <c r="I549" s="50">
        <v>0</v>
      </c>
      <c r="J549" s="34">
        <f t="shared" si="91"/>
        <v>0</v>
      </c>
      <c r="K549" s="34">
        <f t="shared" si="84"/>
        <v>0</v>
      </c>
      <c r="L549" s="35">
        <f t="shared" si="89"/>
        <v>0</v>
      </c>
      <c r="M549" s="50">
        <v>339.9939</v>
      </c>
      <c r="N549" s="50">
        <v>0</v>
      </c>
      <c r="O549" s="36">
        <f>(30*60)*$B$25*$B$29*$B$33*N549</f>
        <v>0</v>
      </c>
      <c r="P549">
        <v>342.88749999999999</v>
      </c>
      <c r="Q549" s="36">
        <f>P549-$B$23</f>
        <v>57.714200000000005</v>
      </c>
      <c r="R549" s="36">
        <f>O549*$B$35*Q549</f>
        <v>0</v>
      </c>
      <c r="S549" s="36">
        <f t="shared" si="87"/>
        <v>0</v>
      </c>
    </row>
    <row r="550" spans="2:19" x14ac:dyDescent="0.25">
      <c r="B550" s="49"/>
      <c r="C550" s="45">
        <v>28</v>
      </c>
      <c r="D550" s="46">
        <v>0.79166666666666596</v>
      </c>
      <c r="E550" s="47">
        <v>2.8161</v>
      </c>
      <c r="F550" s="32">
        <f t="shared" si="83"/>
        <v>5068.9800000000005</v>
      </c>
      <c r="G550" s="47">
        <v>287.34730000000002</v>
      </c>
      <c r="H550" s="47">
        <v>5.0411000000000001</v>
      </c>
      <c r="I550" s="50">
        <v>0</v>
      </c>
      <c r="J550" s="34">
        <f t="shared" si="91"/>
        <v>0</v>
      </c>
      <c r="K550" s="34">
        <f t="shared" si="84"/>
        <v>0</v>
      </c>
      <c r="L550" s="35">
        <f t="shared" si="89"/>
        <v>0</v>
      </c>
      <c r="M550" s="50">
        <v>334.63979999999998</v>
      </c>
      <c r="N550" s="50">
        <v>0</v>
      </c>
      <c r="O550" s="36">
        <f>(30*60)*$B$25*$B$29*$B$33*N550</f>
        <v>0</v>
      </c>
      <c r="P550">
        <v>337.02940000000001</v>
      </c>
      <c r="Q550" s="36">
        <f>P550-$B$23</f>
        <v>51.856100000000026</v>
      </c>
      <c r="R550" s="36">
        <f>O550*$B$35*Q550</f>
        <v>0</v>
      </c>
      <c r="S550" s="36">
        <f t="shared" si="87"/>
        <v>0</v>
      </c>
    </row>
    <row r="551" spans="2:19" x14ac:dyDescent="0.25">
      <c r="B551" s="49"/>
      <c r="C551" s="47">
        <v>29</v>
      </c>
      <c r="D551" s="43">
        <v>0.8125</v>
      </c>
      <c r="E551" s="47">
        <v>0</v>
      </c>
      <c r="F551" s="32">
        <f t="shared" si="83"/>
        <v>0</v>
      </c>
      <c r="G551" s="47">
        <v>287.12110000000001</v>
      </c>
      <c r="H551" s="47">
        <v>5.0164999999999997</v>
      </c>
      <c r="I551" s="50">
        <v>0</v>
      </c>
      <c r="J551" s="34">
        <f t="shared" si="91"/>
        <v>0</v>
      </c>
      <c r="K551" s="34">
        <f t="shared" si="84"/>
        <v>0</v>
      </c>
      <c r="L551" s="35" t="e">
        <f t="shared" si="89"/>
        <v>#DIV/0!</v>
      </c>
      <c r="M551" s="50">
        <v>309.33749999999998</v>
      </c>
      <c r="N551" s="50">
        <v>0</v>
      </c>
      <c r="O551" s="36">
        <f>(30*60)*$B$25*$B$29*$B$33*N551</f>
        <v>0</v>
      </c>
      <c r="P551">
        <v>310.50990000000002</v>
      </c>
      <c r="Q551" s="36">
        <f>P551-$B$23</f>
        <v>25.336600000000033</v>
      </c>
      <c r="R551" s="36">
        <f>O551*$B$35*Q551</f>
        <v>0</v>
      </c>
      <c r="S551" s="36" t="e">
        <f t="shared" si="87"/>
        <v>#DIV/0!</v>
      </c>
    </row>
    <row r="552" spans="2:19" x14ac:dyDescent="0.25">
      <c r="B552" s="49"/>
      <c r="C552" s="47"/>
      <c r="D552" s="43">
        <v>0.83333333333333304</v>
      </c>
      <c r="E552" s="47">
        <v>0</v>
      </c>
      <c r="F552" s="32">
        <f t="shared" si="83"/>
        <v>0</v>
      </c>
      <c r="G552" s="47">
        <v>286.89490000000001</v>
      </c>
      <c r="H552" s="47">
        <v>5.0193000000000003</v>
      </c>
      <c r="I552" s="50"/>
      <c r="J552" s="34">
        <f t="shared" si="91"/>
        <v>0</v>
      </c>
      <c r="K552" s="34">
        <f t="shared" si="84"/>
        <v>0</v>
      </c>
      <c r="L552" s="35" t="e">
        <f t="shared" si="89"/>
        <v>#DIV/0!</v>
      </c>
      <c r="M552" s="50"/>
      <c r="O552" s="36">
        <f>(30*60)*$B$25*$B$29*$B$33*N552</f>
        <v>0</v>
      </c>
      <c r="Q552" s="36">
        <f>P552-$B$23</f>
        <v>-285.17329999999998</v>
      </c>
      <c r="R552" s="36">
        <f>O552*$B$35*Q552</f>
        <v>0</v>
      </c>
      <c r="S552" s="36" t="e">
        <f t="shared" si="87"/>
        <v>#DIV/0!</v>
      </c>
    </row>
    <row r="553" spans="2:19" x14ac:dyDescent="0.25">
      <c r="B553" s="49"/>
      <c r="C553" s="47"/>
      <c r="D553" s="31">
        <v>0.85416666666666596</v>
      </c>
      <c r="E553" s="47">
        <v>0</v>
      </c>
      <c r="F553" s="32">
        <f t="shared" si="83"/>
        <v>0</v>
      </c>
      <c r="G553" s="47">
        <v>286.72059999999999</v>
      </c>
      <c r="H553" s="47">
        <v>5.0202</v>
      </c>
      <c r="I553" s="50"/>
      <c r="J553" s="34">
        <f t="shared" si="91"/>
        <v>0</v>
      </c>
      <c r="K553" s="34">
        <f t="shared" si="84"/>
        <v>0</v>
      </c>
      <c r="L553" s="35" t="e">
        <f t="shared" si="89"/>
        <v>#DIV/0!</v>
      </c>
      <c r="M553" s="50"/>
      <c r="O553" s="36">
        <f>(30*60)*$B$25*$B$29*$B$33*N553</f>
        <v>0</v>
      </c>
      <c r="Q553" s="36">
        <f>P553-$B$23</f>
        <v>-285.17329999999998</v>
      </c>
      <c r="R553" s="36">
        <f>O553*$B$35*Q553</f>
        <v>0</v>
      </c>
      <c r="S553" s="36" t="e">
        <f t="shared" si="87"/>
        <v>#DIV/0!</v>
      </c>
    </row>
    <row r="554" spans="2:19" x14ac:dyDescent="0.25">
      <c r="B554" s="49"/>
      <c r="C554" s="47"/>
      <c r="D554" s="31">
        <v>0.875</v>
      </c>
      <c r="E554" s="47">
        <v>0</v>
      </c>
      <c r="F554" s="32">
        <f t="shared" si="83"/>
        <v>0</v>
      </c>
      <c r="G554" s="47">
        <v>286.54629999999997</v>
      </c>
      <c r="H554" s="47">
        <v>5.0290999999999997</v>
      </c>
      <c r="I554" s="50"/>
      <c r="J554" s="34">
        <f t="shared" si="91"/>
        <v>0</v>
      </c>
      <c r="K554" s="34">
        <f t="shared" si="84"/>
        <v>0</v>
      </c>
      <c r="L554" s="35" t="e">
        <f t="shared" si="89"/>
        <v>#DIV/0!</v>
      </c>
      <c r="M554" s="50"/>
      <c r="O554" s="36">
        <f>(30*60)*$B$25*$B$29*$B$33*N554</f>
        <v>0</v>
      </c>
      <c r="Q554" s="36">
        <f>P554-$B$23</f>
        <v>-285.17329999999998</v>
      </c>
      <c r="R554" s="36">
        <f>O554*$B$35*Q554</f>
        <v>0</v>
      </c>
      <c r="S554" s="36" t="e">
        <f t="shared" si="87"/>
        <v>#DIV/0!</v>
      </c>
    </row>
    <row r="555" spans="2:19" x14ac:dyDescent="0.25">
      <c r="B555" s="49"/>
      <c r="C555" s="47"/>
      <c r="D555" s="31">
        <v>0.89583333333333304</v>
      </c>
      <c r="E555" s="47">
        <v>0</v>
      </c>
      <c r="F555" s="32">
        <f t="shared" si="83"/>
        <v>0</v>
      </c>
      <c r="G555" s="47">
        <v>286.38979999999998</v>
      </c>
      <c r="H555" s="47">
        <v>5.0387000000000004</v>
      </c>
      <c r="I555" s="50"/>
      <c r="J555" s="34">
        <f t="shared" si="91"/>
        <v>0</v>
      </c>
      <c r="K555" s="34">
        <f t="shared" si="84"/>
        <v>0</v>
      </c>
      <c r="L555" s="35" t="e">
        <f t="shared" si="89"/>
        <v>#DIV/0!</v>
      </c>
      <c r="M555" s="50"/>
      <c r="O555" s="36">
        <f>(30*60)*$B$25*$B$29*$B$33*N555</f>
        <v>0</v>
      </c>
      <c r="Q555" s="36">
        <f>P555-$B$23</f>
        <v>-285.17329999999998</v>
      </c>
      <c r="R555" s="36">
        <f>O555*$B$35*Q555</f>
        <v>0</v>
      </c>
      <c r="S555" s="36" t="e">
        <f t="shared" si="87"/>
        <v>#DIV/0!</v>
      </c>
    </row>
    <row r="556" spans="2:19" x14ac:dyDescent="0.25">
      <c r="B556" s="49"/>
      <c r="C556" s="47"/>
      <c r="D556" s="31">
        <v>0.91666666666666596</v>
      </c>
      <c r="E556" s="47">
        <v>0</v>
      </c>
      <c r="F556" s="32">
        <f t="shared" si="83"/>
        <v>0</v>
      </c>
      <c r="G556" s="47">
        <v>286.23320000000001</v>
      </c>
      <c r="H556" s="47">
        <v>5.0537999999999998</v>
      </c>
      <c r="I556" s="50"/>
      <c r="J556" s="34">
        <f t="shared" si="91"/>
        <v>0</v>
      </c>
      <c r="K556" s="34">
        <f t="shared" si="84"/>
        <v>0</v>
      </c>
      <c r="L556" s="35" t="e">
        <f t="shared" si="89"/>
        <v>#DIV/0!</v>
      </c>
      <c r="M556" s="50"/>
      <c r="N556" s="47"/>
      <c r="O556" s="36">
        <f>(30*60)*$B$25*$B$29*$B$33*N556</f>
        <v>0</v>
      </c>
      <c r="Q556" s="36">
        <f>P556-$B$23</f>
        <v>-285.17329999999998</v>
      </c>
      <c r="R556" s="36">
        <f>O556*$B$35*Q556</f>
        <v>0</v>
      </c>
      <c r="S556" s="36" t="e">
        <f t="shared" si="87"/>
        <v>#DIV/0!</v>
      </c>
    </row>
    <row r="557" spans="2:19" x14ac:dyDescent="0.25">
      <c r="B557" s="49"/>
      <c r="C557" s="47"/>
      <c r="D557" s="31">
        <v>0.9375</v>
      </c>
      <c r="E557" s="47">
        <v>0</v>
      </c>
      <c r="F557" s="32">
        <f t="shared" si="83"/>
        <v>0</v>
      </c>
      <c r="G557" s="47">
        <v>286.08179999999999</v>
      </c>
      <c r="H557" s="47">
        <v>5.0568</v>
      </c>
      <c r="I557" s="50"/>
      <c r="J557" s="34">
        <f t="shared" si="91"/>
        <v>0</v>
      </c>
      <c r="K557" s="34">
        <f t="shared" si="84"/>
        <v>0</v>
      </c>
      <c r="L557" s="35" t="e">
        <f t="shared" si="89"/>
        <v>#DIV/0!</v>
      </c>
      <c r="M557" s="50"/>
      <c r="N557" s="47"/>
      <c r="O557" s="36">
        <f>(30*60)*$B$25*$B$29*$B$33*N557</f>
        <v>0</v>
      </c>
      <c r="Q557" s="36">
        <f>P557-$B$23</f>
        <v>-285.17329999999998</v>
      </c>
      <c r="R557" s="36">
        <f>O557*$B$35*Q557</f>
        <v>0</v>
      </c>
      <c r="S557" s="36" t="e">
        <f t="shared" si="87"/>
        <v>#DIV/0!</v>
      </c>
    </row>
    <row r="558" spans="2:19" x14ac:dyDescent="0.25">
      <c r="B558" s="49"/>
      <c r="C558" s="47"/>
      <c r="D558" s="31">
        <v>0.95833333333333304</v>
      </c>
      <c r="E558" s="47">
        <v>0</v>
      </c>
      <c r="F558" s="32">
        <f t="shared" si="83"/>
        <v>0</v>
      </c>
      <c r="G558" s="47">
        <v>285.93040000000002</v>
      </c>
      <c r="H558" s="47">
        <v>5.0636999999999999</v>
      </c>
      <c r="I558" s="50"/>
      <c r="J558" s="34">
        <f t="shared" si="91"/>
        <v>0</v>
      </c>
      <c r="K558" s="34">
        <f t="shared" si="84"/>
        <v>0</v>
      </c>
      <c r="L558" s="35" t="e">
        <f t="shared" si="89"/>
        <v>#DIV/0!</v>
      </c>
      <c r="M558" s="50"/>
      <c r="N558" s="47"/>
      <c r="O558" s="36">
        <f>(30*60)*$B$25*$B$29*$B$33*N558</f>
        <v>0</v>
      </c>
      <c r="Q558" s="36">
        <f>P558-$B$23</f>
        <v>-285.17329999999998</v>
      </c>
      <c r="R558" s="36">
        <f>O558*$B$35*Q558</f>
        <v>0</v>
      </c>
      <c r="S558" s="36" t="e">
        <f t="shared" si="87"/>
        <v>#DIV/0!</v>
      </c>
    </row>
    <row r="559" spans="2:19" x14ac:dyDescent="0.25">
      <c r="B559" s="49"/>
      <c r="C559" s="47"/>
      <c r="D559" s="31">
        <v>0.97916666666666596</v>
      </c>
      <c r="E559" s="47">
        <v>0</v>
      </c>
      <c r="F559" s="32">
        <f t="shared" si="83"/>
        <v>0</v>
      </c>
      <c r="G559" s="47">
        <v>285.79610000000002</v>
      </c>
      <c r="H559" s="47">
        <v>5.0533000000000001</v>
      </c>
      <c r="I559" s="50"/>
      <c r="J559" s="34">
        <f t="shared" si="91"/>
        <v>0</v>
      </c>
      <c r="K559" s="34">
        <f t="shared" si="84"/>
        <v>0</v>
      </c>
      <c r="L559" s="35" t="e">
        <f t="shared" si="89"/>
        <v>#DIV/0!</v>
      </c>
      <c r="M559" s="50"/>
      <c r="N559" s="47"/>
      <c r="O559" s="36">
        <f>(30*60)*$B$25*$B$29*$B$33*N559</f>
        <v>0</v>
      </c>
      <c r="Q559" s="36">
        <f>P559-$B$23</f>
        <v>-285.17329999999998</v>
      </c>
      <c r="R559" s="36">
        <f>O559*$B$35*Q559</f>
        <v>0</v>
      </c>
      <c r="S559" s="36" t="e">
        <f t="shared" si="87"/>
        <v>#DIV/0!</v>
      </c>
    </row>
    <row r="560" spans="2:19" x14ac:dyDescent="0.25">
      <c r="B560" s="49"/>
      <c r="C560" s="47"/>
      <c r="D560" s="31">
        <v>1</v>
      </c>
      <c r="E560" s="47">
        <v>0</v>
      </c>
      <c r="F560" s="32">
        <f t="shared" si="83"/>
        <v>0</v>
      </c>
      <c r="G560" s="47">
        <v>285.6619</v>
      </c>
      <c r="H560" s="47">
        <v>5.0472999999999999</v>
      </c>
      <c r="I560" s="50"/>
      <c r="J560" s="34">
        <f t="shared" si="91"/>
        <v>0</v>
      </c>
      <c r="K560" s="34">
        <f t="shared" si="84"/>
        <v>0</v>
      </c>
      <c r="L560" s="35" t="e">
        <f t="shared" si="89"/>
        <v>#DIV/0!</v>
      </c>
      <c r="M560" s="50"/>
      <c r="N560" s="47"/>
      <c r="O560" s="36">
        <f>(30*60)*$B$25*$B$29*$B$33*N560</f>
        <v>0</v>
      </c>
      <c r="Q560" s="36">
        <f>P560-$B$23</f>
        <v>-285.17329999999998</v>
      </c>
      <c r="R560" s="36">
        <f>O560*$B$35*Q560</f>
        <v>0</v>
      </c>
      <c r="S560" s="36" t="e">
        <f t="shared" si="87"/>
        <v>#DIV/0!</v>
      </c>
    </row>
    <row r="561" spans="1:19" x14ac:dyDescent="0.25">
      <c r="B561" s="51"/>
      <c r="F561" s="47"/>
      <c r="I561" s="50"/>
      <c r="M561" s="50"/>
    </row>
    <row r="562" spans="1:19" x14ac:dyDescent="0.25">
      <c r="B562" s="51"/>
      <c r="F562" s="47"/>
      <c r="G562" s="47"/>
      <c r="H562" s="47"/>
      <c r="I562" s="50"/>
      <c r="J562" s="52"/>
      <c r="K562" s="52"/>
      <c r="L562" s="53"/>
      <c r="M562" s="50"/>
      <c r="N562" s="54"/>
      <c r="O562" s="54"/>
      <c r="P562" s="47"/>
      <c r="Q562" s="52"/>
      <c r="R562" s="52"/>
      <c r="S562" s="53"/>
    </row>
    <row r="563" spans="1:19" x14ac:dyDescent="0.25">
      <c r="B563" s="51"/>
      <c r="F563" s="47"/>
      <c r="G563" s="47"/>
      <c r="H563" s="47"/>
      <c r="I563" s="50"/>
      <c r="J563" s="52"/>
      <c r="K563" s="52"/>
      <c r="L563" s="53"/>
      <c r="M563" s="50"/>
      <c r="N563" s="54"/>
      <c r="O563" s="54"/>
      <c r="P563" s="47"/>
      <c r="Q563" s="52"/>
      <c r="R563" s="52"/>
      <c r="S563" s="53"/>
    </row>
    <row r="564" spans="1:19" x14ac:dyDescent="0.25">
      <c r="B564" s="51"/>
      <c r="F564" s="47"/>
      <c r="G564" s="47"/>
      <c r="H564" s="47"/>
      <c r="I564" s="50"/>
      <c r="J564" s="50"/>
      <c r="K564" s="50"/>
      <c r="M564" s="50"/>
    </row>
    <row r="565" spans="1:19" x14ac:dyDescent="0.25"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</row>
    <row r="566" spans="1:19" ht="15" customHeight="1" x14ac:dyDescent="0.25">
      <c r="B566" s="9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</row>
    <row r="567" spans="1:19" ht="21" x14ac:dyDescent="0.35">
      <c r="A567" s="47"/>
      <c r="B567" s="42" t="s">
        <v>11</v>
      </c>
      <c r="C567" s="57" t="s">
        <v>67</v>
      </c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</row>
    <row r="568" spans="1:19" x14ac:dyDescent="0.25">
      <c r="B568" s="11" t="s">
        <v>13</v>
      </c>
      <c r="C568" s="13" t="s">
        <v>14</v>
      </c>
      <c r="D568" s="13"/>
      <c r="E568" s="14">
        <f>SUM(K575:K622)/(60*60)</f>
        <v>605.02708391804663</v>
      </c>
      <c r="F568" s="14"/>
      <c r="G568" s="15" t="s">
        <v>7</v>
      </c>
      <c r="H568" s="16" t="s">
        <v>15</v>
      </c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</row>
    <row r="569" spans="1:19" ht="21" customHeight="1" x14ac:dyDescent="0.25">
      <c r="B569" s="17" t="s">
        <v>16</v>
      </c>
      <c r="C569" s="18" t="s">
        <v>2</v>
      </c>
      <c r="D569" s="18"/>
      <c r="E569" s="19">
        <f>(SUM(K575:K622))/(SUM(F575:F622))</f>
        <v>9.8870968420424282E-2</v>
      </c>
      <c r="F569" s="19"/>
      <c r="G569" s="20" t="s">
        <v>17</v>
      </c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</row>
    <row r="570" spans="1:19" x14ac:dyDescent="0.25">
      <c r="B570" s="17" t="s">
        <v>18</v>
      </c>
      <c r="C570" s="13" t="s">
        <v>19</v>
      </c>
      <c r="D570" s="13"/>
      <c r="E570" s="14">
        <f>SUM(O575:O622)</f>
        <v>17.815092292564714</v>
      </c>
      <c r="F570" s="14"/>
      <c r="G570" s="20" t="s">
        <v>10</v>
      </c>
      <c r="H570" s="13" t="s">
        <v>20</v>
      </c>
      <c r="I570" s="13"/>
      <c r="J570" s="14">
        <f>MAX(P575:P622)</f>
        <v>373.72239999999999</v>
      </c>
      <c r="K570" s="14"/>
      <c r="L570" s="20" t="s">
        <v>8</v>
      </c>
    </row>
    <row r="571" spans="1:19" x14ac:dyDescent="0.25">
      <c r="B571" s="11" t="s">
        <v>21</v>
      </c>
      <c r="C571" s="18" t="s">
        <v>3</v>
      </c>
      <c r="D571" s="18"/>
      <c r="E571" s="19">
        <f>(SUM(R575:R622))/(SUM(F575:F622))</f>
        <v>0.29688633372558726</v>
      </c>
      <c r="F571" s="19"/>
      <c r="G571" s="15" t="s">
        <v>17</v>
      </c>
      <c r="H571" s="13" t="s">
        <v>22</v>
      </c>
      <c r="I571" s="13"/>
      <c r="J571" s="21">
        <f>MAX(M576:M623)</f>
        <v>360.27330000000001</v>
      </c>
      <c r="K571" s="14"/>
      <c r="L571" s="20" t="s">
        <v>8</v>
      </c>
    </row>
    <row r="572" spans="1:19" ht="21" x14ac:dyDescent="0.35">
      <c r="B572" s="11" t="s">
        <v>23</v>
      </c>
      <c r="C572" s="22" t="s">
        <v>4</v>
      </c>
      <c r="D572" s="22"/>
      <c r="E572" s="23">
        <f>E569+E571</f>
        <v>0.39575730214601157</v>
      </c>
      <c r="F572" s="23"/>
      <c r="G572" s="24" t="s">
        <v>17</v>
      </c>
      <c r="H572" s="25"/>
      <c r="I572" s="26" t="s">
        <v>24</v>
      </c>
      <c r="J572" s="26"/>
      <c r="K572" s="26"/>
      <c r="L572" s="26"/>
      <c r="M572" s="25"/>
      <c r="N572" s="26" t="s">
        <v>25</v>
      </c>
      <c r="O572" s="26"/>
      <c r="P572" s="26"/>
      <c r="Q572" s="26"/>
      <c r="R572" s="26"/>
      <c r="S572" s="26"/>
    </row>
    <row r="573" spans="1:19" x14ac:dyDescent="0.25">
      <c r="B573" s="27" t="s">
        <v>26</v>
      </c>
      <c r="C573" s="28" t="s">
        <v>27</v>
      </c>
      <c r="D573" s="28" t="s">
        <v>28</v>
      </c>
      <c r="E573" s="28" t="s">
        <v>29</v>
      </c>
      <c r="F573" s="28" t="s">
        <v>30</v>
      </c>
      <c r="G573" s="28" t="s">
        <v>31</v>
      </c>
      <c r="H573" s="28" t="s">
        <v>32</v>
      </c>
      <c r="I573" s="28" t="s">
        <v>33</v>
      </c>
      <c r="J573" s="28" t="s">
        <v>33</v>
      </c>
      <c r="K573" s="28" t="s">
        <v>34</v>
      </c>
      <c r="L573" s="28" t="s">
        <v>35</v>
      </c>
      <c r="M573" s="28" t="s">
        <v>36</v>
      </c>
      <c r="N573" s="28" t="s">
        <v>37</v>
      </c>
      <c r="O573" s="28" t="s">
        <v>38</v>
      </c>
      <c r="P573" s="28" t="s">
        <v>39</v>
      </c>
      <c r="Q573" s="28" t="s">
        <v>40</v>
      </c>
      <c r="R573" s="28" t="s">
        <v>41</v>
      </c>
      <c r="S573" s="28" t="s">
        <v>35</v>
      </c>
    </row>
    <row r="574" spans="1:19" x14ac:dyDescent="0.25">
      <c r="B574" s="29">
        <f>G586</f>
        <v>285.17329999999998</v>
      </c>
      <c r="C574" s="27"/>
      <c r="D574" s="27"/>
      <c r="E574" s="27" t="s">
        <v>42</v>
      </c>
      <c r="F574" s="27" t="s">
        <v>43</v>
      </c>
      <c r="G574" s="27" t="s">
        <v>8</v>
      </c>
      <c r="H574" s="27" t="s">
        <v>44</v>
      </c>
      <c r="I574" s="27" t="s">
        <v>45</v>
      </c>
      <c r="J574" s="27" t="s">
        <v>46</v>
      </c>
      <c r="K574" s="27" t="s">
        <v>43</v>
      </c>
      <c r="L574" s="27" t="s">
        <v>17</v>
      </c>
      <c r="M574" s="27" t="s">
        <v>8</v>
      </c>
      <c r="N574" s="27" t="s">
        <v>44</v>
      </c>
      <c r="O574" s="27" t="s">
        <v>47</v>
      </c>
      <c r="P574" s="27" t="s">
        <v>8</v>
      </c>
      <c r="Q574" s="27" t="s">
        <v>8</v>
      </c>
      <c r="R574" s="27" t="s">
        <v>43</v>
      </c>
      <c r="S574" s="27" t="s">
        <v>17</v>
      </c>
    </row>
    <row r="575" spans="1:19" x14ac:dyDescent="0.25">
      <c r="B575" s="30" t="s">
        <v>48</v>
      </c>
      <c r="D575" s="31">
        <v>2.0833333333333332E-2</v>
      </c>
      <c r="E575">
        <v>0</v>
      </c>
      <c r="F575" s="32">
        <f>E575*30*60</f>
        <v>0</v>
      </c>
      <c r="G575">
        <v>285.28210000000001</v>
      </c>
      <c r="H575">
        <v>5.3007999999999997</v>
      </c>
      <c r="I575" s="33"/>
      <c r="J575" s="34">
        <f t="shared" ref="J575:J581" si="92">I575/0.3563</f>
        <v>0</v>
      </c>
      <c r="K575" s="34">
        <f>J575*30*60</f>
        <v>0</v>
      </c>
      <c r="L575" s="35" t="e">
        <f>K575/F575</f>
        <v>#DIV/0!</v>
      </c>
      <c r="M575" s="33"/>
      <c r="O575" s="36">
        <f>(30*60)*$B$25*$B$29*$B$33*N575</f>
        <v>0</v>
      </c>
      <c r="Q575" s="36">
        <f>P575-$B$23</f>
        <v>-285.17329999999998</v>
      </c>
      <c r="R575" s="36">
        <f>O575*$B$35*Q575</f>
        <v>0</v>
      </c>
      <c r="S575" s="36" t="e">
        <f>R575/F575</f>
        <v>#DIV/0!</v>
      </c>
    </row>
    <row r="576" spans="1:19" x14ac:dyDescent="0.25">
      <c r="B576" s="29">
        <v>11</v>
      </c>
      <c r="D576" s="31">
        <v>4.1666666666666664E-2</v>
      </c>
      <c r="E576">
        <v>0</v>
      </c>
      <c r="F576" s="32">
        <f t="shared" ref="F576:F622" si="93">E576*30*60</f>
        <v>0</v>
      </c>
      <c r="G576">
        <v>285.15899999999999</v>
      </c>
      <c r="H576">
        <v>5.2910000000000004</v>
      </c>
      <c r="I576" s="33"/>
      <c r="J576" s="34">
        <f t="shared" si="92"/>
        <v>0</v>
      </c>
      <c r="K576" s="34">
        <f t="shared" ref="K576:K622" si="94">J576*30*60</f>
        <v>0</v>
      </c>
      <c r="L576" s="35" t="e">
        <f t="shared" ref="L576:L582" si="95">K576/F576</f>
        <v>#DIV/0!</v>
      </c>
      <c r="M576" s="33"/>
      <c r="O576" s="36">
        <f>(30*60)*$B$25*$B$29*$B$33*N576</f>
        <v>0</v>
      </c>
      <c r="Q576" s="36">
        <f>P576-$B$23</f>
        <v>-285.17329999999998</v>
      </c>
      <c r="R576" s="36">
        <f>O576*$B$35*Q576</f>
        <v>0</v>
      </c>
      <c r="S576" s="36" t="e">
        <f t="shared" ref="S576:S580" si="96">R576/F576</f>
        <v>#DIV/0!</v>
      </c>
    </row>
    <row r="577" spans="2:19" x14ac:dyDescent="0.25">
      <c r="B577" s="37" t="s">
        <v>49</v>
      </c>
      <c r="D577" s="31">
        <v>6.25E-2</v>
      </c>
      <c r="E577">
        <v>0</v>
      </c>
      <c r="F577" s="32">
        <f t="shared" si="93"/>
        <v>0</v>
      </c>
      <c r="G577">
        <v>285.04610000000002</v>
      </c>
      <c r="H577">
        <v>5.2882999999999996</v>
      </c>
      <c r="I577" s="33"/>
      <c r="J577" s="34">
        <f t="shared" si="92"/>
        <v>0</v>
      </c>
      <c r="K577" s="34">
        <f t="shared" si="94"/>
        <v>0</v>
      </c>
      <c r="L577" s="35" t="e">
        <f t="shared" si="95"/>
        <v>#DIV/0!</v>
      </c>
      <c r="M577" s="33"/>
      <c r="O577" s="36">
        <f>(30*60)*$B$25*$B$29*$B$33*N577</f>
        <v>0</v>
      </c>
      <c r="Q577" s="36">
        <f>P577-$B$23</f>
        <v>-285.17329999999998</v>
      </c>
      <c r="R577" s="36">
        <f>O577*$B$35*Q577</f>
        <v>0</v>
      </c>
      <c r="S577" s="36" t="e">
        <f t="shared" si="96"/>
        <v>#DIV/0!</v>
      </c>
    </row>
    <row r="578" spans="2:19" x14ac:dyDescent="0.25">
      <c r="B578" s="38">
        <v>8.0000000000000002E-3</v>
      </c>
      <c r="D578" s="31">
        <v>8.3333333333333301E-2</v>
      </c>
      <c r="E578">
        <v>0</v>
      </c>
      <c r="F578" s="32">
        <f t="shared" si="93"/>
        <v>0</v>
      </c>
      <c r="G578">
        <v>284.9332</v>
      </c>
      <c r="H578">
        <v>5.2944000000000004</v>
      </c>
      <c r="I578" s="33"/>
      <c r="J578" s="34">
        <f t="shared" si="92"/>
        <v>0</v>
      </c>
      <c r="K578" s="34">
        <f t="shared" si="94"/>
        <v>0</v>
      </c>
      <c r="L578" s="35" t="e">
        <f t="shared" si="95"/>
        <v>#DIV/0!</v>
      </c>
      <c r="M578" s="33"/>
      <c r="O578" s="36">
        <f>(30*60)*$B$25*$B$29*$B$33*N578</f>
        <v>0</v>
      </c>
      <c r="Q578" s="36">
        <f>P578-$B$23</f>
        <v>-285.17329999999998</v>
      </c>
      <c r="R578" s="36">
        <f>O578*$B$35*Q578</f>
        <v>0</v>
      </c>
      <c r="S578" s="36" t="e">
        <f t="shared" si="96"/>
        <v>#DIV/0!</v>
      </c>
    </row>
    <row r="579" spans="2:19" x14ac:dyDescent="0.25">
      <c r="B579" s="28" t="s">
        <v>50</v>
      </c>
      <c r="D579" s="31">
        <v>0.104166666666667</v>
      </c>
      <c r="E579">
        <v>0</v>
      </c>
      <c r="F579" s="32">
        <f t="shared" si="93"/>
        <v>0</v>
      </c>
      <c r="G579">
        <v>284.87490000000003</v>
      </c>
      <c r="H579">
        <v>5.2812999999999999</v>
      </c>
      <c r="I579" s="33"/>
      <c r="J579" s="34">
        <f t="shared" si="92"/>
        <v>0</v>
      </c>
      <c r="K579" s="34">
        <f t="shared" si="94"/>
        <v>0</v>
      </c>
      <c r="L579" s="35" t="e">
        <f t="shared" si="95"/>
        <v>#DIV/0!</v>
      </c>
      <c r="M579" s="33"/>
      <c r="O579" s="36">
        <f>(30*60)*$B$25*$B$29*$B$33*N579</f>
        <v>0</v>
      </c>
      <c r="Q579" s="36">
        <f>P579-$B$23</f>
        <v>-285.17329999999998</v>
      </c>
      <c r="R579" s="36">
        <f>O579*$B$35*Q579</f>
        <v>0</v>
      </c>
      <c r="S579" s="36" t="e">
        <f t="shared" si="96"/>
        <v>#DIV/0!</v>
      </c>
    </row>
    <row r="580" spans="2:19" x14ac:dyDescent="0.25">
      <c r="B580" s="38">
        <v>5.0265482457436686E-5</v>
      </c>
      <c r="D580" s="31">
        <v>0.125</v>
      </c>
      <c r="E580">
        <v>0</v>
      </c>
      <c r="F580" s="32">
        <f t="shared" si="93"/>
        <v>0</v>
      </c>
      <c r="G580">
        <v>284.81659999999999</v>
      </c>
      <c r="H580">
        <v>5.2728999999999999</v>
      </c>
      <c r="I580" s="33"/>
      <c r="J580" s="34">
        <f t="shared" si="92"/>
        <v>0</v>
      </c>
      <c r="K580" s="34">
        <f t="shared" si="94"/>
        <v>0</v>
      </c>
      <c r="L580" s="35" t="e">
        <f t="shared" si="95"/>
        <v>#DIV/0!</v>
      </c>
      <c r="M580" s="33"/>
      <c r="O580" s="36">
        <f>(30*60)*$B$25*$B$29*$B$33*N580</f>
        <v>0</v>
      </c>
      <c r="Q580" s="36">
        <f>P580-$B$23</f>
        <v>-285.17329999999998</v>
      </c>
      <c r="R580" s="36">
        <f>O580*$B$35*Q580</f>
        <v>0</v>
      </c>
      <c r="S580" s="36" t="e">
        <f t="shared" si="96"/>
        <v>#DIV/0!</v>
      </c>
    </row>
    <row r="581" spans="2:19" x14ac:dyDescent="0.25">
      <c r="B581" s="39" t="s">
        <v>51</v>
      </c>
      <c r="D581" s="31">
        <v>0.14583333333333301</v>
      </c>
      <c r="E581">
        <v>0</v>
      </c>
      <c r="F581" s="32">
        <f t="shared" si="93"/>
        <v>0</v>
      </c>
      <c r="G581">
        <v>284.76889999999997</v>
      </c>
      <c r="H581">
        <v>5.2496999999999998</v>
      </c>
      <c r="I581" s="33"/>
      <c r="J581" s="34">
        <f t="shared" si="92"/>
        <v>0</v>
      </c>
      <c r="K581" s="34">
        <f t="shared" si="94"/>
        <v>0</v>
      </c>
      <c r="L581" s="35" t="e">
        <f t="shared" si="95"/>
        <v>#DIV/0!</v>
      </c>
      <c r="M581" s="33"/>
      <c r="O581" s="36">
        <f>(30*60)*$B$25*$B$29*$B$33*N581</f>
        <v>0</v>
      </c>
      <c r="Q581" s="36">
        <f>P581-$B$23</f>
        <v>-285.17329999999998</v>
      </c>
      <c r="R581" s="36">
        <f>O581*$B$35*Q581</f>
        <v>0</v>
      </c>
      <c r="S581" s="36" t="e">
        <f>R581/F581</f>
        <v>#DIV/0!</v>
      </c>
    </row>
    <row r="582" spans="2:19" x14ac:dyDescent="0.25">
      <c r="B582" s="40">
        <v>0.35630699999999998</v>
      </c>
      <c r="D582" s="31">
        <v>0.16666666666666599</v>
      </c>
      <c r="E582">
        <v>0</v>
      </c>
      <c r="F582" s="32">
        <f t="shared" si="93"/>
        <v>0</v>
      </c>
      <c r="G582">
        <v>284.72129999999999</v>
      </c>
      <c r="H582">
        <v>5.2305000000000001</v>
      </c>
      <c r="I582" s="33"/>
      <c r="J582" s="34">
        <f>I582/0.3563</f>
        <v>0</v>
      </c>
      <c r="K582" s="34">
        <f t="shared" si="94"/>
        <v>0</v>
      </c>
      <c r="L582" s="35" t="e">
        <f t="shared" si="95"/>
        <v>#DIV/0!</v>
      </c>
      <c r="M582" s="33"/>
      <c r="O582" s="36">
        <f>(30*60)*$B$25*$B$29*$B$33*N582</f>
        <v>0</v>
      </c>
      <c r="Q582" s="36">
        <f>P582-$B$23</f>
        <v>-285.17329999999998</v>
      </c>
      <c r="R582" s="36">
        <f>O582*$B$35*Q582</f>
        <v>0</v>
      </c>
      <c r="S582" s="36" t="e">
        <f t="shared" ref="S582:S622" si="97">R582/F582</f>
        <v>#DIV/0!</v>
      </c>
    </row>
    <row r="583" spans="2:19" x14ac:dyDescent="0.25">
      <c r="B583" s="41" t="s">
        <v>52</v>
      </c>
      <c r="D583" s="31">
        <v>0.1875</v>
      </c>
      <c r="E583">
        <v>0</v>
      </c>
      <c r="F583" s="32">
        <f t="shared" si="93"/>
        <v>0</v>
      </c>
      <c r="G583">
        <v>284.71910000000003</v>
      </c>
      <c r="H583">
        <v>5.2077</v>
      </c>
      <c r="I583" s="33"/>
      <c r="J583" s="34">
        <f t="shared" ref="J583:J589" si="98">I583/0.3563</f>
        <v>0</v>
      </c>
      <c r="K583" s="34">
        <f t="shared" si="94"/>
        <v>0</v>
      </c>
      <c r="L583" s="35" t="e">
        <f>K583/F583</f>
        <v>#DIV/0!</v>
      </c>
      <c r="M583" s="33"/>
      <c r="O583" s="36">
        <f>(30*60)*$B$25*$B$29*$B$33*N583</f>
        <v>0</v>
      </c>
      <c r="Q583" s="36">
        <f>P583-$B$23</f>
        <v>-285.17329999999998</v>
      </c>
      <c r="R583" s="36">
        <f>O583*$B$35*Q583</f>
        <v>0</v>
      </c>
      <c r="S583" s="36" t="e">
        <f t="shared" si="97"/>
        <v>#DIV/0!</v>
      </c>
    </row>
    <row r="584" spans="2:19" x14ac:dyDescent="0.25">
      <c r="B584" s="42">
        <v>1000</v>
      </c>
      <c r="D584" s="43">
        <v>0.20833333333333301</v>
      </c>
      <c r="E584">
        <v>0</v>
      </c>
      <c r="F584" s="32">
        <f t="shared" si="93"/>
        <v>0</v>
      </c>
      <c r="G584">
        <v>284.71699999999998</v>
      </c>
      <c r="H584">
        <v>5.1897000000000002</v>
      </c>
      <c r="I584" s="33"/>
      <c r="J584" s="34">
        <f t="shared" si="98"/>
        <v>0</v>
      </c>
      <c r="K584" s="34">
        <f t="shared" si="94"/>
        <v>0</v>
      </c>
      <c r="L584" s="35" t="e">
        <f>K584/F584</f>
        <v>#DIV/0!</v>
      </c>
      <c r="M584" s="33"/>
      <c r="O584" s="36">
        <f>(30*60)*$B$25*$B$29*$B$33*N584</f>
        <v>0</v>
      </c>
      <c r="Q584" s="36">
        <f>P584-$B$23</f>
        <v>-285.17329999999998</v>
      </c>
      <c r="R584" s="36">
        <f>O584*$B$35*Q584</f>
        <v>0</v>
      </c>
      <c r="S584" s="36" t="e">
        <f t="shared" si="97"/>
        <v>#DIV/0!</v>
      </c>
    </row>
    <row r="585" spans="2:19" x14ac:dyDescent="0.25">
      <c r="B585" s="44" t="s">
        <v>53</v>
      </c>
      <c r="C585">
        <v>1</v>
      </c>
      <c r="D585" s="43">
        <v>0.22916666666666599</v>
      </c>
      <c r="E585">
        <v>0</v>
      </c>
      <c r="F585" s="32">
        <f t="shared" si="93"/>
        <v>0</v>
      </c>
      <c r="G585">
        <v>284.94510000000002</v>
      </c>
      <c r="H585">
        <v>5.1357999999999997</v>
      </c>
      <c r="I585" s="33">
        <v>0</v>
      </c>
      <c r="J585" s="34">
        <f t="shared" si="98"/>
        <v>0</v>
      </c>
      <c r="K585" s="34">
        <f t="shared" si="94"/>
        <v>0</v>
      </c>
      <c r="L585" s="35" t="e">
        <f t="shared" ref="L585:L622" si="99">K585/F585</f>
        <v>#DIV/0!</v>
      </c>
      <c r="M585" s="33">
        <v>285.66480000000001</v>
      </c>
      <c r="N585" s="33">
        <v>0</v>
      </c>
      <c r="O585" s="36">
        <f>(30*60)*$B$25*$B$29*$B$33*N585</f>
        <v>0</v>
      </c>
      <c r="P585">
        <v>285.57170000000002</v>
      </c>
      <c r="Q585" s="36">
        <f>P585-$B$23</f>
        <v>0.39840000000003783</v>
      </c>
      <c r="R585" s="36">
        <f>O585*$B$35*Q585</f>
        <v>0</v>
      </c>
      <c r="S585" s="36" t="e">
        <f t="shared" si="97"/>
        <v>#DIV/0!</v>
      </c>
    </row>
    <row r="586" spans="2:19" x14ac:dyDescent="0.25">
      <c r="B586" s="42">
        <v>4180</v>
      </c>
      <c r="C586" s="45">
        <v>2</v>
      </c>
      <c r="D586" s="46">
        <v>0.25</v>
      </c>
      <c r="E586" s="47">
        <v>9.3742000000000001</v>
      </c>
      <c r="F586" s="32">
        <f t="shared" si="93"/>
        <v>16873.560000000001</v>
      </c>
      <c r="G586">
        <v>285.17329999999998</v>
      </c>
      <c r="H586">
        <v>5.0884999999999998</v>
      </c>
      <c r="I586" s="33">
        <v>0</v>
      </c>
      <c r="J586" s="34">
        <f t="shared" si="98"/>
        <v>0</v>
      </c>
      <c r="K586" s="34">
        <f t="shared" si="94"/>
        <v>0</v>
      </c>
      <c r="L586" s="35">
        <f t="shared" si="99"/>
        <v>0</v>
      </c>
      <c r="M586" s="33">
        <v>285.96370000000002</v>
      </c>
      <c r="N586" s="33">
        <v>0</v>
      </c>
      <c r="O586" s="36">
        <f>(30*60)*$B$25*$B$29*$B$33*N586</f>
        <v>0</v>
      </c>
      <c r="P586">
        <v>285.9751</v>
      </c>
      <c r="Q586" s="36">
        <f>P586-$B$23</f>
        <v>0.80180000000001428</v>
      </c>
      <c r="R586" s="36">
        <f>O586*$B$35*Q586</f>
        <v>0</v>
      </c>
      <c r="S586" s="36">
        <f t="shared" si="97"/>
        <v>0</v>
      </c>
    </row>
    <row r="587" spans="2:19" x14ac:dyDescent="0.25">
      <c r="B587" s="48"/>
      <c r="C587" s="45">
        <v>3</v>
      </c>
      <c r="D587" s="46">
        <v>0.27083333333333298</v>
      </c>
      <c r="E587" s="47">
        <v>26.321899999999999</v>
      </c>
      <c r="F587" s="32">
        <f t="shared" si="93"/>
        <v>47379.42</v>
      </c>
      <c r="G587">
        <v>285.63630000000001</v>
      </c>
      <c r="H587">
        <v>5.0213000000000001</v>
      </c>
      <c r="I587" s="33">
        <v>0.39600000000000002</v>
      </c>
      <c r="J587" s="34">
        <f t="shared" si="98"/>
        <v>1.111422958181308</v>
      </c>
      <c r="K587" s="34">
        <f t="shared" si="94"/>
        <v>2000.5613247263543</v>
      </c>
      <c r="L587" s="35">
        <f t="shared" si="99"/>
        <v>4.2224267935874991E-2</v>
      </c>
      <c r="M587" s="33">
        <v>286.71069999999997</v>
      </c>
      <c r="N587" s="33">
        <v>0</v>
      </c>
      <c r="O587" s="36">
        <f>(30*60)*$B$25*$B$29*$B$33*N587</f>
        <v>0</v>
      </c>
      <c r="P587">
        <v>286.70949999999999</v>
      </c>
      <c r="Q587" s="36">
        <f>P587-$B$23</f>
        <v>1.536200000000008</v>
      </c>
      <c r="R587" s="36">
        <f>O587*$B$35*Q587</f>
        <v>0</v>
      </c>
      <c r="S587" s="36">
        <f t="shared" si="97"/>
        <v>0</v>
      </c>
    </row>
    <row r="588" spans="2:19" x14ac:dyDescent="0.25">
      <c r="B588" s="49" t="s">
        <v>85</v>
      </c>
      <c r="C588" s="45">
        <v>4</v>
      </c>
      <c r="D588" s="46">
        <v>0.29166666666666602</v>
      </c>
      <c r="E588" s="47">
        <v>50.916200000000003</v>
      </c>
      <c r="F588" s="32">
        <f t="shared" si="93"/>
        <v>91649.16</v>
      </c>
      <c r="G588">
        <v>286.09930000000003</v>
      </c>
      <c r="H588">
        <v>4.9657999999999998</v>
      </c>
      <c r="I588" s="33">
        <v>1.4139999999999999</v>
      </c>
      <c r="J588" s="34">
        <f t="shared" si="98"/>
        <v>3.968565815324165</v>
      </c>
      <c r="K588" s="34">
        <f t="shared" si="94"/>
        <v>7143.4184675834977</v>
      </c>
      <c r="L588" s="35">
        <f t="shared" si="99"/>
        <v>7.7943087177051021E-2</v>
      </c>
      <c r="M588" s="33">
        <v>288.04840000000002</v>
      </c>
      <c r="N588" s="33">
        <v>0</v>
      </c>
      <c r="O588" s="36">
        <f>(30*60)*$B$25*$B$29*$B$33*N588</f>
        <v>0</v>
      </c>
      <c r="P588">
        <v>288.0206</v>
      </c>
      <c r="Q588" s="36">
        <f>P588-$B$23</f>
        <v>2.8473000000000184</v>
      </c>
      <c r="R588" s="36">
        <f>O588*$B$35*Q588</f>
        <v>0</v>
      </c>
      <c r="S588" s="36">
        <f t="shared" si="97"/>
        <v>0</v>
      </c>
    </row>
    <row r="589" spans="2:19" x14ac:dyDescent="0.25">
      <c r="B589" s="49"/>
      <c r="C589" s="45">
        <v>5</v>
      </c>
      <c r="D589" s="46">
        <v>0.3125</v>
      </c>
      <c r="E589" s="47">
        <v>79.417199999999994</v>
      </c>
      <c r="F589" s="32">
        <f t="shared" si="93"/>
        <v>142950.95999999996</v>
      </c>
      <c r="G589">
        <v>286.83710000000002</v>
      </c>
      <c r="H589">
        <v>4.984</v>
      </c>
      <c r="I589" s="33">
        <v>2.6661000000000001</v>
      </c>
      <c r="J589" s="34">
        <f t="shared" si="98"/>
        <v>7.4827392646646089</v>
      </c>
      <c r="K589" s="34">
        <f t="shared" si="94"/>
        <v>13468.930676396296</v>
      </c>
      <c r="L589" s="35">
        <f t="shared" si="99"/>
        <v>9.4220638157283446E-2</v>
      </c>
      <c r="M589" s="33">
        <v>290.0274</v>
      </c>
      <c r="N589" s="33">
        <v>0</v>
      </c>
      <c r="O589" s="36">
        <f>(30*60)*$B$25*$B$29*$B$33*N589</f>
        <v>0</v>
      </c>
      <c r="P589">
        <v>289.97269999999997</v>
      </c>
      <c r="Q589" s="36">
        <f>P589-$B$23</f>
        <v>4.7993999999999915</v>
      </c>
      <c r="R589" s="36">
        <f>O589*$B$35*Q589</f>
        <v>0</v>
      </c>
      <c r="S589" s="36">
        <f t="shared" si="97"/>
        <v>0</v>
      </c>
    </row>
    <row r="590" spans="2:19" x14ac:dyDescent="0.25">
      <c r="B590" s="49"/>
      <c r="C590" s="45">
        <v>6</v>
      </c>
      <c r="D590" s="46">
        <v>0.33333333333333298</v>
      </c>
      <c r="E590" s="47">
        <v>159.87260000000001</v>
      </c>
      <c r="F590" s="32">
        <f t="shared" si="93"/>
        <v>287770.68</v>
      </c>
      <c r="G590">
        <v>287.57490000000001</v>
      </c>
      <c r="H590">
        <v>5.0290999999999997</v>
      </c>
      <c r="I590" s="33">
        <v>6.5138999999999996</v>
      </c>
      <c r="J590" s="34">
        <f>I590/0.3563</f>
        <v>18.282065674992982</v>
      </c>
      <c r="K590" s="34">
        <f t="shared" si="94"/>
        <v>32907.71821498737</v>
      </c>
      <c r="L590" s="35">
        <f t="shared" si="99"/>
        <v>0.11435396481318864</v>
      </c>
      <c r="M590" s="33">
        <v>293.85680000000002</v>
      </c>
      <c r="N590" s="33">
        <v>0</v>
      </c>
      <c r="O590" s="36">
        <f>(30*60)*$B$25*$B$29*$B$33*N590</f>
        <v>0</v>
      </c>
      <c r="P590">
        <v>293.74419999999998</v>
      </c>
      <c r="Q590" s="36">
        <f>P590-$B$23</f>
        <v>8.5708999999999946</v>
      </c>
      <c r="R590" s="36">
        <f>O590*$B$35*Q590</f>
        <v>0</v>
      </c>
      <c r="S590" s="36">
        <f t="shared" si="97"/>
        <v>0</v>
      </c>
    </row>
    <row r="591" spans="2:19" x14ac:dyDescent="0.25">
      <c r="B591" s="49"/>
      <c r="C591" s="45">
        <v>7</v>
      </c>
      <c r="D591" s="46">
        <v>0.35416666666666602</v>
      </c>
      <c r="E591" s="47">
        <v>374.3852</v>
      </c>
      <c r="F591" s="32">
        <f t="shared" si="93"/>
        <v>673893.36</v>
      </c>
      <c r="G591" s="47">
        <v>288.25819999999999</v>
      </c>
      <c r="H591" s="47">
        <v>5.0705</v>
      </c>
      <c r="I591" s="50">
        <v>17.1875</v>
      </c>
      <c r="J591" s="34">
        <f t="shared" ref="J591:J605" si="100">I591/0.3563</f>
        <v>48.238843671063712</v>
      </c>
      <c r="K591" s="34">
        <f t="shared" si="94"/>
        <v>86829.918607914689</v>
      </c>
      <c r="L591" s="35">
        <f t="shared" si="99"/>
        <v>0.12884815871744854</v>
      </c>
      <c r="M591" s="50">
        <v>302.58909999999997</v>
      </c>
      <c r="N591" s="50">
        <v>0</v>
      </c>
      <c r="O591" s="36">
        <f>(30*60)*$B$25*$B$29*$B$33*N591</f>
        <v>0</v>
      </c>
      <c r="P591">
        <v>302.21280000000002</v>
      </c>
      <c r="Q591" s="36">
        <f>P591-$B$23</f>
        <v>17.039500000000032</v>
      </c>
      <c r="R591" s="36">
        <f>O591*$B$35*Q591</f>
        <v>0</v>
      </c>
      <c r="S591" s="36">
        <f t="shared" si="97"/>
        <v>0</v>
      </c>
    </row>
    <row r="592" spans="2:19" x14ac:dyDescent="0.25">
      <c r="B592" s="49"/>
      <c r="C592" s="45">
        <v>8</v>
      </c>
      <c r="D592" s="46">
        <v>0.375</v>
      </c>
      <c r="E592" s="47">
        <v>517.43230000000005</v>
      </c>
      <c r="F592" s="32">
        <f t="shared" si="93"/>
        <v>931378.14</v>
      </c>
      <c r="G592" s="47">
        <v>288.94150000000002</v>
      </c>
      <c r="H592" s="47">
        <v>5.1265000000000001</v>
      </c>
      <c r="I592" s="50">
        <v>22.85</v>
      </c>
      <c r="J592" s="34">
        <f t="shared" si="100"/>
        <v>64.131349985966878</v>
      </c>
      <c r="K592" s="34">
        <f t="shared" si="94"/>
        <v>115436.42997474039</v>
      </c>
      <c r="L592" s="35">
        <f t="shared" si="99"/>
        <v>0.12394152816893511</v>
      </c>
      <c r="M592" s="50">
        <v>314.12540000000001</v>
      </c>
      <c r="N592" s="50">
        <v>0</v>
      </c>
      <c r="O592" s="36">
        <f>(30*60)*$B$25*$B$29*$B$33*N592</f>
        <v>0</v>
      </c>
      <c r="P592">
        <v>313.55840000000001</v>
      </c>
      <c r="Q592" s="36">
        <f>P592-$B$23</f>
        <v>28.385100000000023</v>
      </c>
      <c r="R592" s="36">
        <f>O592*$B$35*Q592</f>
        <v>0</v>
      </c>
      <c r="S592" s="36">
        <f t="shared" si="97"/>
        <v>0</v>
      </c>
    </row>
    <row r="593" spans="2:19" x14ac:dyDescent="0.25">
      <c r="B593" s="49"/>
      <c r="C593" s="45">
        <v>9</v>
      </c>
      <c r="D593" s="46">
        <v>0.39583333333333298</v>
      </c>
      <c r="E593" s="47">
        <v>624.16210000000001</v>
      </c>
      <c r="F593" s="32">
        <f t="shared" si="93"/>
        <v>1123491.78</v>
      </c>
      <c r="G593" s="47">
        <v>289.5009</v>
      </c>
      <c r="H593" s="47">
        <v>5.1576000000000004</v>
      </c>
      <c r="I593" s="50">
        <v>25.498899999999999</v>
      </c>
      <c r="J593" s="34">
        <f t="shared" si="100"/>
        <v>71.56581532416503</v>
      </c>
      <c r="K593" s="34">
        <f t="shared" si="94"/>
        <v>128818.46758349705</v>
      </c>
      <c r="L593" s="35">
        <f t="shared" si="99"/>
        <v>0.11465902098856215</v>
      </c>
      <c r="M593" s="50">
        <v>327.40859999999998</v>
      </c>
      <c r="N593" s="50">
        <v>0</v>
      </c>
      <c r="O593" s="36">
        <f>(30*60)*$B$25*$B$29*$B$33*N593</f>
        <v>0</v>
      </c>
      <c r="P593">
        <v>326.75060000000002</v>
      </c>
      <c r="Q593" s="36">
        <f>P593-$B$23</f>
        <v>41.577300000000037</v>
      </c>
      <c r="R593" s="36">
        <f>O593*$B$35*Q593</f>
        <v>0</v>
      </c>
      <c r="S593" s="36">
        <f t="shared" si="97"/>
        <v>0</v>
      </c>
    </row>
    <row r="594" spans="2:19" x14ac:dyDescent="0.25">
      <c r="B594" s="49"/>
      <c r="C594" s="45">
        <v>10</v>
      </c>
      <c r="D594" s="46">
        <v>0.41666666666666602</v>
      </c>
      <c r="E594" s="47">
        <v>724.43370000000004</v>
      </c>
      <c r="F594" s="32">
        <f t="shared" si="93"/>
        <v>1303980.6600000001</v>
      </c>
      <c r="G594" s="47">
        <v>290.06029999999998</v>
      </c>
      <c r="H594" s="47">
        <v>5.2</v>
      </c>
      <c r="I594" s="50">
        <v>26.642099999999999</v>
      </c>
      <c r="J594" s="34">
        <f t="shared" si="100"/>
        <v>74.774347460005615</v>
      </c>
      <c r="K594" s="34">
        <f t="shared" si="94"/>
        <v>134593.82542801011</v>
      </c>
      <c r="L594" s="35">
        <f t="shared" si="99"/>
        <v>0.10321765464528446</v>
      </c>
      <c r="M594" s="50">
        <v>342.2319</v>
      </c>
      <c r="N594" s="50">
        <v>0</v>
      </c>
      <c r="O594" s="36">
        <f>(30*60)*$B$25*$B$29*$B$33*N594</f>
        <v>0</v>
      </c>
      <c r="P594">
        <v>341.548</v>
      </c>
      <c r="Q594" s="36">
        <f>P594-$B$23</f>
        <v>56.374700000000018</v>
      </c>
      <c r="R594" s="36">
        <f>O594*$B$35*Q594</f>
        <v>0</v>
      </c>
      <c r="S594" s="35">
        <f t="shared" si="97"/>
        <v>0</v>
      </c>
    </row>
    <row r="595" spans="2:19" x14ac:dyDescent="0.25">
      <c r="B595" s="49"/>
      <c r="C595" s="45">
        <v>11</v>
      </c>
      <c r="D595" s="46">
        <v>0.4375</v>
      </c>
      <c r="E595" s="47">
        <v>798.99810000000002</v>
      </c>
      <c r="F595" s="32">
        <f t="shared" si="93"/>
        <v>1438196.58</v>
      </c>
      <c r="G595" s="47">
        <v>290.50880000000001</v>
      </c>
      <c r="H595" s="47">
        <v>5.2294999999999998</v>
      </c>
      <c r="I595" s="50">
        <v>25.7654</v>
      </c>
      <c r="J595" s="34">
        <f t="shared" si="100"/>
        <v>72.31378052203199</v>
      </c>
      <c r="K595" s="34">
        <f t="shared" si="94"/>
        <v>130164.8049396576</v>
      </c>
      <c r="L595" s="35">
        <f t="shared" si="99"/>
        <v>9.0505572568986073E-2</v>
      </c>
      <c r="M595" s="50">
        <v>357.88380000000001</v>
      </c>
      <c r="N595" s="50">
        <v>0</v>
      </c>
      <c r="O595" s="36">
        <f>(30*60)*$B$25*$B$29*$B$33*N595</f>
        <v>0</v>
      </c>
      <c r="P595">
        <v>357.31389999999999</v>
      </c>
      <c r="Q595" s="36">
        <f>P595-$B$23</f>
        <v>72.140600000000006</v>
      </c>
      <c r="R595" s="36">
        <f>O595*$B$35*Q595</f>
        <v>0</v>
      </c>
      <c r="S595" s="35">
        <f t="shared" si="97"/>
        <v>0</v>
      </c>
    </row>
    <row r="596" spans="2:19" x14ac:dyDescent="0.25">
      <c r="B596" s="49"/>
      <c r="C596" s="45">
        <v>12</v>
      </c>
      <c r="D596" s="46">
        <v>0.45833333333333298</v>
      </c>
      <c r="E596" s="47">
        <v>857.54610000000002</v>
      </c>
      <c r="F596" s="32">
        <f t="shared" si="93"/>
        <v>1543582.98</v>
      </c>
      <c r="G596" s="47">
        <v>290.95729999999998</v>
      </c>
      <c r="H596" s="47">
        <v>5.2655000000000003</v>
      </c>
      <c r="I596" s="50">
        <v>27.3673</v>
      </c>
      <c r="J596" s="34">
        <f t="shared" si="100"/>
        <v>76.809710917765926</v>
      </c>
      <c r="K596" s="34">
        <f t="shared" si="94"/>
        <v>138257.47965197868</v>
      </c>
      <c r="L596" s="35">
        <f t="shared" si="99"/>
        <v>8.9569191577882443E-2</v>
      </c>
      <c r="M596" s="50">
        <v>359.13729999999998</v>
      </c>
      <c r="N596" s="50">
        <v>1.8E-3</v>
      </c>
      <c r="O596" s="36">
        <f>(30*60)*$B$25*$B$29*$B$33*N596</f>
        <v>1.7914617947830436</v>
      </c>
      <c r="P596">
        <v>373.26569999999998</v>
      </c>
      <c r="Q596" s="36">
        <f>P596-$B$23</f>
        <v>88.092399999999998</v>
      </c>
      <c r="R596" s="36">
        <f>O596*$B$35*Q596</f>
        <v>659663.22646491742</v>
      </c>
      <c r="S596" s="35">
        <f t="shared" si="97"/>
        <v>0.4273584478528763</v>
      </c>
    </row>
    <row r="597" spans="2:19" x14ac:dyDescent="0.25">
      <c r="B597" s="49"/>
      <c r="C597" s="45">
        <v>13</v>
      </c>
      <c r="D597" s="46">
        <v>0.47916666666666602</v>
      </c>
      <c r="E597" s="47">
        <v>828.12260000000003</v>
      </c>
      <c r="F597" s="32">
        <f t="shared" si="93"/>
        <v>1490620.68</v>
      </c>
      <c r="G597" s="47">
        <v>291.2663</v>
      </c>
      <c r="H597" s="47">
        <v>5.2991000000000001</v>
      </c>
      <c r="I597" s="50">
        <v>29.126000000000001</v>
      </c>
      <c r="J597" s="34">
        <f t="shared" si="100"/>
        <v>81.745719898961553</v>
      </c>
      <c r="K597" s="34">
        <f t="shared" si="94"/>
        <v>147142.29581813078</v>
      </c>
      <c r="L597" s="35">
        <f t="shared" si="99"/>
        <v>9.8712098787017213E-2</v>
      </c>
      <c r="M597" s="50">
        <v>346.5829</v>
      </c>
      <c r="N597" s="50">
        <v>3.3999999999999998E-3</v>
      </c>
      <c r="O597" s="36">
        <f>(30*60)*$B$25*$B$29*$B$33*N597</f>
        <v>3.3838722790346374</v>
      </c>
      <c r="P597">
        <v>372.10860000000002</v>
      </c>
      <c r="Q597" s="36">
        <f>P597-$B$23</f>
        <v>86.935300000000041</v>
      </c>
      <c r="R597" s="36">
        <f>O597*$B$35*Q597</f>
        <v>1229663.8382713611</v>
      </c>
      <c r="S597" s="35">
        <f t="shared" si="97"/>
        <v>0.82493410615459939</v>
      </c>
    </row>
    <row r="598" spans="2:19" x14ac:dyDescent="0.25">
      <c r="B598" s="49"/>
      <c r="C598" s="45">
        <v>14</v>
      </c>
      <c r="D598" s="46">
        <v>0.5</v>
      </c>
      <c r="E598" s="47">
        <v>847.48800000000006</v>
      </c>
      <c r="F598" s="32">
        <f t="shared" si="93"/>
        <v>1525478.4000000001</v>
      </c>
      <c r="G598" s="47">
        <v>291.5752</v>
      </c>
      <c r="H598" s="47">
        <v>5.3384999999999998</v>
      </c>
      <c r="I598" s="50">
        <v>30.179400000000001</v>
      </c>
      <c r="J598" s="34">
        <f t="shared" si="100"/>
        <v>84.702217232669099</v>
      </c>
      <c r="K598" s="34">
        <f t="shared" si="94"/>
        <v>152463.9910188044</v>
      </c>
      <c r="L598" s="35">
        <f t="shared" si="99"/>
        <v>9.9945034304520064E-2</v>
      </c>
      <c r="M598" s="50">
        <v>346.25099999999998</v>
      </c>
      <c r="N598" s="50">
        <v>2E-3</v>
      </c>
      <c r="O598" s="36">
        <f>(30*60)*$B$25*$B$29*$B$33*N598</f>
        <v>1.9905131053144929</v>
      </c>
      <c r="P598">
        <v>373.3295</v>
      </c>
      <c r="Q598" s="36">
        <f>P598-$B$23</f>
        <v>88.156200000000013</v>
      </c>
      <c r="R598" s="36">
        <f>O598*$B$35*Q598</f>
        <v>733489.97851355269</v>
      </c>
      <c r="S598" s="35">
        <f t="shared" si="97"/>
        <v>0.48082619754796435</v>
      </c>
    </row>
    <row r="599" spans="2:19" x14ac:dyDescent="0.25">
      <c r="B599" s="49"/>
      <c r="C599" s="45">
        <v>15</v>
      </c>
      <c r="D599" s="46">
        <v>0.52083333333333304</v>
      </c>
      <c r="E599" s="47">
        <v>853.06039999999996</v>
      </c>
      <c r="F599" s="32">
        <f t="shared" si="93"/>
        <v>1535508.72</v>
      </c>
      <c r="G599" s="47">
        <v>291.67720000000003</v>
      </c>
      <c r="H599" s="47">
        <v>5.3753000000000002</v>
      </c>
      <c r="I599" s="50">
        <v>30.296199999999999</v>
      </c>
      <c r="J599" s="34">
        <f t="shared" si="100"/>
        <v>85.030030872859939</v>
      </c>
      <c r="K599" s="34">
        <f t="shared" si="94"/>
        <v>153054.05557114788</v>
      </c>
      <c r="L599" s="35">
        <f t="shared" si="99"/>
        <v>9.9676448318149494E-2</v>
      </c>
      <c r="M599" s="50">
        <v>345.21440000000001</v>
      </c>
      <c r="N599" s="50">
        <v>2.2000000000000001E-3</v>
      </c>
      <c r="O599" s="36">
        <f>(30*60)*$B$25*$B$29*$B$33*N599</f>
        <v>2.1895644158459424</v>
      </c>
      <c r="P599">
        <v>373.04840000000002</v>
      </c>
      <c r="Q599" s="36">
        <f>P599-$B$23</f>
        <v>87.875100000000032</v>
      </c>
      <c r="R599" s="36">
        <f>O599*$B$35*Q599</f>
        <v>804266.24255541817</v>
      </c>
      <c r="S599" s="35">
        <f t="shared" si="97"/>
        <v>0.52377836223256236</v>
      </c>
    </row>
    <row r="600" spans="2:19" x14ac:dyDescent="0.25">
      <c r="B600" s="49"/>
      <c r="C600" s="45">
        <v>16</v>
      </c>
      <c r="D600" s="46">
        <v>0.54166666666666596</v>
      </c>
      <c r="E600" s="47">
        <v>842.66539999999998</v>
      </c>
      <c r="F600" s="32">
        <f t="shared" si="93"/>
        <v>1516797.72</v>
      </c>
      <c r="G600" s="47">
        <v>291.7792</v>
      </c>
      <c r="H600" s="47">
        <v>5.4165000000000001</v>
      </c>
      <c r="I600" s="50">
        <v>30.167400000000001</v>
      </c>
      <c r="J600" s="34">
        <f t="shared" si="100"/>
        <v>84.668537749087847</v>
      </c>
      <c r="K600" s="34">
        <f t="shared" si="94"/>
        <v>152403.36794835812</v>
      </c>
      <c r="L600" s="35">
        <f t="shared" si="99"/>
        <v>0.1004770550079401</v>
      </c>
      <c r="M600" s="50">
        <v>345.0702</v>
      </c>
      <c r="N600" s="50">
        <v>2E-3</v>
      </c>
      <c r="O600" s="36">
        <f>(30*60)*$B$25*$B$29*$B$33*N600</f>
        <v>1.9905131053144929</v>
      </c>
      <c r="P600">
        <v>372.68290000000002</v>
      </c>
      <c r="Q600" s="36">
        <f>P600-$B$23</f>
        <v>87.509600000000034</v>
      </c>
      <c r="R600" s="36">
        <f>O600*$B$35*Q600</f>
        <v>728110.04357866617</v>
      </c>
      <c r="S600" s="35">
        <f t="shared" si="97"/>
        <v>0.48003107730058175</v>
      </c>
    </row>
    <row r="601" spans="2:19" x14ac:dyDescent="0.25">
      <c r="B601" s="49"/>
      <c r="C601" s="45">
        <v>17</v>
      </c>
      <c r="D601" s="46">
        <v>0.5625</v>
      </c>
      <c r="E601" s="47">
        <v>816.13689999999997</v>
      </c>
      <c r="F601" s="32">
        <f t="shared" si="93"/>
        <v>1469046.42</v>
      </c>
      <c r="G601" s="47">
        <v>291.70400000000001</v>
      </c>
      <c r="H601" s="47">
        <v>5.4401000000000002</v>
      </c>
      <c r="I601" s="50">
        <v>28.7803</v>
      </c>
      <c r="J601" s="34">
        <f t="shared" si="100"/>
        <v>80.775470109458325</v>
      </c>
      <c r="K601" s="34">
        <f t="shared" si="94"/>
        <v>145395.84619702498</v>
      </c>
      <c r="L601" s="35">
        <f t="shared" si="99"/>
        <v>9.8972942051092555E-2</v>
      </c>
      <c r="M601" s="50">
        <v>346.23599999999999</v>
      </c>
      <c r="N601" s="50">
        <v>1.8E-3</v>
      </c>
      <c r="O601" s="36">
        <f>(30*60)*$B$25*$B$29*$B$33*N601</f>
        <v>1.7914617947830436</v>
      </c>
      <c r="P601">
        <v>373.11759999999998</v>
      </c>
      <c r="Q601" s="36">
        <f>P601-$B$23</f>
        <v>87.944299999999998</v>
      </c>
      <c r="R601" s="36">
        <f>O601*$B$35*Q601</f>
        <v>658554.20770916261</v>
      </c>
      <c r="S601" s="35">
        <f t="shared" si="97"/>
        <v>0.44828686060795997</v>
      </c>
    </row>
    <row r="602" spans="2:19" x14ac:dyDescent="0.25">
      <c r="B602" s="49"/>
      <c r="C602" s="45">
        <v>18</v>
      </c>
      <c r="D602" s="46">
        <v>0.58333333333333304</v>
      </c>
      <c r="E602" s="47">
        <v>777.10469999999998</v>
      </c>
      <c r="F602" s="32">
        <f t="shared" si="93"/>
        <v>1398788.46</v>
      </c>
      <c r="G602" s="47">
        <v>291.62880000000001</v>
      </c>
      <c r="H602" s="47">
        <v>5.4672999999999998</v>
      </c>
      <c r="I602" s="50">
        <v>27.519600000000001</v>
      </c>
      <c r="J602" s="34">
        <f t="shared" si="100"/>
        <v>77.237159696884646</v>
      </c>
      <c r="K602" s="34">
        <f t="shared" si="94"/>
        <v>139026.88745439236</v>
      </c>
      <c r="L602" s="35">
        <f t="shared" si="99"/>
        <v>9.9390931102185651E-2</v>
      </c>
      <c r="M602" s="50">
        <v>347.2627</v>
      </c>
      <c r="N602" s="50">
        <v>1.6000000000000001E-3</v>
      </c>
      <c r="O602" s="36">
        <f>(30*60)*$B$25*$B$29*$B$33*N602</f>
        <v>1.5924104842515943</v>
      </c>
      <c r="P602">
        <v>373.4033</v>
      </c>
      <c r="Q602" s="36">
        <f>P602-$B$23</f>
        <v>88.230000000000018</v>
      </c>
      <c r="R602" s="36">
        <f>O602*$B$35*Q602</f>
        <v>587283.215966666</v>
      </c>
      <c r="S602" s="35">
        <f t="shared" si="97"/>
        <v>0.41985134476064095</v>
      </c>
    </row>
    <row r="603" spans="2:19" x14ac:dyDescent="0.25">
      <c r="B603" s="49"/>
      <c r="C603" s="45">
        <v>19</v>
      </c>
      <c r="D603" s="46">
        <v>0.60416666666666596</v>
      </c>
      <c r="E603" s="47">
        <v>715.86940000000004</v>
      </c>
      <c r="F603" s="32">
        <f t="shared" si="93"/>
        <v>1288564.9200000002</v>
      </c>
      <c r="G603" s="47">
        <v>291.38369999999998</v>
      </c>
      <c r="H603" s="47">
        <v>5.4588999999999999</v>
      </c>
      <c r="I603" s="50">
        <v>25.195499999999999</v>
      </c>
      <c r="J603" s="34">
        <f t="shared" si="100"/>
        <v>70.714285714285708</v>
      </c>
      <c r="K603" s="34">
        <f t="shared" si="94"/>
        <v>127285.71428571426</v>
      </c>
      <c r="L603" s="35">
        <f t="shared" si="99"/>
        <v>9.8780986747423055E-2</v>
      </c>
      <c r="M603" s="50">
        <v>348.23250000000002</v>
      </c>
      <c r="N603" s="50">
        <v>1.4E-3</v>
      </c>
      <c r="O603" s="36">
        <f>(30*60)*$B$25*$B$29*$B$33*N603</f>
        <v>1.393359173720145</v>
      </c>
      <c r="P603">
        <v>373.42790000000002</v>
      </c>
      <c r="Q603" s="36">
        <f>P603-$B$23</f>
        <v>88.254600000000039</v>
      </c>
      <c r="R603" s="36">
        <f>O603*$B$35*Q603</f>
        <v>514016.09030794818</v>
      </c>
      <c r="S603" s="35">
        <f t="shared" si="97"/>
        <v>0.39890585435768972</v>
      </c>
    </row>
    <row r="604" spans="2:19" x14ac:dyDescent="0.25">
      <c r="B604" s="49"/>
      <c r="C604" s="45">
        <v>20</v>
      </c>
      <c r="D604" s="46">
        <v>0.625</v>
      </c>
      <c r="E604" s="47">
        <v>627.24609999999996</v>
      </c>
      <c r="F604" s="32">
        <f t="shared" si="93"/>
        <v>1129042.98</v>
      </c>
      <c r="G604" s="47">
        <v>291.13869999999997</v>
      </c>
      <c r="H604" s="47">
        <v>5.4554999999999998</v>
      </c>
      <c r="I604" s="50">
        <v>21.518699999999999</v>
      </c>
      <c r="J604" s="34">
        <f t="shared" si="100"/>
        <v>60.394891944990171</v>
      </c>
      <c r="K604" s="34">
        <f t="shared" si="94"/>
        <v>108710.80550098231</v>
      </c>
      <c r="L604" s="35">
        <f t="shared" si="99"/>
        <v>9.6285799058758878E-2</v>
      </c>
      <c r="M604" s="50">
        <v>350.73059999999998</v>
      </c>
      <c r="N604" s="50">
        <v>1.1000000000000001E-3</v>
      </c>
      <c r="O604" s="36">
        <f>(30*60)*$B$25*$B$29*$B$33*N604</f>
        <v>1.0947822079229712</v>
      </c>
      <c r="P604">
        <v>373.72239999999999</v>
      </c>
      <c r="Q604" s="36">
        <f>P604-$B$23</f>
        <v>88.54910000000001</v>
      </c>
      <c r="R604" s="36">
        <f>O604*$B$35*Q604</f>
        <v>405217.47308773454</v>
      </c>
      <c r="S604" s="35">
        <f t="shared" si="97"/>
        <v>0.35890349638216124</v>
      </c>
    </row>
    <row r="605" spans="2:19" x14ac:dyDescent="0.25">
      <c r="B605" s="49"/>
      <c r="C605" s="45">
        <v>21</v>
      </c>
      <c r="D605" s="46">
        <v>0.64583333333333304</v>
      </c>
      <c r="E605" s="47">
        <v>526.52890000000002</v>
      </c>
      <c r="F605" s="32">
        <f t="shared" si="93"/>
        <v>947752.02</v>
      </c>
      <c r="G605" s="47">
        <v>290.76710000000003</v>
      </c>
      <c r="H605" s="47">
        <v>5.4161000000000001</v>
      </c>
      <c r="I605" s="50">
        <v>17.748200000000001</v>
      </c>
      <c r="J605" s="34">
        <f t="shared" si="100"/>
        <v>49.812517541397696</v>
      </c>
      <c r="K605" s="34">
        <f t="shared" si="94"/>
        <v>89662.531574515859</v>
      </c>
      <c r="L605" s="35">
        <f t="shared" si="99"/>
        <v>9.4605476625115356E-2</v>
      </c>
      <c r="M605" s="50">
        <v>353.16570000000002</v>
      </c>
      <c r="N605" s="50">
        <v>5.9999999999999995E-4</v>
      </c>
      <c r="O605" s="36">
        <f>(30*60)*$B$25*$B$29*$B$33*N605</f>
        <v>0.59715393159434782</v>
      </c>
      <c r="P605">
        <v>373.33139999999997</v>
      </c>
      <c r="Q605" s="36">
        <f>P605-$B$23</f>
        <v>88.15809999999999</v>
      </c>
      <c r="R605" s="36">
        <f>O605*$B$35*Q605</f>
        <v>220051.73615059044</v>
      </c>
      <c r="S605" s="35">
        <f t="shared" si="97"/>
        <v>0.23218281945797428</v>
      </c>
    </row>
    <row r="606" spans="2:19" x14ac:dyDescent="0.25">
      <c r="B606" s="49"/>
      <c r="C606" s="45">
        <v>22</v>
      </c>
      <c r="D606" s="46">
        <v>0.66666666666666596</v>
      </c>
      <c r="E606" s="47">
        <v>421.52449999999999</v>
      </c>
      <c r="F606" s="32">
        <f t="shared" si="93"/>
        <v>758744.10000000009</v>
      </c>
      <c r="G606" s="47">
        <v>290.39550000000003</v>
      </c>
      <c r="H606" s="47">
        <v>5.3830999999999998</v>
      </c>
      <c r="I606" s="50">
        <v>13.380800000000001</v>
      </c>
      <c r="J606" s="34">
        <f>I606/0.3563</f>
        <v>37.554869492001124</v>
      </c>
      <c r="K606" s="34">
        <f t="shared" si="94"/>
        <v>67598.765085602034</v>
      </c>
      <c r="L606" s="35">
        <f t="shared" si="99"/>
        <v>8.9092969666060035E-2</v>
      </c>
      <c r="M606" s="50">
        <v>357.86720000000003</v>
      </c>
      <c r="N606" s="50">
        <v>0</v>
      </c>
      <c r="O606" s="36">
        <f>(30*60)*$B$25*$B$29*$B$33*N606</f>
        <v>0</v>
      </c>
      <c r="P606">
        <v>371.16300000000001</v>
      </c>
      <c r="Q606" s="36">
        <f>P606-$B$23</f>
        <v>85.989700000000028</v>
      </c>
      <c r="R606" s="36">
        <f>O606*$B$35*Q606</f>
        <v>0</v>
      </c>
      <c r="S606" s="35">
        <f t="shared" si="97"/>
        <v>0</v>
      </c>
    </row>
    <row r="607" spans="2:19" x14ac:dyDescent="0.25">
      <c r="B607" s="49"/>
      <c r="C607" s="45">
        <v>23</v>
      </c>
      <c r="D607" s="46">
        <v>0.6875</v>
      </c>
      <c r="E607" s="47">
        <v>352.41149999999999</v>
      </c>
      <c r="F607" s="32">
        <f t="shared" si="93"/>
        <v>634340.69999999995</v>
      </c>
      <c r="G607" s="47">
        <v>289.87700000000001</v>
      </c>
      <c r="H607" s="47">
        <v>5.2972999999999999</v>
      </c>
      <c r="I607" s="50">
        <v>10.725199999999999</v>
      </c>
      <c r="J607" s="34">
        <f t="shared" ref="J607:J622" si="101">I607/0.3563</f>
        <v>30.101599775470106</v>
      </c>
      <c r="K607" s="34">
        <f t="shared" si="94"/>
        <v>54182.879595846192</v>
      </c>
      <c r="L607" s="35">
        <f t="shared" si="99"/>
        <v>8.541605417379998E-2</v>
      </c>
      <c r="M607" s="50">
        <v>360.27330000000001</v>
      </c>
      <c r="N607" s="50">
        <v>0</v>
      </c>
      <c r="O607" s="36">
        <f>(30*60)*$B$25*$B$29*$B$33*N607</f>
        <v>0</v>
      </c>
      <c r="P607">
        <v>369.2561</v>
      </c>
      <c r="Q607" s="36">
        <f>P607-$B$23</f>
        <v>84.08280000000002</v>
      </c>
      <c r="R607" s="36">
        <f>O607*$B$35*Q607</f>
        <v>0</v>
      </c>
      <c r="S607" s="35">
        <f t="shared" si="97"/>
        <v>0</v>
      </c>
    </row>
    <row r="608" spans="2:19" x14ac:dyDescent="0.25">
      <c r="B608" s="49"/>
      <c r="C608" s="45">
        <v>24</v>
      </c>
      <c r="D608" s="46">
        <v>0.70833333333333304</v>
      </c>
      <c r="E608" s="47">
        <v>231.30009999999999</v>
      </c>
      <c r="F608" s="32">
        <f t="shared" si="93"/>
        <v>416340.18</v>
      </c>
      <c r="G608" s="47">
        <v>289.35849999999999</v>
      </c>
      <c r="H608" s="47">
        <v>5.2192999999999996</v>
      </c>
      <c r="I608" s="50">
        <v>6.5521000000000003</v>
      </c>
      <c r="J608" s="34">
        <f t="shared" si="101"/>
        <v>18.389278697726635</v>
      </c>
      <c r="K608" s="34">
        <f t="shared" si="94"/>
        <v>33100.701655907942</v>
      </c>
      <c r="L608" s="35">
        <f t="shared" si="99"/>
        <v>7.9503980749366876E-2</v>
      </c>
      <c r="M608" s="50">
        <v>359.17919999999998</v>
      </c>
      <c r="N608" s="50">
        <v>0</v>
      </c>
      <c r="O608" s="36">
        <f>(30*60)*$B$25*$B$29*$B$33*N608</f>
        <v>0</v>
      </c>
      <c r="P608">
        <v>365.56650000000002</v>
      </c>
      <c r="Q608" s="36">
        <f>P608-$B$23</f>
        <v>80.393200000000036</v>
      </c>
      <c r="R608" s="36">
        <f>O608*$B$35*Q608</f>
        <v>0</v>
      </c>
      <c r="S608" s="36">
        <f t="shared" si="97"/>
        <v>0</v>
      </c>
    </row>
    <row r="609" spans="2:19" x14ac:dyDescent="0.25">
      <c r="B609" s="49"/>
      <c r="C609" s="45">
        <v>25</v>
      </c>
      <c r="D609" s="46">
        <v>0.72916666666666596</v>
      </c>
      <c r="E609" s="47">
        <v>121.22369999999999</v>
      </c>
      <c r="F609" s="32">
        <f t="shared" si="93"/>
        <v>218202.65999999997</v>
      </c>
      <c r="G609" s="47">
        <v>288.72309999999999</v>
      </c>
      <c r="H609" s="47">
        <v>5.1463000000000001</v>
      </c>
      <c r="I609" s="50">
        <v>2.9597000000000002</v>
      </c>
      <c r="J609" s="34">
        <f t="shared" si="101"/>
        <v>8.3067639629525694</v>
      </c>
      <c r="K609" s="34">
        <f t="shared" si="94"/>
        <v>14952.175133314624</v>
      </c>
      <c r="L609" s="35">
        <f t="shared" si="99"/>
        <v>6.8524256914716919E-2</v>
      </c>
      <c r="M609" s="50">
        <v>355.22399999999999</v>
      </c>
      <c r="N609" s="50">
        <v>0</v>
      </c>
      <c r="O609" s="36">
        <f>(30*60)*$B$25*$B$29*$B$33*N609</f>
        <v>0</v>
      </c>
      <c r="P609">
        <v>359.98430000000002</v>
      </c>
      <c r="Q609" s="36">
        <f>P609-$B$23</f>
        <v>74.811000000000035</v>
      </c>
      <c r="R609" s="36">
        <f>O609*$B$35*Q609</f>
        <v>0</v>
      </c>
      <c r="S609" s="36">
        <f t="shared" si="97"/>
        <v>0</v>
      </c>
    </row>
    <row r="610" spans="2:19" x14ac:dyDescent="0.25">
      <c r="B610" s="49"/>
      <c r="C610" s="45">
        <v>26</v>
      </c>
      <c r="D610" s="46">
        <v>0.75</v>
      </c>
      <c r="E610" s="47">
        <v>42.393099999999997</v>
      </c>
      <c r="F610" s="32">
        <f t="shared" si="93"/>
        <v>76307.579999999987</v>
      </c>
      <c r="G610" s="47">
        <v>288.08760000000001</v>
      </c>
      <c r="H610" s="47">
        <v>5.0781000000000001</v>
      </c>
      <c r="I610" s="50">
        <v>0.69199999999999995</v>
      </c>
      <c r="J610" s="34">
        <f t="shared" si="101"/>
        <v>1.9421835531855176</v>
      </c>
      <c r="K610" s="34">
        <f t="shared" si="94"/>
        <v>3495.9303957339316</v>
      </c>
      <c r="L610" s="35">
        <f t="shared" si="99"/>
        <v>4.5813671403731215E-2</v>
      </c>
      <c r="M610" s="50">
        <v>349.50080000000003</v>
      </c>
      <c r="N610" s="50">
        <v>0</v>
      </c>
      <c r="O610" s="36">
        <f>(30*60)*$B$25*$B$29*$B$33*N610</f>
        <v>0</v>
      </c>
      <c r="P610">
        <v>353.22489999999999</v>
      </c>
      <c r="Q610" s="36">
        <f>P610-$B$23</f>
        <v>68.051600000000008</v>
      </c>
      <c r="R610" s="36">
        <f>O610*$B$35*Q610</f>
        <v>0</v>
      </c>
      <c r="S610" s="36">
        <f t="shared" si="97"/>
        <v>0</v>
      </c>
    </row>
    <row r="611" spans="2:19" x14ac:dyDescent="0.25">
      <c r="B611" s="49"/>
      <c r="C611" s="45">
        <v>27</v>
      </c>
      <c r="D611" s="46">
        <v>0.77083333333333304</v>
      </c>
      <c r="E611" s="47">
        <v>9.9696999999999996</v>
      </c>
      <c r="F611" s="32">
        <f t="shared" si="93"/>
        <v>17945.46</v>
      </c>
      <c r="G611" s="47">
        <v>287.7174</v>
      </c>
      <c r="H611" s="47">
        <v>5.0545999999999998</v>
      </c>
      <c r="I611" s="50">
        <v>0</v>
      </c>
      <c r="J611" s="34">
        <f t="shared" si="101"/>
        <v>0</v>
      </c>
      <c r="K611" s="34">
        <f t="shared" si="94"/>
        <v>0</v>
      </c>
      <c r="L611" s="35">
        <f t="shared" si="99"/>
        <v>0</v>
      </c>
      <c r="M611" s="50">
        <v>343.46379999999999</v>
      </c>
      <c r="N611" s="50">
        <v>0</v>
      </c>
      <c r="O611" s="36">
        <f>(30*60)*$B$25*$B$29*$B$33*N611</f>
        <v>0</v>
      </c>
      <c r="P611">
        <v>346.46600000000001</v>
      </c>
      <c r="Q611" s="36">
        <f>P611-$B$23</f>
        <v>61.292700000000025</v>
      </c>
      <c r="R611" s="36">
        <f>O611*$B$35*Q611</f>
        <v>0</v>
      </c>
      <c r="S611" s="36">
        <f t="shared" si="97"/>
        <v>0</v>
      </c>
    </row>
    <row r="612" spans="2:19" x14ac:dyDescent="0.25">
      <c r="B612" s="49"/>
      <c r="C612" s="45">
        <v>28</v>
      </c>
      <c r="D612" s="46">
        <v>0.79166666666666596</v>
      </c>
      <c r="E612" s="47">
        <v>2.8161</v>
      </c>
      <c r="F612" s="32">
        <f t="shared" si="93"/>
        <v>5068.9800000000005</v>
      </c>
      <c r="G612" s="47">
        <v>287.34730000000002</v>
      </c>
      <c r="H612" s="47">
        <v>5.0411000000000001</v>
      </c>
      <c r="I612" s="50">
        <v>0</v>
      </c>
      <c r="J612" s="34">
        <f t="shared" si="101"/>
        <v>0</v>
      </c>
      <c r="K612" s="34">
        <f t="shared" si="94"/>
        <v>0</v>
      </c>
      <c r="L612" s="35">
        <f t="shared" si="99"/>
        <v>0</v>
      </c>
      <c r="M612" s="50">
        <v>337.74579999999997</v>
      </c>
      <c r="N612" s="50">
        <v>0</v>
      </c>
      <c r="O612" s="36">
        <f>(30*60)*$B$25*$B$29*$B$33*N612</f>
        <v>0</v>
      </c>
      <c r="P612">
        <v>340.20060000000001</v>
      </c>
      <c r="Q612" s="36">
        <f>P612-$B$23</f>
        <v>55.027300000000025</v>
      </c>
      <c r="R612" s="36">
        <f>O612*$B$35*Q612</f>
        <v>0</v>
      </c>
      <c r="S612" s="36">
        <f t="shared" si="97"/>
        <v>0</v>
      </c>
    </row>
    <row r="613" spans="2:19" x14ac:dyDescent="0.25">
      <c r="B613" s="49"/>
      <c r="C613" s="47">
        <v>29</v>
      </c>
      <c r="D613" s="43">
        <v>0.8125</v>
      </c>
      <c r="E613" s="47">
        <v>0</v>
      </c>
      <c r="F613" s="32">
        <f t="shared" si="93"/>
        <v>0</v>
      </c>
      <c r="G613" s="47">
        <v>287.12110000000001</v>
      </c>
      <c r="H613" s="47">
        <v>5.0164999999999997</v>
      </c>
      <c r="I613" s="50">
        <v>0</v>
      </c>
      <c r="J613" s="34">
        <f t="shared" si="101"/>
        <v>0</v>
      </c>
      <c r="K613" s="34">
        <f t="shared" si="94"/>
        <v>0</v>
      </c>
      <c r="L613" s="35" t="e">
        <f t="shared" si="99"/>
        <v>#DIV/0!</v>
      </c>
      <c r="M613" s="50">
        <v>311.01780000000002</v>
      </c>
      <c r="N613" s="50">
        <v>0</v>
      </c>
      <c r="O613" s="36">
        <f>(30*60)*$B$25*$B$29*$B$33*N613</f>
        <v>0</v>
      </c>
      <c r="P613">
        <v>312.34840000000003</v>
      </c>
      <c r="Q613" s="36">
        <f>P613-$B$23</f>
        <v>27.175100000000043</v>
      </c>
      <c r="R613" s="36">
        <f>O613*$B$35*Q613</f>
        <v>0</v>
      </c>
      <c r="S613" s="36" t="e">
        <f t="shared" si="97"/>
        <v>#DIV/0!</v>
      </c>
    </row>
    <row r="614" spans="2:19" x14ac:dyDescent="0.25">
      <c r="B614" s="49"/>
      <c r="C614" s="47"/>
      <c r="D614" s="43">
        <v>0.83333333333333304</v>
      </c>
      <c r="E614" s="47">
        <v>0</v>
      </c>
      <c r="F614" s="32">
        <f t="shared" si="93"/>
        <v>0</v>
      </c>
      <c r="G614" s="47">
        <v>286.89490000000001</v>
      </c>
      <c r="H614" s="47">
        <v>5.0193000000000003</v>
      </c>
      <c r="I614" s="50"/>
      <c r="J614" s="34">
        <f t="shared" si="101"/>
        <v>0</v>
      </c>
      <c r="K614" s="34">
        <f t="shared" si="94"/>
        <v>0</v>
      </c>
      <c r="L614" s="35" t="e">
        <f t="shared" si="99"/>
        <v>#DIV/0!</v>
      </c>
      <c r="M614" s="50"/>
      <c r="O614" s="36">
        <f>(30*60)*$B$25*$B$29*$B$33*N614</f>
        <v>0</v>
      </c>
      <c r="Q614" s="36">
        <f>P614-$B$23</f>
        <v>-285.17329999999998</v>
      </c>
      <c r="R614" s="36">
        <f>O614*$B$35*Q614</f>
        <v>0</v>
      </c>
      <c r="S614" s="36" t="e">
        <f t="shared" si="97"/>
        <v>#DIV/0!</v>
      </c>
    </row>
    <row r="615" spans="2:19" x14ac:dyDescent="0.25">
      <c r="B615" s="49"/>
      <c r="C615" s="47"/>
      <c r="D615" s="31">
        <v>0.85416666666666596</v>
      </c>
      <c r="E615" s="47">
        <v>0</v>
      </c>
      <c r="F615" s="32">
        <f t="shared" si="93"/>
        <v>0</v>
      </c>
      <c r="G615" s="47">
        <v>286.72059999999999</v>
      </c>
      <c r="H615" s="47">
        <v>5.0202</v>
      </c>
      <c r="I615" s="50"/>
      <c r="J615" s="34">
        <f t="shared" si="101"/>
        <v>0</v>
      </c>
      <c r="K615" s="34">
        <f t="shared" si="94"/>
        <v>0</v>
      </c>
      <c r="L615" s="35" t="e">
        <f t="shared" si="99"/>
        <v>#DIV/0!</v>
      </c>
      <c r="M615" s="50"/>
      <c r="O615" s="36">
        <f>(30*60)*$B$25*$B$29*$B$33*N615</f>
        <v>0</v>
      </c>
      <c r="Q615" s="36">
        <f>P615-$B$23</f>
        <v>-285.17329999999998</v>
      </c>
      <c r="R615" s="36">
        <f>O615*$B$35*Q615</f>
        <v>0</v>
      </c>
      <c r="S615" s="36" t="e">
        <f t="shared" si="97"/>
        <v>#DIV/0!</v>
      </c>
    </row>
    <row r="616" spans="2:19" x14ac:dyDescent="0.25">
      <c r="B616" s="49"/>
      <c r="C616" s="47"/>
      <c r="D616" s="31">
        <v>0.875</v>
      </c>
      <c r="E616" s="47">
        <v>0</v>
      </c>
      <c r="F616" s="32">
        <f t="shared" si="93"/>
        <v>0</v>
      </c>
      <c r="G616" s="47">
        <v>286.54629999999997</v>
      </c>
      <c r="H616" s="47">
        <v>5.0290999999999997</v>
      </c>
      <c r="I616" s="50"/>
      <c r="J616" s="34">
        <f t="shared" si="101"/>
        <v>0</v>
      </c>
      <c r="K616" s="34">
        <f t="shared" si="94"/>
        <v>0</v>
      </c>
      <c r="L616" s="35" t="e">
        <f t="shared" si="99"/>
        <v>#DIV/0!</v>
      </c>
      <c r="M616" s="50"/>
      <c r="O616" s="36">
        <f>(30*60)*$B$25*$B$29*$B$33*N616</f>
        <v>0</v>
      </c>
      <c r="Q616" s="36">
        <f>P616-$B$23</f>
        <v>-285.17329999999998</v>
      </c>
      <c r="R616" s="36">
        <f>O616*$B$35*Q616</f>
        <v>0</v>
      </c>
      <c r="S616" s="36" t="e">
        <f t="shared" si="97"/>
        <v>#DIV/0!</v>
      </c>
    </row>
    <row r="617" spans="2:19" x14ac:dyDescent="0.25">
      <c r="B617" s="49"/>
      <c r="C617" s="47"/>
      <c r="D617" s="31">
        <v>0.89583333333333304</v>
      </c>
      <c r="E617" s="47">
        <v>0</v>
      </c>
      <c r="F617" s="32">
        <f t="shared" si="93"/>
        <v>0</v>
      </c>
      <c r="G617" s="47">
        <v>286.38979999999998</v>
      </c>
      <c r="H617" s="47">
        <v>5.0387000000000004</v>
      </c>
      <c r="I617" s="50"/>
      <c r="J617" s="34">
        <f t="shared" si="101"/>
        <v>0</v>
      </c>
      <c r="K617" s="34">
        <f t="shared" si="94"/>
        <v>0</v>
      </c>
      <c r="L617" s="35" t="e">
        <f t="shared" si="99"/>
        <v>#DIV/0!</v>
      </c>
      <c r="M617" s="50"/>
      <c r="O617" s="36">
        <f>(30*60)*$B$25*$B$29*$B$33*N617</f>
        <v>0</v>
      </c>
      <c r="Q617" s="36">
        <f>P617-$B$23</f>
        <v>-285.17329999999998</v>
      </c>
      <c r="R617" s="36">
        <f>O617*$B$35*Q617</f>
        <v>0</v>
      </c>
      <c r="S617" s="36" t="e">
        <f t="shared" si="97"/>
        <v>#DIV/0!</v>
      </c>
    </row>
    <row r="618" spans="2:19" x14ac:dyDescent="0.25">
      <c r="B618" s="49"/>
      <c r="C618" s="47"/>
      <c r="D618" s="31">
        <v>0.91666666666666596</v>
      </c>
      <c r="E618" s="47">
        <v>0</v>
      </c>
      <c r="F618" s="32">
        <f t="shared" si="93"/>
        <v>0</v>
      </c>
      <c r="G618" s="47">
        <v>286.23320000000001</v>
      </c>
      <c r="H618" s="47">
        <v>5.0537999999999998</v>
      </c>
      <c r="I618" s="50"/>
      <c r="J618" s="34">
        <f t="shared" si="101"/>
        <v>0</v>
      </c>
      <c r="K618" s="34">
        <f t="shared" si="94"/>
        <v>0</v>
      </c>
      <c r="L618" s="35" t="e">
        <f t="shared" si="99"/>
        <v>#DIV/0!</v>
      </c>
      <c r="M618" s="50"/>
      <c r="N618" s="47"/>
      <c r="O618" s="36">
        <f>(30*60)*$B$25*$B$29*$B$33*N618</f>
        <v>0</v>
      </c>
      <c r="Q618" s="36">
        <f>P618-$B$23</f>
        <v>-285.17329999999998</v>
      </c>
      <c r="R618" s="36">
        <f>O618*$B$35*Q618</f>
        <v>0</v>
      </c>
      <c r="S618" s="36" t="e">
        <f t="shared" si="97"/>
        <v>#DIV/0!</v>
      </c>
    </row>
    <row r="619" spans="2:19" x14ac:dyDescent="0.25">
      <c r="B619" s="49"/>
      <c r="C619" s="47"/>
      <c r="D619" s="31">
        <v>0.9375</v>
      </c>
      <c r="E619" s="47">
        <v>0</v>
      </c>
      <c r="F619" s="32">
        <f t="shared" si="93"/>
        <v>0</v>
      </c>
      <c r="G619" s="47">
        <v>286.08179999999999</v>
      </c>
      <c r="H619" s="47">
        <v>5.0568</v>
      </c>
      <c r="I619" s="50"/>
      <c r="J619" s="34">
        <f t="shared" si="101"/>
        <v>0</v>
      </c>
      <c r="K619" s="34">
        <f t="shared" si="94"/>
        <v>0</v>
      </c>
      <c r="L619" s="35" t="e">
        <f t="shared" si="99"/>
        <v>#DIV/0!</v>
      </c>
      <c r="M619" s="50"/>
      <c r="N619" s="47"/>
      <c r="O619" s="36">
        <f>(30*60)*$B$25*$B$29*$B$33*N619</f>
        <v>0</v>
      </c>
      <c r="Q619" s="36">
        <f>P619-$B$23</f>
        <v>-285.17329999999998</v>
      </c>
      <c r="R619" s="36">
        <f>O619*$B$35*Q619</f>
        <v>0</v>
      </c>
      <c r="S619" s="36" t="e">
        <f t="shared" si="97"/>
        <v>#DIV/0!</v>
      </c>
    </row>
    <row r="620" spans="2:19" x14ac:dyDescent="0.25">
      <c r="B620" s="49"/>
      <c r="C620" s="47"/>
      <c r="D620" s="31">
        <v>0.95833333333333304</v>
      </c>
      <c r="E620" s="47">
        <v>0</v>
      </c>
      <c r="F620" s="32">
        <f t="shared" si="93"/>
        <v>0</v>
      </c>
      <c r="G620" s="47">
        <v>285.93040000000002</v>
      </c>
      <c r="H620" s="47">
        <v>5.0636999999999999</v>
      </c>
      <c r="I620" s="50"/>
      <c r="J620" s="34">
        <f t="shared" si="101"/>
        <v>0</v>
      </c>
      <c r="K620" s="34">
        <f t="shared" si="94"/>
        <v>0</v>
      </c>
      <c r="L620" s="35" t="e">
        <f t="shared" si="99"/>
        <v>#DIV/0!</v>
      </c>
      <c r="M620" s="50"/>
      <c r="N620" s="47"/>
      <c r="O620" s="36">
        <f>(30*60)*$B$25*$B$29*$B$33*N620</f>
        <v>0</v>
      </c>
      <c r="Q620" s="36">
        <f>P620-$B$23</f>
        <v>-285.17329999999998</v>
      </c>
      <c r="R620" s="36">
        <f>O620*$B$35*Q620</f>
        <v>0</v>
      </c>
      <c r="S620" s="36" t="e">
        <f t="shared" si="97"/>
        <v>#DIV/0!</v>
      </c>
    </row>
    <row r="621" spans="2:19" x14ac:dyDescent="0.25">
      <c r="B621" s="49"/>
      <c r="C621" s="47"/>
      <c r="D621" s="31">
        <v>0.97916666666666596</v>
      </c>
      <c r="E621" s="47">
        <v>0</v>
      </c>
      <c r="F621" s="32">
        <f t="shared" si="93"/>
        <v>0</v>
      </c>
      <c r="G621" s="47">
        <v>285.79610000000002</v>
      </c>
      <c r="H621" s="47">
        <v>5.0533000000000001</v>
      </c>
      <c r="I621" s="50"/>
      <c r="J621" s="34">
        <f t="shared" si="101"/>
        <v>0</v>
      </c>
      <c r="K621" s="34">
        <f t="shared" si="94"/>
        <v>0</v>
      </c>
      <c r="L621" s="35" t="e">
        <f t="shared" si="99"/>
        <v>#DIV/0!</v>
      </c>
      <c r="M621" s="50"/>
      <c r="N621" s="47"/>
      <c r="O621" s="36">
        <f>(30*60)*$B$25*$B$29*$B$33*N621</f>
        <v>0</v>
      </c>
      <c r="Q621" s="36">
        <f>P621-$B$23</f>
        <v>-285.17329999999998</v>
      </c>
      <c r="R621" s="36">
        <f>O621*$B$35*Q621</f>
        <v>0</v>
      </c>
      <c r="S621" s="36" t="e">
        <f t="shared" si="97"/>
        <v>#DIV/0!</v>
      </c>
    </row>
    <row r="622" spans="2:19" x14ac:dyDescent="0.25">
      <c r="B622" s="49"/>
      <c r="C622" s="47"/>
      <c r="D622" s="31">
        <v>1</v>
      </c>
      <c r="E622" s="47">
        <v>0</v>
      </c>
      <c r="F622" s="32">
        <f t="shared" si="93"/>
        <v>0</v>
      </c>
      <c r="G622" s="47">
        <v>285.6619</v>
      </c>
      <c r="H622" s="47">
        <v>5.0472999999999999</v>
      </c>
      <c r="I622" s="50"/>
      <c r="J622" s="34">
        <f t="shared" si="101"/>
        <v>0</v>
      </c>
      <c r="K622" s="34">
        <f t="shared" si="94"/>
        <v>0</v>
      </c>
      <c r="L622" s="35" t="e">
        <f t="shared" si="99"/>
        <v>#DIV/0!</v>
      </c>
      <c r="M622" s="50"/>
      <c r="N622" s="47"/>
      <c r="O622" s="36">
        <f>(30*60)*$B$25*$B$29*$B$33*N622</f>
        <v>0</v>
      </c>
      <c r="Q622" s="36">
        <f>P622-$B$23</f>
        <v>-285.17329999999998</v>
      </c>
      <c r="R622" s="36">
        <f>O622*$B$35*Q622</f>
        <v>0</v>
      </c>
      <c r="S622" s="36" t="e">
        <f t="shared" si="97"/>
        <v>#DIV/0!</v>
      </c>
    </row>
    <row r="623" spans="2:19" x14ac:dyDescent="0.25">
      <c r="B623" s="51"/>
      <c r="F623" s="47"/>
      <c r="I623" s="50"/>
      <c r="M623" s="50"/>
    </row>
    <row r="624" spans="2:19" x14ac:dyDescent="0.25">
      <c r="B624" s="51"/>
      <c r="F624" s="47"/>
      <c r="G624" s="47"/>
      <c r="H624" s="47"/>
      <c r="I624" s="50"/>
      <c r="J624" s="52"/>
      <c r="K624" s="52"/>
      <c r="L624" s="53"/>
      <c r="M624" s="50"/>
      <c r="N624" s="54"/>
      <c r="O624" s="54"/>
      <c r="P624" s="47"/>
      <c r="Q624" s="52"/>
      <c r="R624" s="52"/>
      <c r="S624" s="53"/>
    </row>
    <row r="625" spans="2:19" x14ac:dyDescent="0.25">
      <c r="B625" s="51"/>
      <c r="F625" s="47"/>
      <c r="G625" s="47"/>
      <c r="H625" s="47"/>
      <c r="I625" s="50"/>
      <c r="J625" s="52"/>
      <c r="K625" s="52"/>
      <c r="L625" s="53"/>
      <c r="M625" s="50"/>
      <c r="N625" s="54"/>
      <c r="O625" s="54"/>
      <c r="P625" s="47"/>
      <c r="Q625" s="52"/>
      <c r="R625" s="52"/>
      <c r="S625" s="53"/>
    </row>
    <row r="626" spans="2:19" x14ac:dyDescent="0.25">
      <c r="B626" s="51"/>
      <c r="F626" s="47"/>
      <c r="G626" s="47"/>
      <c r="H626" s="47"/>
      <c r="I626" s="50"/>
      <c r="J626" s="50"/>
      <c r="K626" s="50"/>
      <c r="M626" s="50"/>
    </row>
    <row r="627" spans="2:19" x14ac:dyDescent="0.25"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</row>
    <row r="628" spans="2:19" ht="15" customHeight="1" x14ac:dyDescent="0.25">
      <c r="B628" s="9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2:19" ht="21" x14ac:dyDescent="0.35">
      <c r="B629" s="11" t="s">
        <v>11</v>
      </c>
      <c r="C629" s="22" t="s">
        <v>80</v>
      </c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</row>
    <row r="630" spans="2:19" x14ac:dyDescent="0.25">
      <c r="B630" s="11" t="s">
        <v>13</v>
      </c>
      <c r="C630" s="13" t="s">
        <v>14</v>
      </c>
      <c r="D630" s="13"/>
      <c r="E630" s="14">
        <f>SUM(K637:K684)/(60*60)</f>
        <v>595.91762559640756</v>
      </c>
      <c r="F630" s="14"/>
      <c r="G630" s="15" t="s">
        <v>7</v>
      </c>
      <c r="H630" s="16" t="s">
        <v>15</v>
      </c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</row>
    <row r="631" spans="2:19" ht="21" customHeight="1" x14ac:dyDescent="0.25">
      <c r="B631" s="17" t="s">
        <v>16</v>
      </c>
      <c r="C631" s="18" t="s">
        <v>2</v>
      </c>
      <c r="D631" s="18"/>
      <c r="E631" s="19">
        <f>(SUM(K637:K684))/(SUM(F637:F684))</f>
        <v>0.12494341662572754</v>
      </c>
      <c r="F631" s="19"/>
      <c r="G631" s="20" t="s">
        <v>17</v>
      </c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</row>
    <row r="632" spans="2:19" x14ac:dyDescent="0.25">
      <c r="B632" s="17" t="s">
        <v>18</v>
      </c>
      <c r="C632" s="13" t="s">
        <v>19</v>
      </c>
      <c r="D632" s="13"/>
      <c r="E632" s="14">
        <f>SUM(O637:O684)</f>
        <v>52.947648601365508</v>
      </c>
      <c r="F632" s="14"/>
      <c r="G632" s="20" t="s">
        <v>10</v>
      </c>
      <c r="H632" s="13" t="s">
        <v>20</v>
      </c>
      <c r="I632" s="13"/>
      <c r="J632" s="14">
        <f>MAX(P637:P684)</f>
        <v>321.09179999999998</v>
      </c>
      <c r="K632" s="14"/>
      <c r="L632" s="20" t="s">
        <v>8</v>
      </c>
    </row>
    <row r="633" spans="2:19" x14ac:dyDescent="0.25">
      <c r="B633" s="11" t="s">
        <v>21</v>
      </c>
      <c r="C633" s="18" t="s">
        <v>3</v>
      </c>
      <c r="D633" s="18"/>
      <c r="E633" s="19">
        <f>(SUM(R637:R684))/(SUM(F637:F684))</f>
        <v>0.45669557046465881</v>
      </c>
      <c r="F633" s="19"/>
      <c r="G633" s="15" t="s">
        <v>17</v>
      </c>
      <c r="H633" s="13" t="s">
        <v>69</v>
      </c>
      <c r="I633" s="13"/>
      <c r="J633" s="21">
        <f>MAX(M638:M685)</f>
        <v>313.93639999999999</v>
      </c>
      <c r="K633" s="14"/>
      <c r="L633" s="20" t="s">
        <v>8</v>
      </c>
    </row>
    <row r="634" spans="2:19" ht="21" x14ac:dyDescent="0.35">
      <c r="B634" s="11" t="s">
        <v>70</v>
      </c>
      <c r="C634" s="25"/>
      <c r="D634" s="25"/>
      <c r="E634" s="25"/>
      <c r="F634" s="25"/>
      <c r="G634" s="25"/>
      <c r="H634" s="25"/>
      <c r="I634" s="26" t="s">
        <v>24</v>
      </c>
      <c r="J634" s="26"/>
      <c r="K634" s="26"/>
      <c r="L634" s="26"/>
      <c r="M634" s="25"/>
      <c r="N634" s="26" t="s">
        <v>25</v>
      </c>
      <c r="O634" s="26"/>
      <c r="P634" s="26"/>
      <c r="Q634" s="26"/>
      <c r="R634" s="26"/>
      <c r="S634" s="26"/>
    </row>
    <row r="635" spans="2:19" x14ac:dyDescent="0.25">
      <c r="B635" s="27" t="s">
        <v>26</v>
      </c>
      <c r="C635" s="28" t="s">
        <v>27</v>
      </c>
      <c r="D635" s="28" t="s">
        <v>28</v>
      </c>
      <c r="E635" s="28" t="s">
        <v>29</v>
      </c>
      <c r="F635" s="28" t="s">
        <v>30</v>
      </c>
      <c r="G635" s="28" t="s">
        <v>31</v>
      </c>
      <c r="H635" s="28" t="s">
        <v>32</v>
      </c>
      <c r="I635" s="28" t="s">
        <v>33</v>
      </c>
      <c r="J635" s="28" t="s">
        <v>33</v>
      </c>
      <c r="K635" s="28" t="s">
        <v>34</v>
      </c>
      <c r="L635" s="28" t="s">
        <v>35</v>
      </c>
      <c r="M635" s="28" t="s">
        <v>36</v>
      </c>
      <c r="N635" s="28" t="s">
        <v>37</v>
      </c>
      <c r="O635" s="28" t="s">
        <v>38</v>
      </c>
      <c r="P635" s="28" t="s">
        <v>39</v>
      </c>
      <c r="Q635" s="28" t="s">
        <v>40</v>
      </c>
      <c r="R635" s="28" t="s">
        <v>41</v>
      </c>
      <c r="S635" s="28" t="s">
        <v>35</v>
      </c>
    </row>
    <row r="636" spans="2:19" x14ac:dyDescent="0.25">
      <c r="B636" s="29">
        <f>G648</f>
        <v>285.17329999999998</v>
      </c>
      <c r="C636" s="27"/>
      <c r="D636" s="27"/>
      <c r="E636" s="27" t="s">
        <v>42</v>
      </c>
      <c r="F636" s="27" t="s">
        <v>43</v>
      </c>
      <c r="G636" s="27" t="s">
        <v>8</v>
      </c>
      <c r="H636" s="27" t="s">
        <v>44</v>
      </c>
      <c r="I636" s="27" t="s">
        <v>45</v>
      </c>
      <c r="J636" s="27" t="s">
        <v>46</v>
      </c>
      <c r="K636" s="27" t="s">
        <v>43</v>
      </c>
      <c r="L636" s="27" t="s">
        <v>17</v>
      </c>
      <c r="M636" s="27" t="s">
        <v>8</v>
      </c>
      <c r="N636" s="27" t="s">
        <v>44</v>
      </c>
      <c r="O636" s="27" t="s">
        <v>47</v>
      </c>
      <c r="P636" s="27" t="s">
        <v>8</v>
      </c>
      <c r="Q636" s="27" t="s">
        <v>8</v>
      </c>
      <c r="R636" s="27" t="s">
        <v>43</v>
      </c>
      <c r="S636" s="27" t="s">
        <v>17</v>
      </c>
    </row>
    <row r="637" spans="2:19" x14ac:dyDescent="0.25">
      <c r="B637" s="30" t="s">
        <v>48</v>
      </c>
      <c r="D637" s="31">
        <v>2.0833333333333332E-2</v>
      </c>
      <c r="E637">
        <v>0</v>
      </c>
      <c r="F637" s="32">
        <f>E637*30*60</f>
        <v>0</v>
      </c>
      <c r="G637">
        <v>285.28210000000001</v>
      </c>
      <c r="H637">
        <v>5.3007999999999997</v>
      </c>
      <c r="I637" s="33"/>
      <c r="J637" s="34">
        <f t="shared" ref="J637:J643" si="102">I637/0.3563</f>
        <v>0</v>
      </c>
      <c r="K637" s="34">
        <f>J637*30*60</f>
        <v>0</v>
      </c>
      <c r="L637" s="35" t="e">
        <f>K637/F637</f>
        <v>#DIV/0!</v>
      </c>
      <c r="M637" s="33"/>
      <c r="O637" s="36">
        <f>(30*60)*$B$25*$B$29*$B$33*N637</f>
        <v>0</v>
      </c>
      <c r="Q637" s="36">
        <f>P637-$B$389</f>
        <v>-285.17329999999998</v>
      </c>
      <c r="R637" s="36">
        <f>O637*$B$35*Q637</f>
        <v>0</v>
      </c>
      <c r="S637" s="36" t="e">
        <f>R637/F637</f>
        <v>#DIV/0!</v>
      </c>
    </row>
    <row r="638" spans="2:19" x14ac:dyDescent="0.25">
      <c r="B638" s="29">
        <v>11</v>
      </c>
      <c r="D638" s="31">
        <v>4.1666666666666664E-2</v>
      </c>
      <c r="E638">
        <v>0</v>
      </c>
      <c r="F638" s="32">
        <f t="shared" ref="F638:F684" si="103">E638*30*60</f>
        <v>0</v>
      </c>
      <c r="G638">
        <v>285.15899999999999</v>
      </c>
      <c r="H638">
        <v>5.2910000000000004</v>
      </c>
      <c r="I638" s="33"/>
      <c r="J638" s="34">
        <f t="shared" si="102"/>
        <v>0</v>
      </c>
      <c r="K638" s="34">
        <f t="shared" ref="K638:K684" si="104">J638*30*60</f>
        <v>0</v>
      </c>
      <c r="L638" s="35" t="e">
        <f t="shared" ref="L638:L644" si="105">K638/F638</f>
        <v>#DIV/0!</v>
      </c>
      <c r="M638" s="33"/>
      <c r="O638" s="36">
        <f>(30*60)*$B$25*$B$29*$B$33*N638</f>
        <v>0</v>
      </c>
      <c r="Q638" s="36">
        <f t="shared" ref="Q638:Q684" si="106">P638-$B$389</f>
        <v>-285.17329999999998</v>
      </c>
      <c r="R638" s="36">
        <f>O638*$B$35*Q638</f>
        <v>0</v>
      </c>
      <c r="S638" s="36" t="e">
        <f t="shared" ref="S638:S642" si="107">R638/F638</f>
        <v>#DIV/0!</v>
      </c>
    </row>
    <row r="639" spans="2:19" x14ac:dyDescent="0.25">
      <c r="B639" s="37" t="s">
        <v>49</v>
      </c>
      <c r="D639" s="31">
        <v>6.25E-2</v>
      </c>
      <c r="E639">
        <v>0</v>
      </c>
      <c r="F639" s="32">
        <f t="shared" si="103"/>
        <v>0</v>
      </c>
      <c r="G639">
        <v>285.04610000000002</v>
      </c>
      <c r="H639">
        <v>5.2882999999999996</v>
      </c>
      <c r="I639" s="33"/>
      <c r="J639" s="34">
        <f t="shared" si="102"/>
        <v>0</v>
      </c>
      <c r="K639" s="34">
        <f t="shared" si="104"/>
        <v>0</v>
      </c>
      <c r="L639" s="35" t="e">
        <f t="shared" si="105"/>
        <v>#DIV/0!</v>
      </c>
      <c r="M639" s="33"/>
      <c r="O639" s="36">
        <f>(30*60)*$B$25*$B$29*$B$33*N639</f>
        <v>0</v>
      </c>
      <c r="Q639" s="36">
        <f t="shared" si="106"/>
        <v>-285.17329999999998</v>
      </c>
      <c r="R639" s="36">
        <f>O639*$B$35*Q639</f>
        <v>0</v>
      </c>
      <c r="S639" s="36" t="e">
        <f t="shared" si="107"/>
        <v>#DIV/0!</v>
      </c>
    </row>
    <row r="640" spans="2:19" x14ac:dyDescent="0.25">
      <c r="B640" s="38">
        <v>8.0000000000000002E-3</v>
      </c>
      <c r="D640" s="31">
        <v>8.3333333333333301E-2</v>
      </c>
      <c r="E640">
        <v>0</v>
      </c>
      <c r="F640" s="32">
        <f t="shared" si="103"/>
        <v>0</v>
      </c>
      <c r="G640">
        <v>284.9332</v>
      </c>
      <c r="H640">
        <v>5.2944000000000004</v>
      </c>
      <c r="I640" s="33"/>
      <c r="J640" s="34">
        <f t="shared" si="102"/>
        <v>0</v>
      </c>
      <c r="K640" s="34">
        <f t="shared" si="104"/>
        <v>0</v>
      </c>
      <c r="L640" s="35" t="e">
        <f t="shared" si="105"/>
        <v>#DIV/0!</v>
      </c>
      <c r="M640" s="33"/>
      <c r="O640" s="36">
        <f>(30*60)*$B$25*$B$29*$B$33*N640</f>
        <v>0</v>
      </c>
      <c r="Q640" s="36">
        <f t="shared" si="106"/>
        <v>-285.17329999999998</v>
      </c>
      <c r="R640" s="36">
        <f>O640*$B$35*Q640</f>
        <v>0</v>
      </c>
      <c r="S640" s="36" t="e">
        <f t="shared" si="107"/>
        <v>#DIV/0!</v>
      </c>
    </row>
    <row r="641" spans="2:19" x14ac:dyDescent="0.25">
      <c r="B641" s="28" t="s">
        <v>50</v>
      </c>
      <c r="D641" s="31">
        <v>0.104166666666667</v>
      </c>
      <c r="E641">
        <v>0</v>
      </c>
      <c r="F641" s="32">
        <f t="shared" si="103"/>
        <v>0</v>
      </c>
      <c r="G641">
        <v>284.87490000000003</v>
      </c>
      <c r="H641">
        <v>5.2812999999999999</v>
      </c>
      <c r="I641" s="33"/>
      <c r="J641" s="34">
        <f t="shared" si="102"/>
        <v>0</v>
      </c>
      <c r="K641" s="34">
        <f t="shared" si="104"/>
        <v>0</v>
      </c>
      <c r="L641" s="35" t="e">
        <f t="shared" si="105"/>
        <v>#DIV/0!</v>
      </c>
      <c r="M641" s="33"/>
      <c r="O641" s="36">
        <f>(30*60)*$B$25*$B$29*$B$33*N641</f>
        <v>0</v>
      </c>
      <c r="Q641" s="36">
        <f t="shared" si="106"/>
        <v>-285.17329999999998</v>
      </c>
      <c r="R641" s="36">
        <f>O641*$B$35*Q641</f>
        <v>0</v>
      </c>
      <c r="S641" s="36" t="e">
        <f t="shared" si="107"/>
        <v>#DIV/0!</v>
      </c>
    </row>
    <row r="642" spans="2:19" x14ac:dyDescent="0.25">
      <c r="B642" s="38">
        <v>5.0265482457436686E-5</v>
      </c>
      <c r="D642" s="31">
        <v>0.125</v>
      </c>
      <c r="E642">
        <v>0</v>
      </c>
      <c r="F642" s="32">
        <f t="shared" si="103"/>
        <v>0</v>
      </c>
      <c r="G642">
        <v>284.81659999999999</v>
      </c>
      <c r="H642">
        <v>5.2728999999999999</v>
      </c>
      <c r="I642" s="33"/>
      <c r="J642" s="34">
        <f t="shared" si="102"/>
        <v>0</v>
      </c>
      <c r="K642" s="34">
        <f t="shared" si="104"/>
        <v>0</v>
      </c>
      <c r="L642" s="35" t="e">
        <f t="shared" si="105"/>
        <v>#DIV/0!</v>
      </c>
      <c r="M642" s="33"/>
      <c r="O642" s="36">
        <f>(30*60)*$B$25*$B$29*$B$33*N642</f>
        <v>0</v>
      </c>
      <c r="Q642" s="36">
        <f t="shared" si="106"/>
        <v>-285.17329999999998</v>
      </c>
      <c r="R642" s="36">
        <f>O642*$B$35*Q642</f>
        <v>0</v>
      </c>
      <c r="S642" s="36" t="e">
        <f t="shared" si="107"/>
        <v>#DIV/0!</v>
      </c>
    </row>
    <row r="643" spans="2:19" x14ac:dyDescent="0.25">
      <c r="B643" s="39" t="s">
        <v>51</v>
      </c>
      <c r="D643" s="31">
        <v>0.14583333333333301</v>
      </c>
      <c r="E643">
        <v>0</v>
      </c>
      <c r="F643" s="32">
        <f t="shared" si="103"/>
        <v>0</v>
      </c>
      <c r="G643">
        <v>284.76889999999997</v>
      </c>
      <c r="H643">
        <v>5.2496999999999998</v>
      </c>
      <c r="I643" s="33"/>
      <c r="J643" s="34">
        <f t="shared" si="102"/>
        <v>0</v>
      </c>
      <c r="K643" s="34">
        <f t="shared" si="104"/>
        <v>0</v>
      </c>
      <c r="L643" s="35" t="e">
        <f t="shared" si="105"/>
        <v>#DIV/0!</v>
      </c>
      <c r="M643" s="33"/>
      <c r="O643" s="36">
        <f>(30*60)*$B$25*$B$29*$B$33*N643</f>
        <v>0</v>
      </c>
      <c r="Q643" s="36">
        <f t="shared" si="106"/>
        <v>-285.17329999999998</v>
      </c>
      <c r="R643" s="36">
        <f>O643*$B$35*Q643</f>
        <v>0</v>
      </c>
      <c r="S643" s="36" t="e">
        <f>R643/F643</f>
        <v>#DIV/0!</v>
      </c>
    </row>
    <row r="644" spans="2:19" x14ac:dyDescent="0.25">
      <c r="B644" s="40">
        <v>0.35630699999999998</v>
      </c>
      <c r="D644" s="31">
        <v>0.16666666666666599</v>
      </c>
      <c r="E644">
        <v>0</v>
      </c>
      <c r="F644" s="32">
        <f t="shared" si="103"/>
        <v>0</v>
      </c>
      <c r="G644">
        <v>284.72129999999999</v>
      </c>
      <c r="H644">
        <v>5.2305000000000001</v>
      </c>
      <c r="I644" s="33"/>
      <c r="J644" s="34">
        <f>I644/0.3563</f>
        <v>0</v>
      </c>
      <c r="K644" s="34">
        <f t="shared" si="104"/>
        <v>0</v>
      </c>
      <c r="L644" s="35" t="e">
        <f t="shared" si="105"/>
        <v>#DIV/0!</v>
      </c>
      <c r="M644" s="33"/>
      <c r="O644" s="36">
        <f>(30*60)*$B$25*$B$29*$B$33*N644</f>
        <v>0</v>
      </c>
      <c r="Q644" s="36">
        <f t="shared" si="106"/>
        <v>-285.17329999999998</v>
      </c>
      <c r="R644" s="36">
        <f>O644*$B$35*Q644</f>
        <v>0</v>
      </c>
      <c r="S644" s="36" t="e">
        <f t="shared" ref="S644:S684" si="108">R644/F644</f>
        <v>#DIV/0!</v>
      </c>
    </row>
    <row r="645" spans="2:19" x14ac:dyDescent="0.25">
      <c r="B645" s="41" t="s">
        <v>52</v>
      </c>
      <c r="D645" s="31">
        <v>0.1875</v>
      </c>
      <c r="E645">
        <v>0</v>
      </c>
      <c r="F645" s="32">
        <f t="shared" si="103"/>
        <v>0</v>
      </c>
      <c r="G645">
        <v>284.71910000000003</v>
      </c>
      <c r="H645">
        <v>5.2077</v>
      </c>
      <c r="I645" s="33"/>
      <c r="J645" s="34">
        <f t="shared" ref="J645:J651" si="109">I645/0.3563</f>
        <v>0</v>
      </c>
      <c r="K645" s="34">
        <f t="shared" si="104"/>
        <v>0</v>
      </c>
      <c r="L645" s="35" t="e">
        <f>K645/F645</f>
        <v>#DIV/0!</v>
      </c>
      <c r="M645" s="33"/>
      <c r="O645" s="36">
        <f>(30*60)*$B$25*$B$29*$B$33*N645</f>
        <v>0</v>
      </c>
      <c r="Q645" s="36">
        <f t="shared" si="106"/>
        <v>-285.17329999999998</v>
      </c>
      <c r="R645" s="36">
        <f>O645*$B$35*Q645</f>
        <v>0</v>
      </c>
      <c r="S645" s="36" t="e">
        <f t="shared" si="108"/>
        <v>#DIV/0!</v>
      </c>
    </row>
    <row r="646" spans="2:19" x14ac:dyDescent="0.25">
      <c r="B646" s="42">
        <v>1000</v>
      </c>
      <c r="D646" s="43">
        <v>0.20833333333333301</v>
      </c>
      <c r="E646">
        <v>0</v>
      </c>
      <c r="F646" s="32">
        <f t="shared" si="103"/>
        <v>0</v>
      </c>
      <c r="G646">
        <v>284.71699999999998</v>
      </c>
      <c r="H646">
        <v>5.1897000000000002</v>
      </c>
      <c r="I646" s="33"/>
      <c r="J646" s="34">
        <f t="shared" si="109"/>
        <v>0</v>
      </c>
      <c r="K646" s="34">
        <f t="shared" si="104"/>
        <v>0</v>
      </c>
      <c r="L646" s="35" t="e">
        <f>K646/F646</f>
        <v>#DIV/0!</v>
      </c>
      <c r="M646" s="33"/>
      <c r="O646" s="36">
        <f>(30*60)*$B$25*$B$29*$B$33*N646</f>
        <v>0</v>
      </c>
      <c r="Q646" s="36">
        <f t="shared" si="106"/>
        <v>-285.17329999999998</v>
      </c>
      <c r="R646" s="36">
        <f>O646*$B$35*Q646</f>
        <v>0</v>
      </c>
      <c r="S646" s="36" t="e">
        <f t="shared" si="108"/>
        <v>#DIV/0!</v>
      </c>
    </row>
    <row r="647" spans="2:19" x14ac:dyDescent="0.25">
      <c r="B647" s="44" t="s">
        <v>53</v>
      </c>
      <c r="C647">
        <v>1</v>
      </c>
      <c r="D647" s="43">
        <v>0.22916666666666599</v>
      </c>
      <c r="E647">
        <v>0</v>
      </c>
      <c r="F647" s="32">
        <f t="shared" si="103"/>
        <v>0</v>
      </c>
      <c r="G647">
        <v>284.94510000000002</v>
      </c>
      <c r="H647">
        <v>5.1357999999999997</v>
      </c>
      <c r="I647" s="33">
        <v>0</v>
      </c>
      <c r="J647" s="34">
        <f t="shared" si="109"/>
        <v>0</v>
      </c>
      <c r="K647" s="34">
        <f t="shared" si="104"/>
        <v>0</v>
      </c>
      <c r="L647" s="35" t="e">
        <f t="shared" ref="L647:L684" si="110">K647/F647</f>
        <v>#DIV/0!</v>
      </c>
      <c r="M647" s="33">
        <v>286.50459999999998</v>
      </c>
      <c r="N647">
        <v>0</v>
      </c>
      <c r="O647" s="36">
        <f>(30*60)*$B$25*$B$29*$B$33*N647</f>
        <v>0</v>
      </c>
      <c r="P647">
        <v>286.3732</v>
      </c>
      <c r="Q647" s="36">
        <f t="shared" si="106"/>
        <v>1.1999000000000137</v>
      </c>
      <c r="R647" s="36">
        <f>O647*$B$35*Q647</f>
        <v>0</v>
      </c>
      <c r="S647" s="36" t="e">
        <f t="shared" si="108"/>
        <v>#DIV/0!</v>
      </c>
    </row>
    <row r="648" spans="2:19" x14ac:dyDescent="0.25">
      <c r="B648" s="42">
        <v>4180</v>
      </c>
      <c r="C648" s="45">
        <v>2</v>
      </c>
      <c r="D648" s="46">
        <v>0.25</v>
      </c>
      <c r="E648">
        <v>10</v>
      </c>
      <c r="F648" s="32">
        <f t="shared" si="103"/>
        <v>18000</v>
      </c>
      <c r="G648">
        <v>285.17329999999998</v>
      </c>
      <c r="H648">
        <v>5.0884999999999998</v>
      </c>
      <c r="I648" s="33">
        <v>0</v>
      </c>
      <c r="J648" s="34">
        <f t="shared" si="109"/>
        <v>0</v>
      </c>
      <c r="K648" s="34">
        <f t="shared" si="104"/>
        <v>0</v>
      </c>
      <c r="L648" s="35">
        <f t="shared" si="110"/>
        <v>0</v>
      </c>
      <c r="M648" s="33">
        <v>286.85289999999998</v>
      </c>
      <c r="N648">
        <v>0</v>
      </c>
      <c r="O648" s="36">
        <f>(30*60)*$B$25*$B$29*$B$33*N648</f>
        <v>0</v>
      </c>
      <c r="P648">
        <v>286.88</v>
      </c>
      <c r="Q648" s="36">
        <f t="shared" si="106"/>
        <v>1.7067000000000121</v>
      </c>
      <c r="R648" s="36">
        <f>O648*$B$35*Q648</f>
        <v>0</v>
      </c>
      <c r="S648" s="36">
        <f t="shared" si="108"/>
        <v>0</v>
      </c>
    </row>
    <row r="649" spans="2:19" x14ac:dyDescent="0.25">
      <c r="B649" s="48"/>
      <c r="C649" s="45">
        <v>3</v>
      </c>
      <c r="D649" s="46">
        <v>0.27083333333333298</v>
      </c>
      <c r="E649">
        <v>28</v>
      </c>
      <c r="F649" s="32">
        <f t="shared" si="103"/>
        <v>50400</v>
      </c>
      <c r="G649">
        <v>285.63630000000001</v>
      </c>
      <c r="H649">
        <v>5.0213000000000001</v>
      </c>
      <c r="I649" s="33">
        <v>0.46229999999999999</v>
      </c>
      <c r="J649" s="34">
        <f t="shared" si="109"/>
        <v>1.2975021049677238</v>
      </c>
      <c r="K649" s="34">
        <f t="shared" si="104"/>
        <v>2335.5037889419027</v>
      </c>
      <c r="L649" s="35">
        <f t="shared" si="110"/>
        <v>4.6339360891704422E-2</v>
      </c>
      <c r="M649" s="33">
        <v>287.66840000000002</v>
      </c>
      <c r="N649">
        <v>0</v>
      </c>
      <c r="O649" s="36">
        <f>(30*60)*$B$25*$B$29*$B$33*N649</f>
        <v>0</v>
      </c>
      <c r="P649">
        <v>287.68619999999999</v>
      </c>
      <c r="Q649" s="36">
        <f t="shared" si="106"/>
        <v>2.5129000000000019</v>
      </c>
      <c r="R649" s="36">
        <f>O649*$B$35*Q649</f>
        <v>0</v>
      </c>
      <c r="S649" s="36">
        <f t="shared" si="108"/>
        <v>0</v>
      </c>
    </row>
    <row r="650" spans="2:19" x14ac:dyDescent="0.25">
      <c r="B650" s="49" t="str">
        <f>B634</f>
        <v>320.65K</v>
      </c>
      <c r="C650" s="45">
        <v>4</v>
      </c>
      <c r="D650" s="46">
        <v>0.29166666666666602</v>
      </c>
      <c r="E650">
        <v>54</v>
      </c>
      <c r="F650" s="32">
        <f t="shared" si="103"/>
        <v>97200</v>
      </c>
      <c r="G650">
        <v>286.09930000000003</v>
      </c>
      <c r="H650">
        <v>4.9657999999999998</v>
      </c>
      <c r="I650" s="33">
        <v>1.54</v>
      </c>
      <c r="J650" s="34">
        <f t="shared" si="109"/>
        <v>4.3222003929273081</v>
      </c>
      <c r="K650" s="34">
        <f t="shared" si="104"/>
        <v>7779.9607072691542</v>
      </c>
      <c r="L650" s="35">
        <f t="shared" si="110"/>
        <v>8.004074801717237E-2</v>
      </c>
      <c r="M650" s="33">
        <v>289.10000000000002</v>
      </c>
      <c r="N650">
        <v>0</v>
      </c>
      <c r="O650" s="36">
        <f>(30*60)*$B$25*$B$29*$B$33*N650</f>
        <v>0</v>
      </c>
      <c r="P650">
        <v>289.09019999999998</v>
      </c>
      <c r="Q650" s="36">
        <f t="shared" si="106"/>
        <v>3.9168999999999983</v>
      </c>
      <c r="R650" s="36">
        <f>O650*$B$35*Q650</f>
        <v>0</v>
      </c>
      <c r="S650" s="36">
        <f t="shared" si="108"/>
        <v>0</v>
      </c>
    </row>
    <row r="651" spans="2:19" x14ac:dyDescent="0.25">
      <c r="B651" s="49"/>
      <c r="C651" s="45">
        <v>5</v>
      </c>
      <c r="D651" s="46">
        <v>0.3125</v>
      </c>
      <c r="E651">
        <v>84</v>
      </c>
      <c r="F651" s="32">
        <f t="shared" si="103"/>
        <v>151200</v>
      </c>
      <c r="G651">
        <v>286.83710000000002</v>
      </c>
      <c r="H651">
        <v>4.984</v>
      </c>
      <c r="I651" s="33">
        <v>2.8609</v>
      </c>
      <c r="J651" s="34">
        <f t="shared" si="109"/>
        <v>8.029469548133596</v>
      </c>
      <c r="K651" s="34">
        <f t="shared" si="104"/>
        <v>14453.045186640473</v>
      </c>
      <c r="L651" s="35">
        <f t="shared" si="110"/>
        <v>9.5588923192066619E-2</v>
      </c>
      <c r="M651" s="33">
        <v>291.19850000000002</v>
      </c>
      <c r="N651">
        <v>0</v>
      </c>
      <c r="O651" s="36">
        <f>(30*60)*$B$25*$B$29*$B$33*N651</f>
        <v>0</v>
      </c>
      <c r="P651">
        <v>291.15730000000002</v>
      </c>
      <c r="Q651" s="36">
        <f t="shared" si="106"/>
        <v>5.9840000000000373</v>
      </c>
      <c r="R651" s="36">
        <f>O651*$B$35*Q651</f>
        <v>0</v>
      </c>
      <c r="S651" s="36">
        <f t="shared" si="108"/>
        <v>0</v>
      </c>
    </row>
    <row r="652" spans="2:19" x14ac:dyDescent="0.25">
      <c r="B652" s="49"/>
      <c r="C652" s="45">
        <v>6</v>
      </c>
      <c r="D652" s="46">
        <v>0.33333333333333298</v>
      </c>
      <c r="E652">
        <v>168</v>
      </c>
      <c r="F652" s="32">
        <f t="shared" si="103"/>
        <v>302400</v>
      </c>
      <c r="G652">
        <v>287.57490000000001</v>
      </c>
      <c r="H652">
        <v>5.0290999999999997</v>
      </c>
      <c r="I652" s="33">
        <v>6.8822000000000001</v>
      </c>
      <c r="J652" s="34">
        <f>I652/0.3563</f>
        <v>19.315745158574234</v>
      </c>
      <c r="K652" s="34">
        <f t="shared" si="104"/>
        <v>34768.34128543362</v>
      </c>
      <c r="L652" s="35">
        <f t="shared" si="110"/>
        <v>0.11497467356294186</v>
      </c>
      <c r="M652" s="33">
        <v>295.20859999999999</v>
      </c>
      <c r="N652">
        <v>0</v>
      </c>
      <c r="O652" s="36">
        <f>(30*60)*$B$25*$B$29*$B$33*N652</f>
        <v>0</v>
      </c>
      <c r="P652">
        <v>295.07729999999998</v>
      </c>
      <c r="Q652" s="36">
        <f t="shared" si="106"/>
        <v>9.9039999999999964</v>
      </c>
      <c r="R652" s="36">
        <f>O652*$B$35*Q652</f>
        <v>0</v>
      </c>
      <c r="S652" s="36">
        <f t="shared" si="108"/>
        <v>0</v>
      </c>
    </row>
    <row r="653" spans="2:19" x14ac:dyDescent="0.25">
      <c r="B653" s="49"/>
      <c r="C653" s="45">
        <v>7</v>
      </c>
      <c r="D653" s="46">
        <v>0.35416666666666602</v>
      </c>
      <c r="E653" s="47">
        <v>327</v>
      </c>
      <c r="F653" s="32">
        <f t="shared" si="103"/>
        <v>588600</v>
      </c>
      <c r="G653" s="47">
        <v>288.25819999999999</v>
      </c>
      <c r="H653" s="47">
        <v>5.0705</v>
      </c>
      <c r="I653" s="50">
        <v>14.731299999999999</v>
      </c>
      <c r="J653" s="34">
        <f t="shared" ref="J653:J667" si="111">I653/0.3563</f>
        <v>41.345214706707829</v>
      </c>
      <c r="K653" s="34">
        <f t="shared" si="104"/>
        <v>74421.386472074097</v>
      </c>
      <c r="L653" s="35">
        <f t="shared" si="110"/>
        <v>0.12643796546393832</v>
      </c>
      <c r="M653" s="50">
        <v>302.73469999999998</v>
      </c>
      <c r="N653">
        <v>0</v>
      </c>
      <c r="O653" s="36">
        <f>(30*60)*$B$25*$B$29*$B$33*N653</f>
        <v>0</v>
      </c>
      <c r="P653">
        <v>302.41520000000003</v>
      </c>
      <c r="Q653" s="36">
        <f t="shared" si="106"/>
        <v>17.241900000000044</v>
      </c>
      <c r="R653" s="36">
        <f>O653*$B$35*Q653</f>
        <v>0</v>
      </c>
      <c r="S653" s="36">
        <f t="shared" si="108"/>
        <v>0</v>
      </c>
    </row>
    <row r="654" spans="2:19" x14ac:dyDescent="0.25">
      <c r="B654" s="49"/>
      <c r="C654" s="45">
        <v>8</v>
      </c>
      <c r="D654" s="46">
        <v>0.375</v>
      </c>
      <c r="E654" s="47">
        <v>417</v>
      </c>
      <c r="F654" s="32">
        <f t="shared" si="103"/>
        <v>750600</v>
      </c>
      <c r="G654" s="47">
        <v>288.94150000000002</v>
      </c>
      <c r="H654" s="47">
        <v>5.1265000000000001</v>
      </c>
      <c r="I654" s="50">
        <v>18.378399999999999</v>
      </c>
      <c r="J654" s="34">
        <f t="shared" si="111"/>
        <v>51.581251754139764</v>
      </c>
      <c r="K654" s="34">
        <f t="shared" si="104"/>
        <v>92846.253157451574</v>
      </c>
      <c r="L654" s="35">
        <f t="shared" si="110"/>
        <v>0.12369604737203781</v>
      </c>
      <c r="M654" s="50">
        <v>311.81900000000002</v>
      </c>
      <c r="N654">
        <v>0</v>
      </c>
      <c r="O654" s="36">
        <f>(30*60)*$B$25*$B$29*$B$33*N654</f>
        <v>0</v>
      </c>
      <c r="P654">
        <v>311.41590000000002</v>
      </c>
      <c r="Q654" s="36">
        <f t="shared" si="106"/>
        <v>26.242600000000039</v>
      </c>
      <c r="R654" s="36">
        <f>O654*$B$35*Q654</f>
        <v>0</v>
      </c>
      <c r="S654" s="36">
        <f t="shared" si="108"/>
        <v>0</v>
      </c>
    </row>
    <row r="655" spans="2:19" x14ac:dyDescent="0.25">
      <c r="B655" s="49"/>
      <c r="C655" s="45">
        <v>9</v>
      </c>
      <c r="D655" s="46">
        <v>0.39583333333333298</v>
      </c>
      <c r="E655" s="47">
        <v>483</v>
      </c>
      <c r="F655" s="32">
        <f t="shared" si="103"/>
        <v>869400</v>
      </c>
      <c r="G655" s="47">
        <v>289.5009</v>
      </c>
      <c r="H655" s="47">
        <v>5.1576000000000004</v>
      </c>
      <c r="I655" s="50">
        <v>21.267700000000001</v>
      </c>
      <c r="J655" s="34">
        <f t="shared" si="111"/>
        <v>59.690429413415664</v>
      </c>
      <c r="K655" s="34">
        <f t="shared" si="104"/>
        <v>107442.77294414819</v>
      </c>
      <c r="L655" s="35">
        <f t="shared" si="110"/>
        <v>0.12358266959299309</v>
      </c>
      <c r="M655" s="50">
        <v>313.93639999999999</v>
      </c>
      <c r="N655">
        <v>2.3999999999999998E-3</v>
      </c>
      <c r="O655" s="36">
        <f>(30*60)*$B$25*$B$29*$B$33*N655</f>
        <v>2.3886157263773913</v>
      </c>
      <c r="P655">
        <v>320.47789999999998</v>
      </c>
      <c r="Q655" s="36">
        <f t="shared" si="106"/>
        <v>35.304599999999994</v>
      </c>
      <c r="R655" s="36">
        <f>O655*$B$35*Q655</f>
        <v>352495.73319307627</v>
      </c>
      <c r="S655" s="36">
        <f t="shared" si="108"/>
        <v>0.40544712812638173</v>
      </c>
    </row>
    <row r="656" spans="2:19" x14ac:dyDescent="0.25">
      <c r="B656" s="49"/>
      <c r="C656" s="45">
        <v>10</v>
      </c>
      <c r="D656" s="46">
        <v>0.41666666666666602</v>
      </c>
      <c r="E656" s="47">
        <v>543</v>
      </c>
      <c r="F656" s="32">
        <f t="shared" si="103"/>
        <v>977400</v>
      </c>
      <c r="G656" s="47">
        <v>290.06029999999998</v>
      </c>
      <c r="H656" s="47">
        <v>5.2</v>
      </c>
      <c r="I656" s="50">
        <v>24.628699999999998</v>
      </c>
      <c r="J656" s="34">
        <f t="shared" si="111"/>
        <v>69.123491439797917</v>
      </c>
      <c r="K656" s="34">
        <f t="shared" si="104"/>
        <v>124422.28459163626</v>
      </c>
      <c r="L656" s="35">
        <f t="shared" si="110"/>
        <v>0.12729924758710481</v>
      </c>
      <c r="M656" s="50">
        <v>309.83409999999998</v>
      </c>
      <c r="N656">
        <v>4.5999999999999999E-3</v>
      </c>
      <c r="O656" s="36">
        <f>(30*60)*$B$25*$B$29*$B$33*N656</f>
        <v>4.5781801422233332</v>
      </c>
      <c r="P656">
        <v>321.09179999999998</v>
      </c>
      <c r="Q656" s="36">
        <f t="shared" si="106"/>
        <v>35.918499999999995</v>
      </c>
      <c r="R656" s="36">
        <f>O656*$B$35*Q656</f>
        <v>687364.89917271584</v>
      </c>
      <c r="S656" s="36">
        <f t="shared" si="108"/>
        <v>0.70325854222704709</v>
      </c>
    </row>
    <row r="657" spans="2:19" x14ac:dyDescent="0.25">
      <c r="B657" s="49"/>
      <c r="C657" s="45">
        <v>11</v>
      </c>
      <c r="D657" s="46">
        <v>0.4375</v>
      </c>
      <c r="E657" s="47">
        <v>588</v>
      </c>
      <c r="F657" s="32">
        <f t="shared" si="103"/>
        <v>1058400</v>
      </c>
      <c r="G657" s="47">
        <v>290.50880000000001</v>
      </c>
      <c r="H657" s="47">
        <v>5.2294999999999998</v>
      </c>
      <c r="I657" s="50">
        <v>26.9468</v>
      </c>
      <c r="J657" s="34">
        <f t="shared" si="111"/>
        <v>75.629525680606235</v>
      </c>
      <c r="K657" s="34">
        <f t="shared" si="104"/>
        <v>136133.14622509122</v>
      </c>
      <c r="L657" s="35">
        <f t="shared" si="110"/>
        <v>0.12862164231395617</v>
      </c>
      <c r="M657" s="50">
        <v>308.58539999999999</v>
      </c>
      <c r="N657">
        <v>4.1999999999999997E-3</v>
      </c>
      <c r="O657" s="36">
        <f>(30*60)*$B$25*$B$29*$B$33*N657</f>
        <v>4.1800775211604346</v>
      </c>
      <c r="P657">
        <v>321.04500000000002</v>
      </c>
      <c r="Q657" s="36">
        <f t="shared" si="106"/>
        <v>35.871700000000033</v>
      </c>
      <c r="R657" s="36">
        <f>O657*$B$35*Q657</f>
        <v>626776.31489008968</v>
      </c>
      <c r="S657" s="36">
        <f t="shared" si="108"/>
        <v>0.59219228542147551</v>
      </c>
    </row>
    <row r="658" spans="2:19" x14ac:dyDescent="0.25">
      <c r="B658" s="49"/>
      <c r="C658" s="45">
        <v>12</v>
      </c>
      <c r="D658" s="46">
        <v>0.45833333333333298</v>
      </c>
      <c r="E658" s="47">
        <v>623</v>
      </c>
      <c r="F658" s="32">
        <f t="shared" si="103"/>
        <v>1121400</v>
      </c>
      <c r="G658" s="47">
        <v>290.95729999999998</v>
      </c>
      <c r="H658" s="47">
        <v>5.2655000000000003</v>
      </c>
      <c r="I658" s="50">
        <v>28.7075</v>
      </c>
      <c r="J658" s="34">
        <f t="shared" si="111"/>
        <v>80.571147909065388</v>
      </c>
      <c r="K658" s="34">
        <f t="shared" si="104"/>
        <v>145028.06623631771</v>
      </c>
      <c r="L658" s="35">
        <f t="shared" si="110"/>
        <v>0.12932768524729599</v>
      </c>
      <c r="M658" s="50">
        <v>308.23340000000002</v>
      </c>
      <c r="N658">
        <v>4.1999999999999997E-3</v>
      </c>
      <c r="O658" s="36">
        <f>(30*60)*$B$25*$B$29*$B$33*N658</f>
        <v>4.1800775211604346</v>
      </c>
      <c r="P658">
        <v>320.84449999999998</v>
      </c>
      <c r="Q658" s="36">
        <f t="shared" si="106"/>
        <v>35.671199999999999</v>
      </c>
      <c r="R658" s="36">
        <f>O658*$B$35*Q658</f>
        <v>623273.0337203797</v>
      </c>
      <c r="S658" s="36">
        <f t="shared" si="108"/>
        <v>0.55579903131833397</v>
      </c>
    </row>
    <row r="659" spans="2:19" x14ac:dyDescent="0.25">
      <c r="B659" s="49"/>
      <c r="C659" s="45">
        <v>13</v>
      </c>
      <c r="D659" s="46">
        <v>0.47916666666666602</v>
      </c>
      <c r="E659" s="47">
        <v>612</v>
      </c>
      <c r="F659" s="32">
        <f t="shared" si="103"/>
        <v>1101600</v>
      </c>
      <c r="G659" s="47">
        <v>291.2663</v>
      </c>
      <c r="H659" s="47">
        <v>5.2991000000000001</v>
      </c>
      <c r="I659" s="50">
        <v>28.155000000000001</v>
      </c>
      <c r="J659" s="34">
        <f t="shared" si="111"/>
        <v>79.020488352511933</v>
      </c>
      <c r="K659" s="34">
        <f t="shared" si="104"/>
        <v>142236.87903452149</v>
      </c>
      <c r="L659" s="35">
        <f t="shared" si="110"/>
        <v>0.12911844502044434</v>
      </c>
      <c r="M659" s="50">
        <v>307.99349999999998</v>
      </c>
      <c r="N659">
        <v>4.1999999999999997E-3</v>
      </c>
      <c r="O659" s="36">
        <f>(30*60)*$B$25*$B$29*$B$33*N659</f>
        <v>4.1800775211604346</v>
      </c>
      <c r="P659">
        <v>320.69229999999999</v>
      </c>
      <c r="Q659" s="36">
        <f t="shared" si="106"/>
        <v>35.519000000000005</v>
      </c>
      <c r="R659" s="36">
        <f>O659*$B$35*Q659</f>
        <v>620613.68512172764</v>
      </c>
      <c r="S659" s="36">
        <f t="shared" si="108"/>
        <v>0.56337480493983993</v>
      </c>
    </row>
    <row r="660" spans="2:19" x14ac:dyDescent="0.25">
      <c r="B660" s="49"/>
      <c r="C660" s="45">
        <v>14</v>
      </c>
      <c r="D660" s="46">
        <v>0.5</v>
      </c>
      <c r="E660" s="47">
        <v>623</v>
      </c>
      <c r="F660" s="32">
        <f t="shared" si="103"/>
        <v>1121400</v>
      </c>
      <c r="G660" s="47">
        <v>291.5752</v>
      </c>
      <c r="H660" s="47">
        <v>5.3384999999999998</v>
      </c>
      <c r="I660" s="50">
        <v>28.7394</v>
      </c>
      <c r="J660" s="34">
        <f t="shared" si="111"/>
        <v>80.660679202918885</v>
      </c>
      <c r="K660" s="34">
        <f t="shared" si="104"/>
        <v>145189.22256525399</v>
      </c>
      <c r="L660" s="35">
        <f t="shared" si="110"/>
        <v>0.12947139518927589</v>
      </c>
      <c r="M660" s="50">
        <v>307.60520000000002</v>
      </c>
      <c r="N660">
        <v>4.4000000000000003E-3</v>
      </c>
      <c r="O660" s="36">
        <f>(30*60)*$B$25*$B$29*$B$33*N660</f>
        <v>4.3791288316918848</v>
      </c>
      <c r="P660">
        <v>320.2407</v>
      </c>
      <c r="Q660" s="36">
        <f t="shared" si="106"/>
        <v>35.067400000000021</v>
      </c>
      <c r="R660" s="36">
        <f>O660*$B$35*Q660</f>
        <v>641900.2888005334</v>
      </c>
      <c r="S660" s="36">
        <f t="shared" si="108"/>
        <v>0.57240974567552472</v>
      </c>
    </row>
    <row r="661" spans="2:19" x14ac:dyDescent="0.25">
      <c r="B661" s="49"/>
      <c r="C661" s="45">
        <v>15</v>
      </c>
      <c r="D661" s="46">
        <v>0.52083333333333304</v>
      </c>
      <c r="E661" s="47">
        <v>625</v>
      </c>
      <c r="F661" s="32">
        <f t="shared" si="103"/>
        <v>1125000</v>
      </c>
      <c r="G661" s="47">
        <v>291.67720000000003</v>
      </c>
      <c r="H661" s="47">
        <v>5.3753000000000002</v>
      </c>
      <c r="I661" s="50">
        <v>28.869</v>
      </c>
      <c r="J661" s="34">
        <f t="shared" si="111"/>
        <v>81.024417625596399</v>
      </c>
      <c r="K661" s="34">
        <f t="shared" si="104"/>
        <v>145843.95172607352</v>
      </c>
      <c r="L661" s="35">
        <f t="shared" si="110"/>
        <v>0.12963906820095425</v>
      </c>
      <c r="M661" s="50">
        <v>307.71820000000002</v>
      </c>
      <c r="N661">
        <v>4.1999999999999997E-3</v>
      </c>
      <c r="O661" s="36">
        <f>(30*60)*$B$25*$B$29*$B$33*N661</f>
        <v>4.1800775211604346</v>
      </c>
      <c r="P661">
        <v>320.24450000000002</v>
      </c>
      <c r="Q661" s="36">
        <f t="shared" si="106"/>
        <v>35.071200000000033</v>
      </c>
      <c r="R661" s="36">
        <f>O661*$B$35*Q661</f>
        <v>612789.39929730992</v>
      </c>
      <c r="S661" s="36">
        <f t="shared" si="108"/>
        <v>0.54470168826427545</v>
      </c>
    </row>
    <row r="662" spans="2:19" x14ac:dyDescent="0.25">
      <c r="B662" s="49"/>
      <c r="C662" s="45">
        <v>16</v>
      </c>
      <c r="D662" s="46">
        <v>0.54166666666666596</v>
      </c>
      <c r="E662" s="47">
        <v>617</v>
      </c>
      <c r="F662" s="32">
        <f t="shared" si="103"/>
        <v>1110600</v>
      </c>
      <c r="G662" s="47">
        <v>291.7792</v>
      </c>
      <c r="H662" s="47">
        <v>5.4165000000000001</v>
      </c>
      <c r="I662" s="50">
        <v>28.420400000000001</v>
      </c>
      <c r="J662" s="34">
        <f t="shared" si="111"/>
        <v>79.765366264383943</v>
      </c>
      <c r="K662" s="34">
        <f t="shared" si="104"/>
        <v>143577.65927589111</v>
      </c>
      <c r="L662" s="35">
        <f t="shared" si="110"/>
        <v>0.12927936185475519</v>
      </c>
      <c r="M662" s="50">
        <v>307.79180000000002</v>
      </c>
      <c r="N662">
        <v>4.1999999999999997E-3</v>
      </c>
      <c r="O662" s="36">
        <f>(30*60)*$B$25*$B$29*$B$33*N662</f>
        <v>4.1800775211604346</v>
      </c>
      <c r="P662">
        <v>320.36099999999999</v>
      </c>
      <c r="Q662" s="36">
        <f t="shared" si="106"/>
        <v>35.187700000000007</v>
      </c>
      <c r="R662" s="36">
        <f>O662*$B$35*Q662</f>
        <v>614824.971647789</v>
      </c>
      <c r="S662" s="36">
        <f t="shared" si="108"/>
        <v>0.55359712916242487</v>
      </c>
    </row>
    <row r="663" spans="2:19" x14ac:dyDescent="0.25">
      <c r="B663" s="49"/>
      <c r="C663" s="45">
        <v>17</v>
      </c>
      <c r="D663" s="46">
        <v>0.5625</v>
      </c>
      <c r="E663" s="47">
        <v>599</v>
      </c>
      <c r="F663" s="32">
        <f t="shared" si="103"/>
        <v>1078200</v>
      </c>
      <c r="G663" s="47">
        <v>291.70400000000001</v>
      </c>
      <c r="H663" s="47">
        <v>5.4401000000000002</v>
      </c>
      <c r="I663" s="50">
        <v>27.5611</v>
      </c>
      <c r="J663" s="34">
        <f t="shared" si="111"/>
        <v>77.353634577603145</v>
      </c>
      <c r="K663" s="34">
        <f t="shared" si="104"/>
        <v>139236.54223968566</v>
      </c>
      <c r="L663" s="35">
        <f t="shared" si="110"/>
        <v>0.12913795421970475</v>
      </c>
      <c r="M663" s="50">
        <v>308.33030000000002</v>
      </c>
      <c r="N663">
        <v>3.8E-3</v>
      </c>
      <c r="O663" s="36">
        <f>(30*60)*$B$25*$B$29*$B$33*N663</f>
        <v>3.7819749000975365</v>
      </c>
      <c r="P663">
        <v>320.79489999999998</v>
      </c>
      <c r="Q663" s="36">
        <f t="shared" si="106"/>
        <v>35.621600000000001</v>
      </c>
      <c r="R663" s="36">
        <f>O663*$B$35*Q663</f>
        <v>563129.58788349421</v>
      </c>
      <c r="S663" s="36">
        <f t="shared" si="108"/>
        <v>0.5222867630156689</v>
      </c>
    </row>
    <row r="664" spans="2:19" x14ac:dyDescent="0.25">
      <c r="B664" s="49"/>
      <c r="C664" s="45">
        <v>18</v>
      </c>
      <c r="D664" s="46">
        <v>0.58333333333333304</v>
      </c>
      <c r="E664" s="47">
        <v>573</v>
      </c>
      <c r="F664" s="32">
        <f t="shared" si="103"/>
        <v>1031400</v>
      </c>
      <c r="G664" s="47">
        <v>291.62880000000001</v>
      </c>
      <c r="H664" s="47">
        <v>5.4672999999999998</v>
      </c>
      <c r="I664" s="50">
        <v>26.386199999999999</v>
      </c>
      <c r="J664" s="34">
        <f t="shared" si="111"/>
        <v>74.056132472635412</v>
      </c>
      <c r="K664" s="34">
        <f t="shared" si="104"/>
        <v>133301.03845074374</v>
      </c>
      <c r="L664" s="35">
        <f t="shared" si="110"/>
        <v>0.12924281408836896</v>
      </c>
      <c r="M664" s="50">
        <v>307.75560000000002</v>
      </c>
      <c r="N664">
        <v>4.0000000000000001E-3</v>
      </c>
      <c r="O664" s="36">
        <f>(30*60)*$B$25*$B$29*$B$33*N664</f>
        <v>3.9810262106289858</v>
      </c>
      <c r="P664">
        <v>320.22430000000003</v>
      </c>
      <c r="Q664" s="36">
        <f t="shared" si="106"/>
        <v>35.051000000000045</v>
      </c>
      <c r="R664" s="36">
        <f>O664*$B$35*Q664</f>
        <v>583272.80978260329</v>
      </c>
      <c r="S664" s="36">
        <f t="shared" si="108"/>
        <v>0.56551561933546957</v>
      </c>
    </row>
    <row r="665" spans="2:19" x14ac:dyDescent="0.25">
      <c r="B665" s="49"/>
      <c r="C665" s="45">
        <v>19</v>
      </c>
      <c r="D665" s="46">
        <v>0.60416666666666596</v>
      </c>
      <c r="E665" s="47">
        <v>534</v>
      </c>
      <c r="F665" s="32">
        <f t="shared" si="103"/>
        <v>961200</v>
      </c>
      <c r="G665" s="47">
        <v>291.38369999999998</v>
      </c>
      <c r="H665" s="47">
        <v>5.4588999999999999</v>
      </c>
      <c r="I665" s="50">
        <v>24.4224</v>
      </c>
      <c r="J665" s="34">
        <f t="shared" si="111"/>
        <v>68.544484984563567</v>
      </c>
      <c r="K665" s="34">
        <f t="shared" si="104"/>
        <v>123380.07297221443</v>
      </c>
      <c r="L665" s="35">
        <f t="shared" si="110"/>
        <v>0.12836045877259097</v>
      </c>
      <c r="M665" s="50">
        <v>308.62119999999999</v>
      </c>
      <c r="N665">
        <v>3.2000000000000002E-3</v>
      </c>
      <c r="O665" s="36">
        <f>(30*60)*$B$25*$B$29*$B$33*N665</f>
        <v>3.1848209685031885</v>
      </c>
      <c r="P665">
        <v>320.87869999999998</v>
      </c>
      <c r="Q665" s="36">
        <f t="shared" si="106"/>
        <v>35.705399999999997</v>
      </c>
      <c r="R665" s="36">
        <f>O665*$B$35*Q665</f>
        <v>475329.98162475781</v>
      </c>
      <c r="S665" s="36">
        <f t="shared" si="108"/>
        <v>0.49451725096208676</v>
      </c>
    </row>
    <row r="666" spans="2:19" x14ac:dyDescent="0.25">
      <c r="B666" s="49"/>
      <c r="C666" s="45">
        <v>20</v>
      </c>
      <c r="D666" s="46">
        <v>0.625</v>
      </c>
      <c r="E666" s="47">
        <v>479</v>
      </c>
      <c r="F666" s="32">
        <f t="shared" si="103"/>
        <v>862200</v>
      </c>
      <c r="G666" s="47">
        <v>291.13869999999997</v>
      </c>
      <c r="H666" s="47">
        <v>5.4554999999999998</v>
      </c>
      <c r="I666" s="50">
        <v>21.803799999999999</v>
      </c>
      <c r="J666" s="34">
        <f t="shared" si="111"/>
        <v>61.195060342408077</v>
      </c>
      <c r="K666" s="34">
        <f t="shared" si="104"/>
        <v>110151.10861633455</v>
      </c>
      <c r="L666" s="35">
        <f t="shared" si="110"/>
        <v>0.1277558671031484</v>
      </c>
      <c r="M666" s="50">
        <v>308.1979</v>
      </c>
      <c r="N666">
        <v>3.2000000000000002E-3</v>
      </c>
      <c r="O666" s="36">
        <f>(30*60)*$B$25*$B$29*$B$33*N666</f>
        <v>3.1848209685031885</v>
      </c>
      <c r="P666">
        <v>320.37869999999998</v>
      </c>
      <c r="Q666" s="36">
        <f t="shared" si="106"/>
        <v>35.205399999999997</v>
      </c>
      <c r="R666" s="36">
        <f>O666*$B$35*Q666</f>
        <v>468673.70580058615</v>
      </c>
      <c r="S666" s="36">
        <f t="shared" si="108"/>
        <v>0.54357887473971944</v>
      </c>
    </row>
    <row r="667" spans="2:19" x14ac:dyDescent="0.25">
      <c r="B667" s="49"/>
      <c r="C667" s="45">
        <v>21</v>
      </c>
      <c r="D667" s="46">
        <v>0.64583333333333304</v>
      </c>
      <c r="E667" s="47">
        <v>416</v>
      </c>
      <c r="F667" s="32">
        <f t="shared" si="103"/>
        <v>748800</v>
      </c>
      <c r="G667" s="47">
        <v>290.76710000000003</v>
      </c>
      <c r="H667" s="47">
        <v>5.4161000000000001</v>
      </c>
      <c r="I667" s="50">
        <v>18.671900000000001</v>
      </c>
      <c r="J667" s="34">
        <f t="shared" si="111"/>
        <v>52.404995790064554</v>
      </c>
      <c r="K667" s="34">
        <f t="shared" si="104"/>
        <v>94328.992422116207</v>
      </c>
      <c r="L667" s="35">
        <f t="shared" si="110"/>
        <v>0.12597354757227058</v>
      </c>
      <c r="M667" s="50">
        <v>308.85320000000002</v>
      </c>
      <c r="N667">
        <v>2.3999999999999998E-3</v>
      </c>
      <c r="O667" s="36">
        <f>(30*60)*$B$25*$B$29*$B$33*N667</f>
        <v>2.3886157263773913</v>
      </c>
      <c r="P667">
        <v>320.5265</v>
      </c>
      <c r="Q667" s="36">
        <f t="shared" si="106"/>
        <v>35.353200000000015</v>
      </c>
      <c r="R667" s="36">
        <f>O667*$B$35*Q667</f>
        <v>352980.97570065863</v>
      </c>
      <c r="S667" s="36">
        <f t="shared" si="108"/>
        <v>0.47139553378827276</v>
      </c>
    </row>
    <row r="668" spans="2:19" x14ac:dyDescent="0.25">
      <c r="B668" s="49"/>
      <c r="C668" s="45">
        <v>22</v>
      </c>
      <c r="D668" s="46">
        <v>0.66666666666666596</v>
      </c>
      <c r="E668" s="47">
        <v>349</v>
      </c>
      <c r="F668" s="32">
        <f t="shared" si="103"/>
        <v>628200</v>
      </c>
      <c r="G668" s="47">
        <v>290.39550000000003</v>
      </c>
      <c r="H668" s="47">
        <v>5.3830999999999998</v>
      </c>
      <c r="I668" s="50">
        <v>15.2981</v>
      </c>
      <c r="J668" s="34">
        <f>I668/0.3563</f>
        <v>42.93600898119562</v>
      </c>
      <c r="K668" s="34">
        <f t="shared" si="104"/>
        <v>77284.816166152115</v>
      </c>
      <c r="L668" s="35">
        <f t="shared" si="110"/>
        <v>0.12302581369970092</v>
      </c>
      <c r="M668" s="50">
        <v>309.44920000000002</v>
      </c>
      <c r="N668">
        <v>1.9E-3</v>
      </c>
      <c r="O668" s="36">
        <f>(30*60)*$B$25*$B$29*$B$33*N668</f>
        <v>1.8909874500487682</v>
      </c>
      <c r="P668">
        <v>320.4939</v>
      </c>
      <c r="Q668" s="36">
        <f t="shared" si="106"/>
        <v>35.320600000000013</v>
      </c>
      <c r="R668" s="36">
        <f>O668*$B$35*Q668</f>
        <v>279185.59135184484</v>
      </c>
      <c r="S668" s="36">
        <f t="shared" si="108"/>
        <v>0.44442150804177782</v>
      </c>
    </row>
    <row r="669" spans="2:19" x14ac:dyDescent="0.25">
      <c r="B669" s="49"/>
      <c r="C669" s="45">
        <v>23</v>
      </c>
      <c r="D669" s="46">
        <v>0.6875</v>
      </c>
      <c r="E669" s="47">
        <v>304</v>
      </c>
      <c r="F669" s="32">
        <f t="shared" si="103"/>
        <v>547200</v>
      </c>
      <c r="G669" s="47">
        <v>289.87700000000001</v>
      </c>
      <c r="H669" s="47">
        <v>5.2972999999999999</v>
      </c>
      <c r="I669" s="50">
        <v>12.943300000000001</v>
      </c>
      <c r="J669" s="34">
        <f t="shared" ref="J669:J684" si="112">I669/0.3563</f>
        <v>36.326971653101317</v>
      </c>
      <c r="K669" s="34">
        <f t="shared" si="104"/>
        <v>65388.548975582373</v>
      </c>
      <c r="L669" s="35">
        <f t="shared" si="110"/>
        <v>0.11949661727993854</v>
      </c>
      <c r="M669" s="50">
        <v>310.31630000000001</v>
      </c>
      <c r="N669">
        <v>1.6000000000000001E-3</v>
      </c>
      <c r="O669" s="36">
        <f>(30*60)*$B$25*$B$29*$B$33*N669</f>
        <v>1.5924104842515943</v>
      </c>
      <c r="P669">
        <v>320.6078</v>
      </c>
      <c r="Q669" s="36">
        <f t="shared" si="106"/>
        <v>35.434500000000014</v>
      </c>
      <c r="R669" s="36">
        <f>O669*$B$35*Q669</f>
        <v>235861.80569161091</v>
      </c>
      <c r="S669" s="36">
        <f t="shared" si="108"/>
        <v>0.43103400162940592</v>
      </c>
    </row>
    <row r="670" spans="2:19" x14ac:dyDescent="0.25">
      <c r="B670" s="49"/>
      <c r="C670" s="45">
        <v>24</v>
      </c>
      <c r="D670" s="46">
        <v>0.70833333333333304</v>
      </c>
      <c r="E670" s="47">
        <v>225</v>
      </c>
      <c r="F670" s="32">
        <f t="shared" si="103"/>
        <v>405000</v>
      </c>
      <c r="G670" s="47">
        <v>289.35849999999999</v>
      </c>
      <c r="H670" s="47">
        <v>5.2192999999999996</v>
      </c>
      <c r="I670" s="50">
        <v>8.9535999999999998</v>
      </c>
      <c r="J670" s="34">
        <f t="shared" si="112"/>
        <v>25.129385349424641</v>
      </c>
      <c r="K670" s="34">
        <f t="shared" si="104"/>
        <v>45232.893628964353</v>
      </c>
      <c r="L670" s="35">
        <f t="shared" si="110"/>
        <v>0.11168615710855397</v>
      </c>
      <c r="M670" s="50">
        <v>312.14330000000001</v>
      </c>
      <c r="N670">
        <v>6.9999999999999999E-4</v>
      </c>
      <c r="O670" s="36">
        <f>(30*60)*$B$25*$B$29*$B$33*N670</f>
        <v>0.69667958686007248</v>
      </c>
      <c r="P670">
        <v>320.57069999999999</v>
      </c>
      <c r="Q670" s="36">
        <f t="shared" si="106"/>
        <v>35.397400000000005</v>
      </c>
      <c r="R670" s="36">
        <f>O670*$B$35*Q670</f>
        <v>103081.50031310866</v>
      </c>
      <c r="S670" s="36">
        <f t="shared" si="108"/>
        <v>0.25452222299533001</v>
      </c>
    </row>
    <row r="671" spans="2:19" x14ac:dyDescent="0.25">
      <c r="B671" s="49"/>
      <c r="C671" s="45">
        <v>25</v>
      </c>
      <c r="D671" s="46">
        <v>0.72916666666666596</v>
      </c>
      <c r="E671" s="47">
        <v>148</v>
      </c>
      <c r="F671" s="32">
        <f t="shared" si="103"/>
        <v>266400</v>
      </c>
      <c r="G671" s="47">
        <v>288.72309999999999</v>
      </c>
      <c r="H671" s="47">
        <v>5.1463000000000001</v>
      </c>
      <c r="I671" s="50">
        <v>5.2759999999999998</v>
      </c>
      <c r="J671" s="34">
        <f t="shared" si="112"/>
        <v>14.807746281223688</v>
      </c>
      <c r="K671" s="34">
        <f t="shared" si="104"/>
        <v>26653.943306202636</v>
      </c>
      <c r="L671" s="35">
        <f t="shared" si="110"/>
        <v>0.10005233973799789</v>
      </c>
      <c r="M671" s="50">
        <v>313.7149</v>
      </c>
      <c r="N671">
        <v>0</v>
      </c>
      <c r="O671" s="36">
        <f>(30*60)*$B$25*$B$29*$B$33*N671</f>
        <v>0</v>
      </c>
      <c r="P671">
        <v>319.18610000000001</v>
      </c>
      <c r="Q671" s="36">
        <f t="shared" si="106"/>
        <v>34.012800000000027</v>
      </c>
      <c r="R671" s="36">
        <f>O671*$B$35*Q671</f>
        <v>0</v>
      </c>
      <c r="S671" s="36">
        <f t="shared" si="108"/>
        <v>0</v>
      </c>
    </row>
    <row r="672" spans="2:19" x14ac:dyDescent="0.25">
      <c r="B672" s="49"/>
      <c r="C672" s="45">
        <v>26</v>
      </c>
      <c r="D672" s="46">
        <v>0.75</v>
      </c>
      <c r="E672" s="47">
        <v>79</v>
      </c>
      <c r="F672" s="32">
        <f t="shared" si="103"/>
        <v>142200</v>
      </c>
      <c r="G672" s="47">
        <v>288.08760000000001</v>
      </c>
      <c r="H672" s="47">
        <v>5.0781000000000001</v>
      </c>
      <c r="I672" s="50">
        <v>2.3199999999999998</v>
      </c>
      <c r="J672" s="34">
        <f t="shared" si="112"/>
        <v>6.5113668257086719</v>
      </c>
      <c r="K672" s="34">
        <f t="shared" si="104"/>
        <v>11720.460286275609</v>
      </c>
      <c r="L672" s="35">
        <f t="shared" si="110"/>
        <v>8.2422364882388244E-2</v>
      </c>
      <c r="M672" s="50">
        <v>313.32859999999999</v>
      </c>
      <c r="N672">
        <v>0</v>
      </c>
      <c r="O672" s="36">
        <f>(30*60)*$B$25*$B$29*$B$33*N672</f>
        <v>0</v>
      </c>
      <c r="P672">
        <v>317.06630000000001</v>
      </c>
      <c r="Q672" s="36">
        <f t="shared" si="106"/>
        <v>31.893000000000029</v>
      </c>
      <c r="R672" s="36">
        <f>O672*$B$35*Q672</f>
        <v>0</v>
      </c>
      <c r="S672" s="36">
        <f t="shared" si="108"/>
        <v>0</v>
      </c>
    </row>
    <row r="673" spans="2:19" x14ac:dyDescent="0.25">
      <c r="B673" s="49"/>
      <c r="C673" s="45">
        <v>27</v>
      </c>
      <c r="D673" s="46">
        <v>0.77083333333333304</v>
      </c>
      <c r="E673" s="47">
        <v>28</v>
      </c>
      <c r="F673" s="32">
        <f t="shared" si="103"/>
        <v>50400</v>
      </c>
      <c r="G673" s="47">
        <v>287.7174</v>
      </c>
      <c r="H673" s="47">
        <v>5.0545999999999998</v>
      </c>
      <c r="I673" s="50">
        <v>0.4249</v>
      </c>
      <c r="J673" s="34">
        <f t="shared" si="112"/>
        <v>1.1925343811394893</v>
      </c>
      <c r="K673" s="34">
        <f t="shared" si="104"/>
        <v>2146.5618860510808</v>
      </c>
      <c r="L673" s="35">
        <f t="shared" si="110"/>
        <v>4.2590513612124618E-2</v>
      </c>
      <c r="M673" s="50">
        <v>311.62200000000001</v>
      </c>
      <c r="N673">
        <v>0</v>
      </c>
      <c r="O673" s="36">
        <f>(30*60)*$B$25*$B$29*$B$33*N673</f>
        <v>0</v>
      </c>
      <c r="P673">
        <v>314.28019999999998</v>
      </c>
      <c r="Q673" s="36">
        <f t="shared" si="106"/>
        <v>29.106899999999996</v>
      </c>
      <c r="R673" s="36">
        <f>O673*$B$35*Q673</f>
        <v>0</v>
      </c>
      <c r="S673" s="36">
        <f t="shared" si="108"/>
        <v>0</v>
      </c>
    </row>
    <row r="674" spans="2:19" x14ac:dyDescent="0.25">
      <c r="B674" s="49"/>
      <c r="C674" s="45">
        <v>28</v>
      </c>
      <c r="D674" s="46">
        <v>0.79166666666666596</v>
      </c>
      <c r="E674" s="47">
        <v>3</v>
      </c>
      <c r="F674" s="32">
        <f t="shared" si="103"/>
        <v>5400</v>
      </c>
      <c r="G674" s="47">
        <v>287.34730000000002</v>
      </c>
      <c r="H674" s="47">
        <v>5.0411000000000001</v>
      </c>
      <c r="I674" s="50">
        <v>0</v>
      </c>
      <c r="J674" s="34">
        <f t="shared" si="112"/>
        <v>0</v>
      </c>
      <c r="K674" s="34">
        <f t="shared" si="104"/>
        <v>0</v>
      </c>
      <c r="L674" s="35">
        <f t="shared" si="110"/>
        <v>0</v>
      </c>
      <c r="M674" s="50">
        <v>309.38659999999999</v>
      </c>
      <c r="N674">
        <v>0</v>
      </c>
      <c r="O674" s="36">
        <f>(30*60)*$B$25*$B$29*$B$33*N674</f>
        <v>0</v>
      </c>
      <c r="P674">
        <v>311.34649999999999</v>
      </c>
      <c r="Q674" s="36">
        <f t="shared" si="106"/>
        <v>26.173200000000008</v>
      </c>
      <c r="R674" s="36">
        <f>O674*$B$35*Q674</f>
        <v>0</v>
      </c>
      <c r="S674" s="36">
        <f t="shared" si="108"/>
        <v>0</v>
      </c>
    </row>
    <row r="675" spans="2:19" x14ac:dyDescent="0.25">
      <c r="B675" s="49"/>
      <c r="C675" s="47">
        <v>29</v>
      </c>
      <c r="D675" s="43">
        <v>0.8125</v>
      </c>
      <c r="E675" s="47">
        <v>0</v>
      </c>
      <c r="F675" s="32">
        <f t="shared" si="103"/>
        <v>0</v>
      </c>
      <c r="G675" s="47">
        <v>287.12110000000001</v>
      </c>
      <c r="H675" s="47">
        <v>5.0164999999999997</v>
      </c>
      <c r="I675" s="50">
        <v>0</v>
      </c>
      <c r="J675" s="34">
        <f t="shared" si="112"/>
        <v>0</v>
      </c>
      <c r="K675" s="34">
        <f t="shared" si="104"/>
        <v>0</v>
      </c>
      <c r="L675" s="35" t="e">
        <f t="shared" si="110"/>
        <v>#DIV/0!</v>
      </c>
      <c r="M675" s="50">
        <v>298.6148</v>
      </c>
      <c r="N675">
        <v>0</v>
      </c>
      <c r="O675" s="36">
        <f>(30*60)*$B$25*$B$29*$B$33*N675</f>
        <v>0</v>
      </c>
      <c r="P675">
        <v>299.50479999999999</v>
      </c>
      <c r="Q675" s="36">
        <f t="shared" si="106"/>
        <v>14.331500000000005</v>
      </c>
      <c r="R675" s="36">
        <f>O675*$B$35*Q675</f>
        <v>0</v>
      </c>
      <c r="S675" s="36" t="e">
        <f t="shared" si="108"/>
        <v>#DIV/0!</v>
      </c>
    </row>
    <row r="676" spans="2:19" x14ac:dyDescent="0.25">
      <c r="B676" s="49"/>
      <c r="C676" s="47"/>
      <c r="D676" s="43">
        <v>0.83333333333333304</v>
      </c>
      <c r="E676" s="47">
        <v>0</v>
      </c>
      <c r="F676" s="32">
        <f t="shared" si="103"/>
        <v>0</v>
      </c>
      <c r="G676" s="47">
        <v>286.89490000000001</v>
      </c>
      <c r="H676" s="47">
        <v>5.0193000000000003</v>
      </c>
      <c r="I676" s="50"/>
      <c r="J676" s="34">
        <f t="shared" si="112"/>
        <v>0</v>
      </c>
      <c r="K676" s="34">
        <f t="shared" si="104"/>
        <v>0</v>
      </c>
      <c r="L676" s="35" t="e">
        <f t="shared" si="110"/>
        <v>#DIV/0!</v>
      </c>
      <c r="M676" s="50"/>
      <c r="O676" s="36">
        <f>(30*60)*$B$25*$B$29*$B$33*N676</f>
        <v>0</v>
      </c>
      <c r="Q676" s="36">
        <f t="shared" si="106"/>
        <v>-285.17329999999998</v>
      </c>
      <c r="R676" s="36">
        <f>O676*$B$35*Q676</f>
        <v>0</v>
      </c>
      <c r="S676" s="36" t="e">
        <f t="shared" si="108"/>
        <v>#DIV/0!</v>
      </c>
    </row>
    <row r="677" spans="2:19" x14ac:dyDescent="0.25">
      <c r="B677" s="49"/>
      <c r="C677" s="47"/>
      <c r="D677" s="31">
        <v>0.85416666666666596</v>
      </c>
      <c r="E677" s="47">
        <v>0</v>
      </c>
      <c r="F677" s="32">
        <f t="shared" si="103"/>
        <v>0</v>
      </c>
      <c r="G677" s="47">
        <v>286.72059999999999</v>
      </c>
      <c r="H677" s="47">
        <v>5.0202</v>
      </c>
      <c r="I677" s="50"/>
      <c r="J677" s="34">
        <f t="shared" si="112"/>
        <v>0</v>
      </c>
      <c r="K677" s="34">
        <f t="shared" si="104"/>
        <v>0</v>
      </c>
      <c r="L677" s="35" t="e">
        <f t="shared" si="110"/>
        <v>#DIV/0!</v>
      </c>
      <c r="M677" s="50"/>
      <c r="O677" s="36">
        <f>(30*60)*$B$25*$B$29*$B$33*N677</f>
        <v>0</v>
      </c>
      <c r="Q677" s="36">
        <f t="shared" si="106"/>
        <v>-285.17329999999998</v>
      </c>
      <c r="R677" s="36">
        <f>O677*$B$35*Q677</f>
        <v>0</v>
      </c>
      <c r="S677" s="36" t="e">
        <f t="shared" si="108"/>
        <v>#DIV/0!</v>
      </c>
    </row>
    <row r="678" spans="2:19" x14ac:dyDescent="0.25">
      <c r="B678" s="49"/>
      <c r="C678" s="47"/>
      <c r="D678" s="31">
        <v>0.875</v>
      </c>
      <c r="E678" s="47">
        <v>0</v>
      </c>
      <c r="F678" s="32">
        <f t="shared" si="103"/>
        <v>0</v>
      </c>
      <c r="G678" s="47">
        <v>286.54629999999997</v>
      </c>
      <c r="H678" s="47">
        <v>5.0290999999999997</v>
      </c>
      <c r="I678" s="50"/>
      <c r="J678" s="34">
        <f t="shared" si="112"/>
        <v>0</v>
      </c>
      <c r="K678" s="34">
        <f t="shared" si="104"/>
        <v>0</v>
      </c>
      <c r="L678" s="35" t="e">
        <f t="shared" si="110"/>
        <v>#DIV/0!</v>
      </c>
      <c r="M678" s="50"/>
      <c r="O678" s="36">
        <f>(30*60)*$B$25*$B$29*$B$33*N678</f>
        <v>0</v>
      </c>
      <c r="Q678" s="36">
        <f t="shared" si="106"/>
        <v>-285.17329999999998</v>
      </c>
      <c r="R678" s="36">
        <f>O678*$B$35*Q678</f>
        <v>0</v>
      </c>
      <c r="S678" s="36" t="e">
        <f t="shared" si="108"/>
        <v>#DIV/0!</v>
      </c>
    </row>
    <row r="679" spans="2:19" x14ac:dyDescent="0.25">
      <c r="B679" s="49"/>
      <c r="C679" s="47"/>
      <c r="D679" s="31">
        <v>0.89583333333333304</v>
      </c>
      <c r="E679" s="47">
        <v>0</v>
      </c>
      <c r="F679" s="32">
        <f t="shared" si="103"/>
        <v>0</v>
      </c>
      <c r="G679" s="47">
        <v>286.38979999999998</v>
      </c>
      <c r="H679" s="47">
        <v>5.0387000000000004</v>
      </c>
      <c r="I679" s="50"/>
      <c r="J679" s="34">
        <f t="shared" si="112"/>
        <v>0</v>
      </c>
      <c r="K679" s="34">
        <f t="shared" si="104"/>
        <v>0</v>
      </c>
      <c r="L679" s="35" t="e">
        <f t="shared" si="110"/>
        <v>#DIV/0!</v>
      </c>
      <c r="M679" s="50"/>
      <c r="O679" s="36">
        <f>(30*60)*$B$25*$B$29*$B$33*N679</f>
        <v>0</v>
      </c>
      <c r="Q679" s="36">
        <f t="shared" si="106"/>
        <v>-285.17329999999998</v>
      </c>
      <c r="R679" s="36">
        <f>O679*$B$35*Q679</f>
        <v>0</v>
      </c>
      <c r="S679" s="36" t="e">
        <f t="shared" si="108"/>
        <v>#DIV/0!</v>
      </c>
    </row>
    <row r="680" spans="2:19" x14ac:dyDescent="0.25">
      <c r="B680" s="49"/>
      <c r="C680" s="47"/>
      <c r="D680" s="31">
        <v>0.91666666666666596</v>
      </c>
      <c r="E680" s="47">
        <v>0</v>
      </c>
      <c r="F680" s="32">
        <f t="shared" si="103"/>
        <v>0</v>
      </c>
      <c r="G680" s="47">
        <v>286.23320000000001</v>
      </c>
      <c r="H680" s="47">
        <v>5.0537999999999998</v>
      </c>
      <c r="I680" s="50"/>
      <c r="J680" s="34">
        <f t="shared" si="112"/>
        <v>0</v>
      </c>
      <c r="K680" s="34">
        <f t="shared" si="104"/>
        <v>0</v>
      </c>
      <c r="L680" s="35" t="e">
        <f t="shared" si="110"/>
        <v>#DIV/0!</v>
      </c>
      <c r="M680" s="50"/>
      <c r="N680" s="47"/>
      <c r="O680" s="36">
        <f>(30*60)*$B$25*$B$29*$B$33*N680</f>
        <v>0</v>
      </c>
      <c r="Q680" s="36">
        <f t="shared" si="106"/>
        <v>-285.17329999999998</v>
      </c>
      <c r="R680" s="36">
        <f>O680*$B$35*Q680</f>
        <v>0</v>
      </c>
      <c r="S680" s="36" t="e">
        <f t="shared" si="108"/>
        <v>#DIV/0!</v>
      </c>
    </row>
    <row r="681" spans="2:19" x14ac:dyDescent="0.25">
      <c r="B681" s="49"/>
      <c r="C681" s="47"/>
      <c r="D681" s="31">
        <v>0.9375</v>
      </c>
      <c r="E681" s="47">
        <v>0</v>
      </c>
      <c r="F681" s="32">
        <f t="shared" si="103"/>
        <v>0</v>
      </c>
      <c r="G681" s="47">
        <v>286.08179999999999</v>
      </c>
      <c r="H681" s="47">
        <v>5.0568</v>
      </c>
      <c r="I681" s="50"/>
      <c r="J681" s="34">
        <f t="shared" si="112"/>
        <v>0</v>
      </c>
      <c r="K681" s="34">
        <f t="shared" si="104"/>
        <v>0</v>
      </c>
      <c r="L681" s="35" t="e">
        <f t="shared" si="110"/>
        <v>#DIV/0!</v>
      </c>
      <c r="M681" s="50"/>
      <c r="N681" s="47"/>
      <c r="O681" s="36">
        <f>(30*60)*$B$25*$B$29*$B$33*N681</f>
        <v>0</v>
      </c>
      <c r="Q681" s="36">
        <f t="shared" si="106"/>
        <v>-285.17329999999998</v>
      </c>
      <c r="R681" s="36">
        <f>O681*$B$35*Q681</f>
        <v>0</v>
      </c>
      <c r="S681" s="36" t="e">
        <f t="shared" si="108"/>
        <v>#DIV/0!</v>
      </c>
    </row>
    <row r="682" spans="2:19" x14ac:dyDescent="0.25">
      <c r="B682" s="49"/>
      <c r="C682" s="47"/>
      <c r="D682" s="31">
        <v>0.95833333333333304</v>
      </c>
      <c r="E682" s="47">
        <v>0</v>
      </c>
      <c r="F682" s="32">
        <f t="shared" si="103"/>
        <v>0</v>
      </c>
      <c r="G682" s="47">
        <v>285.93040000000002</v>
      </c>
      <c r="H682" s="47">
        <v>5.0636999999999999</v>
      </c>
      <c r="I682" s="50"/>
      <c r="J682" s="34">
        <f t="shared" si="112"/>
        <v>0</v>
      </c>
      <c r="K682" s="34">
        <f t="shared" si="104"/>
        <v>0</v>
      </c>
      <c r="L682" s="35" t="e">
        <f t="shared" si="110"/>
        <v>#DIV/0!</v>
      </c>
      <c r="M682" s="50"/>
      <c r="N682" s="47"/>
      <c r="O682" s="36">
        <f>(30*60)*$B$25*$B$29*$B$33*N682</f>
        <v>0</v>
      </c>
      <c r="Q682" s="36">
        <f t="shared" si="106"/>
        <v>-285.17329999999998</v>
      </c>
      <c r="R682" s="36">
        <f>O682*$B$35*Q682</f>
        <v>0</v>
      </c>
      <c r="S682" s="36" t="e">
        <f t="shared" si="108"/>
        <v>#DIV/0!</v>
      </c>
    </row>
    <row r="683" spans="2:19" x14ac:dyDescent="0.25">
      <c r="B683" s="49"/>
      <c r="C683" s="47"/>
      <c r="D683" s="31">
        <v>0.97916666666666596</v>
      </c>
      <c r="E683" s="47">
        <v>0</v>
      </c>
      <c r="F683" s="32">
        <f t="shared" si="103"/>
        <v>0</v>
      </c>
      <c r="G683" s="47">
        <v>285.79610000000002</v>
      </c>
      <c r="H683" s="47">
        <v>5.0533000000000001</v>
      </c>
      <c r="I683" s="50"/>
      <c r="J683" s="34">
        <f t="shared" si="112"/>
        <v>0</v>
      </c>
      <c r="K683" s="34">
        <f t="shared" si="104"/>
        <v>0</v>
      </c>
      <c r="L683" s="35" t="e">
        <f t="shared" si="110"/>
        <v>#DIV/0!</v>
      </c>
      <c r="M683" s="50"/>
      <c r="N683" s="47"/>
      <c r="O683" s="36">
        <f>(30*60)*$B$25*$B$29*$B$33*N683</f>
        <v>0</v>
      </c>
      <c r="Q683" s="36">
        <f t="shared" si="106"/>
        <v>-285.17329999999998</v>
      </c>
      <c r="R683" s="36">
        <f>O683*$B$35*Q683</f>
        <v>0</v>
      </c>
      <c r="S683" s="36" t="e">
        <f t="shared" si="108"/>
        <v>#DIV/0!</v>
      </c>
    </row>
    <row r="684" spans="2:19" x14ac:dyDescent="0.25">
      <c r="B684" s="49"/>
      <c r="C684" s="47"/>
      <c r="D684" s="31">
        <v>1</v>
      </c>
      <c r="E684" s="47">
        <v>0</v>
      </c>
      <c r="F684" s="32">
        <f t="shared" si="103"/>
        <v>0</v>
      </c>
      <c r="G684" s="47">
        <v>285.6619</v>
      </c>
      <c r="H684" s="47">
        <v>5.0472999999999999</v>
      </c>
      <c r="I684" s="50"/>
      <c r="J684" s="34">
        <f t="shared" si="112"/>
        <v>0</v>
      </c>
      <c r="K684" s="34">
        <f t="shared" si="104"/>
        <v>0</v>
      </c>
      <c r="L684" s="35" t="e">
        <f t="shared" si="110"/>
        <v>#DIV/0!</v>
      </c>
      <c r="M684" s="50"/>
      <c r="N684" s="47"/>
      <c r="O684" s="36">
        <f>(30*60)*$B$25*$B$29*$B$33*N684</f>
        <v>0</v>
      </c>
      <c r="Q684" s="36">
        <f t="shared" si="106"/>
        <v>-285.17329999999998</v>
      </c>
      <c r="R684" s="36">
        <f>O684*$B$35*Q684</f>
        <v>0</v>
      </c>
      <c r="S684" s="36" t="e">
        <f t="shared" si="108"/>
        <v>#DIV/0!</v>
      </c>
    </row>
    <row r="685" spans="2:19" x14ac:dyDescent="0.25">
      <c r="B685" s="51"/>
      <c r="F685" s="47"/>
      <c r="I685" s="50"/>
      <c r="M685" s="50"/>
    </row>
    <row r="686" spans="2:19" x14ac:dyDescent="0.25">
      <c r="B686" s="51"/>
      <c r="F686" s="47"/>
      <c r="G686" s="47"/>
      <c r="H686" s="47"/>
      <c r="I686" s="50"/>
      <c r="J686" s="52"/>
      <c r="K686" s="52"/>
      <c r="L686" s="53"/>
      <c r="M686" s="50"/>
      <c r="N686" s="54"/>
      <c r="O686" s="54"/>
      <c r="P686" s="47"/>
      <c r="Q686" s="52"/>
      <c r="R686" s="52"/>
      <c r="S686" s="53"/>
    </row>
    <row r="687" spans="2:19" x14ac:dyDescent="0.25">
      <c r="B687" s="51"/>
      <c r="F687" s="47"/>
      <c r="G687" s="47"/>
      <c r="H687" s="47"/>
      <c r="I687" s="50"/>
      <c r="J687" s="52"/>
      <c r="K687" s="52"/>
      <c r="L687" s="53"/>
      <c r="M687" s="50"/>
      <c r="N687" s="54"/>
      <c r="O687" s="54"/>
      <c r="P687" s="47"/>
      <c r="Q687" s="52"/>
      <c r="R687" s="52"/>
      <c r="S687" s="53"/>
    </row>
    <row r="688" spans="2:19" x14ac:dyDescent="0.25">
      <c r="B688" s="51"/>
      <c r="F688" s="47"/>
      <c r="G688" s="47"/>
      <c r="H688" s="47"/>
      <c r="I688" s="50"/>
      <c r="J688" s="50"/>
      <c r="K688" s="50"/>
      <c r="M688" s="50"/>
    </row>
    <row r="689" spans="2:19" x14ac:dyDescent="0.25"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</row>
    <row r="690" spans="2:19" ht="15" customHeight="1" x14ac:dyDescent="0.25">
      <c r="B690" s="9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2:19" ht="21" x14ac:dyDescent="0.35">
      <c r="B691" s="11" t="s">
        <v>11</v>
      </c>
      <c r="C691" s="22" t="s">
        <v>68</v>
      </c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</row>
    <row r="692" spans="2:19" x14ac:dyDescent="0.25">
      <c r="B692" s="11" t="s">
        <v>13</v>
      </c>
      <c r="C692" s="13" t="s">
        <v>14</v>
      </c>
      <c r="D692" s="13"/>
      <c r="E692" s="14">
        <f>SUM(K699:K746)/(60*60)</f>
        <v>601.4946674150998</v>
      </c>
      <c r="F692" s="14"/>
      <c r="G692" s="15" t="s">
        <v>7</v>
      </c>
      <c r="H692" s="16" t="s">
        <v>15</v>
      </c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</row>
    <row r="693" spans="2:19" ht="21" customHeight="1" x14ac:dyDescent="0.25">
      <c r="B693" s="17" t="s">
        <v>16</v>
      </c>
      <c r="C693" s="18" t="s">
        <v>2</v>
      </c>
      <c r="D693" s="18"/>
      <c r="E693" s="19">
        <f>(SUM(K699:K746))/(SUM(F699:F746))</f>
        <v>0.12611273035225912</v>
      </c>
      <c r="F693" s="19"/>
      <c r="G693" s="20" t="s">
        <v>17</v>
      </c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</row>
    <row r="694" spans="2:19" x14ac:dyDescent="0.25">
      <c r="B694" s="17" t="s">
        <v>18</v>
      </c>
      <c r="C694" s="13" t="s">
        <v>19</v>
      </c>
      <c r="D694" s="13"/>
      <c r="E694" s="14">
        <f>SUM(O699:O746)</f>
        <v>58.620610951511807</v>
      </c>
      <c r="F694" s="14"/>
      <c r="G694" s="20" t="s">
        <v>10</v>
      </c>
      <c r="H694" s="13" t="s">
        <v>20</v>
      </c>
      <c r="I694" s="13"/>
      <c r="J694" s="14">
        <f>MAX(P699:P746)</f>
        <v>318.56360000000001</v>
      </c>
      <c r="K694" s="14"/>
      <c r="L694" s="20" t="s">
        <v>8</v>
      </c>
    </row>
    <row r="695" spans="2:19" x14ac:dyDescent="0.25">
      <c r="B695" s="11" t="s">
        <v>21</v>
      </c>
      <c r="C695" s="18" t="s">
        <v>3</v>
      </c>
      <c r="D695" s="18"/>
      <c r="E695" s="19">
        <f>(SUM(R699:R746))/(SUM(F699:F746))</f>
        <v>0.47083155528644671</v>
      </c>
      <c r="F695" s="19"/>
      <c r="G695" s="15" t="s">
        <v>17</v>
      </c>
      <c r="H695" s="13" t="s">
        <v>69</v>
      </c>
      <c r="I695" s="13"/>
      <c r="J695" s="21">
        <f>MAX(M700:M747)</f>
        <v>311.81900000000002</v>
      </c>
      <c r="K695" s="14"/>
      <c r="L695" s="20" t="s">
        <v>8</v>
      </c>
    </row>
    <row r="696" spans="2:19" ht="21" x14ac:dyDescent="0.35">
      <c r="B696" s="11" t="s">
        <v>71</v>
      </c>
      <c r="C696" s="25"/>
      <c r="D696" s="25"/>
      <c r="E696" s="25"/>
      <c r="F696" s="25"/>
      <c r="G696" s="25"/>
      <c r="H696" s="25"/>
      <c r="I696" s="26" t="s">
        <v>24</v>
      </c>
      <c r="J696" s="26"/>
      <c r="K696" s="26"/>
      <c r="L696" s="26"/>
      <c r="M696" s="25"/>
      <c r="N696" s="26" t="s">
        <v>25</v>
      </c>
      <c r="O696" s="26"/>
      <c r="P696" s="26"/>
      <c r="Q696" s="26"/>
      <c r="R696" s="26"/>
      <c r="S696" s="26"/>
    </row>
    <row r="697" spans="2:19" x14ac:dyDescent="0.25">
      <c r="B697" s="27" t="s">
        <v>26</v>
      </c>
      <c r="C697" s="28" t="s">
        <v>27</v>
      </c>
      <c r="D697" s="28" t="s">
        <v>28</v>
      </c>
      <c r="E697" s="28" t="s">
        <v>29</v>
      </c>
      <c r="F697" s="28" t="s">
        <v>30</v>
      </c>
      <c r="G697" s="28" t="s">
        <v>31</v>
      </c>
      <c r="H697" s="28" t="s">
        <v>32</v>
      </c>
      <c r="I697" s="28" t="s">
        <v>33</v>
      </c>
      <c r="J697" s="28" t="s">
        <v>33</v>
      </c>
      <c r="K697" s="28" t="s">
        <v>34</v>
      </c>
      <c r="L697" s="28" t="s">
        <v>35</v>
      </c>
      <c r="M697" s="28" t="s">
        <v>36</v>
      </c>
      <c r="N697" s="28" t="s">
        <v>37</v>
      </c>
      <c r="O697" s="28" t="s">
        <v>38</v>
      </c>
      <c r="P697" s="28" t="s">
        <v>39</v>
      </c>
      <c r="Q697" s="28" t="s">
        <v>40</v>
      </c>
      <c r="R697" s="28" t="s">
        <v>41</v>
      </c>
      <c r="S697" s="28" t="s">
        <v>35</v>
      </c>
    </row>
    <row r="698" spans="2:19" x14ac:dyDescent="0.25">
      <c r="B698" s="29">
        <f>G710</f>
        <v>285.17329999999998</v>
      </c>
      <c r="C698" s="27"/>
      <c r="D698" s="27"/>
      <c r="E698" s="27" t="s">
        <v>42</v>
      </c>
      <c r="F698" s="27" t="s">
        <v>43</v>
      </c>
      <c r="G698" s="27" t="s">
        <v>8</v>
      </c>
      <c r="H698" s="27" t="s">
        <v>44</v>
      </c>
      <c r="I698" s="27" t="s">
        <v>45</v>
      </c>
      <c r="J698" s="27" t="s">
        <v>46</v>
      </c>
      <c r="K698" s="27" t="s">
        <v>43</v>
      </c>
      <c r="L698" s="27" t="s">
        <v>17</v>
      </c>
      <c r="M698" s="27" t="s">
        <v>8</v>
      </c>
      <c r="N698" s="27" t="s">
        <v>44</v>
      </c>
      <c r="O698" s="27" t="s">
        <v>47</v>
      </c>
      <c r="P698" s="27" t="s">
        <v>8</v>
      </c>
      <c r="Q698" s="27" t="s">
        <v>8</v>
      </c>
      <c r="R698" s="27" t="s">
        <v>43</v>
      </c>
      <c r="S698" s="27" t="s">
        <v>17</v>
      </c>
    </row>
    <row r="699" spans="2:19" x14ac:dyDescent="0.25">
      <c r="B699" s="30" t="s">
        <v>48</v>
      </c>
      <c r="D699" s="31">
        <v>2.0833333333333332E-2</v>
      </c>
      <c r="E699">
        <v>0</v>
      </c>
      <c r="F699" s="32">
        <f>E699*30*60</f>
        <v>0</v>
      </c>
      <c r="G699">
        <v>285.28210000000001</v>
      </c>
      <c r="H699">
        <v>5.3007999999999997</v>
      </c>
      <c r="I699" s="33"/>
      <c r="J699" s="34">
        <f t="shared" ref="J699:J705" si="113">I699/0.3563</f>
        <v>0</v>
      </c>
      <c r="K699" s="34">
        <f>J699*30*60</f>
        <v>0</v>
      </c>
      <c r="L699" s="35" t="e">
        <f>K699/F699</f>
        <v>#DIV/0!</v>
      </c>
      <c r="M699" s="33"/>
      <c r="O699" s="36">
        <f>(30*60)*$B$25*$B$29*$B$33*N699</f>
        <v>0</v>
      </c>
      <c r="Q699" s="36">
        <f>P699-$B$389</f>
        <v>-285.17329999999998</v>
      </c>
      <c r="R699" s="36">
        <f>O699*$B$35*Q699</f>
        <v>0</v>
      </c>
      <c r="S699" s="36" t="e">
        <f>R699/F699</f>
        <v>#DIV/0!</v>
      </c>
    </row>
    <row r="700" spans="2:19" x14ac:dyDescent="0.25">
      <c r="B700" s="29">
        <v>11</v>
      </c>
      <c r="D700" s="31">
        <v>4.1666666666666664E-2</v>
      </c>
      <c r="E700">
        <v>0</v>
      </c>
      <c r="F700" s="32">
        <f t="shared" ref="F700:F746" si="114">E700*30*60</f>
        <v>0</v>
      </c>
      <c r="G700">
        <v>285.15899999999999</v>
      </c>
      <c r="H700">
        <v>5.2910000000000004</v>
      </c>
      <c r="I700" s="33"/>
      <c r="J700" s="34">
        <f t="shared" si="113"/>
        <v>0</v>
      </c>
      <c r="K700" s="34">
        <f t="shared" ref="K700:K746" si="115">J700*30*60</f>
        <v>0</v>
      </c>
      <c r="L700" s="35" t="e">
        <f t="shared" ref="L700:L706" si="116">K700/F700</f>
        <v>#DIV/0!</v>
      </c>
      <c r="M700" s="33"/>
      <c r="O700" s="36">
        <f>(30*60)*$B$25*$B$29*$B$33*N700</f>
        <v>0</v>
      </c>
      <c r="Q700" s="36">
        <f t="shared" ref="Q700:Q746" si="117">P700-$B$389</f>
        <v>-285.17329999999998</v>
      </c>
      <c r="R700" s="36">
        <f>O700*$B$35*Q700</f>
        <v>0</v>
      </c>
      <c r="S700" s="36" t="e">
        <f t="shared" ref="S700:S704" si="118">R700/F700</f>
        <v>#DIV/0!</v>
      </c>
    </row>
    <row r="701" spans="2:19" x14ac:dyDescent="0.25">
      <c r="B701" s="37" t="s">
        <v>49</v>
      </c>
      <c r="D701" s="31">
        <v>6.25E-2</v>
      </c>
      <c r="E701">
        <v>0</v>
      </c>
      <c r="F701" s="32">
        <f t="shared" si="114"/>
        <v>0</v>
      </c>
      <c r="G701">
        <v>285.04610000000002</v>
      </c>
      <c r="H701">
        <v>5.2882999999999996</v>
      </c>
      <c r="I701" s="33"/>
      <c r="J701" s="34">
        <f t="shared" si="113"/>
        <v>0</v>
      </c>
      <c r="K701" s="34">
        <f t="shared" si="115"/>
        <v>0</v>
      </c>
      <c r="L701" s="35" t="e">
        <f t="shared" si="116"/>
        <v>#DIV/0!</v>
      </c>
      <c r="M701" s="33"/>
      <c r="O701" s="36">
        <f>(30*60)*$B$25*$B$29*$B$33*N701</f>
        <v>0</v>
      </c>
      <c r="Q701" s="36">
        <f t="shared" si="117"/>
        <v>-285.17329999999998</v>
      </c>
      <c r="R701" s="36">
        <f>O701*$B$35*Q701</f>
        <v>0</v>
      </c>
      <c r="S701" s="36" t="e">
        <f t="shared" si="118"/>
        <v>#DIV/0!</v>
      </c>
    </row>
    <row r="702" spans="2:19" x14ac:dyDescent="0.25">
      <c r="B702" s="38">
        <v>8.0000000000000002E-3</v>
      </c>
      <c r="D702" s="31">
        <v>8.3333333333333301E-2</v>
      </c>
      <c r="E702">
        <v>0</v>
      </c>
      <c r="F702" s="32">
        <f t="shared" si="114"/>
        <v>0</v>
      </c>
      <c r="G702">
        <v>284.9332</v>
      </c>
      <c r="H702">
        <v>5.2944000000000004</v>
      </c>
      <c r="I702" s="33"/>
      <c r="J702" s="34">
        <f t="shared" si="113"/>
        <v>0</v>
      </c>
      <c r="K702" s="34">
        <f t="shared" si="115"/>
        <v>0</v>
      </c>
      <c r="L702" s="35" t="e">
        <f t="shared" si="116"/>
        <v>#DIV/0!</v>
      </c>
      <c r="M702" s="33"/>
      <c r="O702" s="36">
        <f>(30*60)*$B$25*$B$29*$B$33*N702</f>
        <v>0</v>
      </c>
      <c r="Q702" s="36">
        <f t="shared" si="117"/>
        <v>-285.17329999999998</v>
      </c>
      <c r="R702" s="36">
        <f>O702*$B$35*Q702</f>
        <v>0</v>
      </c>
      <c r="S702" s="36" t="e">
        <f t="shared" si="118"/>
        <v>#DIV/0!</v>
      </c>
    </row>
    <row r="703" spans="2:19" x14ac:dyDescent="0.25">
      <c r="B703" s="28" t="s">
        <v>50</v>
      </c>
      <c r="D703" s="31">
        <v>0.104166666666667</v>
      </c>
      <c r="E703">
        <v>0</v>
      </c>
      <c r="F703" s="32">
        <f t="shared" si="114"/>
        <v>0</v>
      </c>
      <c r="G703">
        <v>284.87490000000003</v>
      </c>
      <c r="H703">
        <v>5.2812999999999999</v>
      </c>
      <c r="I703" s="33"/>
      <c r="J703" s="34">
        <f t="shared" si="113"/>
        <v>0</v>
      </c>
      <c r="K703" s="34">
        <f t="shared" si="115"/>
        <v>0</v>
      </c>
      <c r="L703" s="35" t="e">
        <f t="shared" si="116"/>
        <v>#DIV/0!</v>
      </c>
      <c r="M703" s="33"/>
      <c r="O703" s="36">
        <f>(30*60)*$B$25*$B$29*$B$33*N703</f>
        <v>0</v>
      </c>
      <c r="Q703" s="36">
        <f t="shared" si="117"/>
        <v>-285.17329999999998</v>
      </c>
      <c r="R703" s="36">
        <f>O703*$B$35*Q703</f>
        <v>0</v>
      </c>
      <c r="S703" s="36" t="e">
        <f t="shared" si="118"/>
        <v>#DIV/0!</v>
      </c>
    </row>
    <row r="704" spans="2:19" x14ac:dyDescent="0.25">
      <c r="B704" s="38">
        <v>5.0265482457436686E-5</v>
      </c>
      <c r="D704" s="31">
        <v>0.125</v>
      </c>
      <c r="E704">
        <v>0</v>
      </c>
      <c r="F704" s="32">
        <f t="shared" si="114"/>
        <v>0</v>
      </c>
      <c r="G704">
        <v>284.81659999999999</v>
      </c>
      <c r="H704">
        <v>5.2728999999999999</v>
      </c>
      <c r="I704" s="33"/>
      <c r="J704" s="34">
        <f t="shared" si="113"/>
        <v>0</v>
      </c>
      <c r="K704" s="34">
        <f t="shared" si="115"/>
        <v>0</v>
      </c>
      <c r="L704" s="35" t="e">
        <f t="shared" si="116"/>
        <v>#DIV/0!</v>
      </c>
      <c r="M704" s="33"/>
      <c r="O704" s="36">
        <f>(30*60)*$B$25*$B$29*$B$33*N704</f>
        <v>0</v>
      </c>
      <c r="Q704" s="36">
        <f t="shared" si="117"/>
        <v>-285.17329999999998</v>
      </c>
      <c r="R704" s="36">
        <f>O704*$B$35*Q704</f>
        <v>0</v>
      </c>
      <c r="S704" s="36" t="e">
        <f t="shared" si="118"/>
        <v>#DIV/0!</v>
      </c>
    </row>
    <row r="705" spans="2:19" x14ac:dyDescent="0.25">
      <c r="B705" s="39" t="s">
        <v>51</v>
      </c>
      <c r="D705" s="31">
        <v>0.14583333333333301</v>
      </c>
      <c r="E705">
        <v>0</v>
      </c>
      <c r="F705" s="32">
        <f t="shared" si="114"/>
        <v>0</v>
      </c>
      <c r="G705">
        <v>284.76889999999997</v>
      </c>
      <c r="H705">
        <v>5.2496999999999998</v>
      </c>
      <c r="I705" s="33"/>
      <c r="J705" s="34">
        <f t="shared" si="113"/>
        <v>0</v>
      </c>
      <c r="K705" s="34">
        <f t="shared" si="115"/>
        <v>0</v>
      </c>
      <c r="L705" s="35" t="e">
        <f t="shared" si="116"/>
        <v>#DIV/0!</v>
      </c>
      <c r="M705" s="33"/>
      <c r="O705" s="36">
        <f>(30*60)*$B$25*$B$29*$B$33*N705</f>
        <v>0</v>
      </c>
      <c r="Q705" s="36">
        <f t="shared" si="117"/>
        <v>-285.17329999999998</v>
      </c>
      <c r="R705" s="36">
        <f>O705*$B$35*Q705</f>
        <v>0</v>
      </c>
      <c r="S705" s="36" t="e">
        <f>R705/F705</f>
        <v>#DIV/0!</v>
      </c>
    </row>
    <row r="706" spans="2:19" x14ac:dyDescent="0.25">
      <c r="B706" s="40">
        <v>0.35630699999999998</v>
      </c>
      <c r="D706" s="31">
        <v>0.16666666666666599</v>
      </c>
      <c r="E706">
        <v>0</v>
      </c>
      <c r="F706" s="32">
        <f t="shared" si="114"/>
        <v>0</v>
      </c>
      <c r="G706">
        <v>284.72129999999999</v>
      </c>
      <c r="H706">
        <v>5.2305000000000001</v>
      </c>
      <c r="I706" s="33"/>
      <c r="J706" s="34">
        <f>I706/0.3563</f>
        <v>0</v>
      </c>
      <c r="K706" s="34">
        <f t="shared" si="115"/>
        <v>0</v>
      </c>
      <c r="L706" s="35" t="e">
        <f t="shared" si="116"/>
        <v>#DIV/0!</v>
      </c>
      <c r="M706" s="33"/>
      <c r="O706" s="36">
        <f>(30*60)*$B$25*$B$29*$B$33*N706</f>
        <v>0</v>
      </c>
      <c r="Q706" s="36">
        <f t="shared" si="117"/>
        <v>-285.17329999999998</v>
      </c>
      <c r="R706" s="36">
        <f>O706*$B$35*Q706</f>
        <v>0</v>
      </c>
      <c r="S706" s="36" t="e">
        <f t="shared" ref="S706:S746" si="119">R706/F706</f>
        <v>#DIV/0!</v>
      </c>
    </row>
    <row r="707" spans="2:19" x14ac:dyDescent="0.25">
      <c r="B707" s="41" t="s">
        <v>52</v>
      </c>
      <c r="D707" s="31">
        <v>0.1875</v>
      </c>
      <c r="E707">
        <v>0</v>
      </c>
      <c r="F707" s="32">
        <f t="shared" si="114"/>
        <v>0</v>
      </c>
      <c r="G707">
        <v>284.71910000000003</v>
      </c>
      <c r="H707">
        <v>5.2077</v>
      </c>
      <c r="I707" s="33"/>
      <c r="J707" s="34">
        <f t="shared" ref="J707:J713" si="120">I707/0.3563</f>
        <v>0</v>
      </c>
      <c r="K707" s="34">
        <f t="shared" si="115"/>
        <v>0</v>
      </c>
      <c r="L707" s="35" t="e">
        <f>K707/F707</f>
        <v>#DIV/0!</v>
      </c>
      <c r="M707" s="33"/>
      <c r="O707" s="36">
        <f>(30*60)*$B$25*$B$29*$B$33*N707</f>
        <v>0</v>
      </c>
      <c r="Q707" s="36">
        <f t="shared" si="117"/>
        <v>-285.17329999999998</v>
      </c>
      <c r="R707" s="36">
        <f>O707*$B$35*Q707</f>
        <v>0</v>
      </c>
      <c r="S707" s="36" t="e">
        <f t="shared" si="119"/>
        <v>#DIV/0!</v>
      </c>
    </row>
    <row r="708" spans="2:19" x14ac:dyDescent="0.25">
      <c r="B708" s="42">
        <v>1000</v>
      </c>
      <c r="D708" s="43">
        <v>0.20833333333333301</v>
      </c>
      <c r="E708">
        <v>0</v>
      </c>
      <c r="F708" s="32">
        <f t="shared" si="114"/>
        <v>0</v>
      </c>
      <c r="G708">
        <v>284.71699999999998</v>
      </c>
      <c r="H708">
        <v>5.1897000000000002</v>
      </c>
      <c r="I708" s="33"/>
      <c r="J708" s="34">
        <f t="shared" si="120"/>
        <v>0</v>
      </c>
      <c r="K708" s="34">
        <f t="shared" si="115"/>
        <v>0</v>
      </c>
      <c r="L708" s="35" t="e">
        <f>K708/F708</f>
        <v>#DIV/0!</v>
      </c>
      <c r="M708" s="33"/>
      <c r="O708" s="36">
        <f>(30*60)*$B$25*$B$29*$B$33*N708</f>
        <v>0</v>
      </c>
      <c r="Q708" s="36">
        <f t="shared" si="117"/>
        <v>-285.17329999999998</v>
      </c>
      <c r="R708" s="36">
        <f>O708*$B$35*Q708</f>
        <v>0</v>
      </c>
      <c r="S708" s="36" t="e">
        <f t="shared" si="119"/>
        <v>#DIV/0!</v>
      </c>
    </row>
    <row r="709" spans="2:19" x14ac:dyDescent="0.25">
      <c r="B709" s="44" t="s">
        <v>53</v>
      </c>
      <c r="C709">
        <v>1</v>
      </c>
      <c r="D709" s="43">
        <v>0.22916666666666599</v>
      </c>
      <c r="E709">
        <v>0</v>
      </c>
      <c r="F709" s="32">
        <f t="shared" si="114"/>
        <v>0</v>
      </c>
      <c r="G709">
        <v>284.94510000000002</v>
      </c>
      <c r="H709">
        <v>5.1357999999999997</v>
      </c>
      <c r="I709" s="33">
        <v>0</v>
      </c>
      <c r="J709" s="34">
        <f t="shared" si="120"/>
        <v>0</v>
      </c>
      <c r="K709" s="34">
        <f t="shared" si="115"/>
        <v>0</v>
      </c>
      <c r="L709" s="35" t="e">
        <f t="shared" ref="L709:L746" si="121">K709/F709</f>
        <v>#DIV/0!</v>
      </c>
      <c r="M709" s="33">
        <v>286.50459999999998</v>
      </c>
      <c r="N709">
        <v>0</v>
      </c>
      <c r="O709" s="36">
        <f>(30*60)*$B$25*$B$29*$B$33*N709</f>
        <v>0</v>
      </c>
      <c r="P709">
        <v>286.3732</v>
      </c>
      <c r="Q709" s="36">
        <f t="shared" si="117"/>
        <v>1.1999000000000137</v>
      </c>
      <c r="R709" s="36">
        <f>O709*$B$35*Q709</f>
        <v>0</v>
      </c>
      <c r="S709" s="36" t="e">
        <f t="shared" si="119"/>
        <v>#DIV/0!</v>
      </c>
    </row>
    <row r="710" spans="2:19" x14ac:dyDescent="0.25">
      <c r="B710" s="42">
        <v>4180</v>
      </c>
      <c r="C710" s="45">
        <v>2</v>
      </c>
      <c r="D710" s="46">
        <v>0.25</v>
      </c>
      <c r="E710">
        <v>10</v>
      </c>
      <c r="F710" s="32">
        <f t="shared" si="114"/>
        <v>18000</v>
      </c>
      <c r="G710">
        <v>285.17329999999998</v>
      </c>
      <c r="H710">
        <v>5.0884999999999998</v>
      </c>
      <c r="I710" s="33">
        <v>0</v>
      </c>
      <c r="J710" s="34">
        <f t="shared" si="120"/>
        <v>0</v>
      </c>
      <c r="K710" s="34">
        <f t="shared" si="115"/>
        <v>0</v>
      </c>
      <c r="L710" s="35">
        <f t="shared" si="121"/>
        <v>0</v>
      </c>
      <c r="M710" s="33">
        <v>286.85289999999998</v>
      </c>
      <c r="N710">
        <v>0</v>
      </c>
      <c r="O710" s="36">
        <f>(30*60)*$B$25*$B$29*$B$33*N710</f>
        <v>0</v>
      </c>
      <c r="P710">
        <v>286.88</v>
      </c>
      <c r="Q710" s="36">
        <f t="shared" si="117"/>
        <v>1.7067000000000121</v>
      </c>
      <c r="R710" s="36">
        <f>O710*$B$35*Q710</f>
        <v>0</v>
      </c>
      <c r="S710" s="36">
        <f t="shared" si="119"/>
        <v>0</v>
      </c>
    </row>
    <row r="711" spans="2:19" x14ac:dyDescent="0.25">
      <c r="B711" s="48"/>
      <c r="C711" s="45">
        <v>3</v>
      </c>
      <c r="D711" s="46">
        <v>0.27083333333333298</v>
      </c>
      <c r="E711">
        <v>28</v>
      </c>
      <c r="F711" s="32">
        <f t="shared" si="114"/>
        <v>50400</v>
      </c>
      <c r="G711">
        <v>285.63630000000001</v>
      </c>
      <c r="H711">
        <v>5.0213000000000001</v>
      </c>
      <c r="I711" s="33">
        <v>0.46229999999999999</v>
      </c>
      <c r="J711" s="34">
        <f t="shared" si="120"/>
        <v>1.2975021049677238</v>
      </c>
      <c r="K711" s="34">
        <f t="shared" si="115"/>
        <v>2335.5037889419027</v>
      </c>
      <c r="L711" s="35">
        <f t="shared" si="121"/>
        <v>4.6339360891704422E-2</v>
      </c>
      <c r="M711" s="33">
        <v>287.66840000000002</v>
      </c>
      <c r="N711">
        <v>0</v>
      </c>
      <c r="O711" s="36">
        <f>(30*60)*$B$25*$B$29*$B$33*N711</f>
        <v>0</v>
      </c>
      <c r="P711">
        <v>287.68619999999999</v>
      </c>
      <c r="Q711" s="36">
        <f t="shared" si="117"/>
        <v>2.5129000000000019</v>
      </c>
      <c r="R711" s="36">
        <f>O711*$B$35*Q711</f>
        <v>0</v>
      </c>
      <c r="S711" s="36">
        <f t="shared" si="119"/>
        <v>0</v>
      </c>
    </row>
    <row r="712" spans="2:19" x14ac:dyDescent="0.25">
      <c r="B712" s="49" t="str">
        <f>B696</f>
        <v xml:space="preserve"> 318.15K</v>
      </c>
      <c r="C712" s="45">
        <v>4</v>
      </c>
      <c r="D712" s="46">
        <v>0.29166666666666602</v>
      </c>
      <c r="E712">
        <v>54</v>
      </c>
      <c r="F712" s="32">
        <f t="shared" si="114"/>
        <v>97200</v>
      </c>
      <c r="G712">
        <v>286.09930000000003</v>
      </c>
      <c r="H712">
        <v>4.9657999999999998</v>
      </c>
      <c r="I712" s="33">
        <v>1.54</v>
      </c>
      <c r="J712" s="34">
        <f t="shared" si="120"/>
        <v>4.3222003929273081</v>
      </c>
      <c r="K712" s="34">
        <f t="shared" si="115"/>
        <v>7779.9607072691542</v>
      </c>
      <c r="L712" s="35">
        <f t="shared" si="121"/>
        <v>8.004074801717237E-2</v>
      </c>
      <c r="M712" s="33">
        <v>289.10000000000002</v>
      </c>
      <c r="N712">
        <v>0</v>
      </c>
      <c r="O712" s="36">
        <f>(30*60)*$B$25*$B$29*$B$33*N712</f>
        <v>0</v>
      </c>
      <c r="P712">
        <v>289.09019999999998</v>
      </c>
      <c r="Q712" s="36">
        <f t="shared" si="117"/>
        <v>3.9168999999999983</v>
      </c>
      <c r="R712" s="36">
        <f>O712*$B$35*Q712</f>
        <v>0</v>
      </c>
      <c r="S712" s="36">
        <f t="shared" si="119"/>
        <v>0</v>
      </c>
    </row>
    <row r="713" spans="2:19" x14ac:dyDescent="0.25">
      <c r="B713" s="49"/>
      <c r="C713" s="45">
        <v>5</v>
      </c>
      <c r="D713" s="46">
        <v>0.3125</v>
      </c>
      <c r="E713">
        <v>84</v>
      </c>
      <c r="F713" s="32">
        <f t="shared" si="114"/>
        <v>151200</v>
      </c>
      <c r="G713">
        <v>286.83710000000002</v>
      </c>
      <c r="H713">
        <v>4.984</v>
      </c>
      <c r="I713" s="33">
        <v>2.8609</v>
      </c>
      <c r="J713" s="34">
        <f t="shared" si="120"/>
        <v>8.029469548133596</v>
      </c>
      <c r="K713" s="34">
        <f t="shared" si="115"/>
        <v>14453.045186640473</v>
      </c>
      <c r="L713" s="35">
        <f t="shared" si="121"/>
        <v>9.5588923192066619E-2</v>
      </c>
      <c r="M713" s="33">
        <v>291.19850000000002</v>
      </c>
      <c r="N713">
        <v>0</v>
      </c>
      <c r="O713" s="36">
        <f>(30*60)*$B$25*$B$29*$B$33*N713</f>
        <v>0</v>
      </c>
      <c r="P713">
        <v>291.15730000000002</v>
      </c>
      <c r="Q713" s="36">
        <f t="shared" si="117"/>
        <v>5.9840000000000373</v>
      </c>
      <c r="R713" s="36">
        <f>O713*$B$35*Q713</f>
        <v>0</v>
      </c>
      <c r="S713" s="36">
        <f t="shared" si="119"/>
        <v>0</v>
      </c>
    </row>
    <row r="714" spans="2:19" x14ac:dyDescent="0.25">
      <c r="B714" s="49"/>
      <c r="C714" s="45">
        <v>6</v>
      </c>
      <c r="D714" s="46">
        <v>0.33333333333333298</v>
      </c>
      <c r="E714">
        <v>168</v>
      </c>
      <c r="F714" s="32">
        <f t="shared" si="114"/>
        <v>302400</v>
      </c>
      <c r="G714">
        <v>287.57490000000001</v>
      </c>
      <c r="H714">
        <v>5.0290999999999997</v>
      </c>
      <c r="I714" s="33">
        <v>6.8822000000000001</v>
      </c>
      <c r="J714" s="34">
        <f>I714/0.3563</f>
        <v>19.315745158574234</v>
      </c>
      <c r="K714" s="34">
        <f t="shared" si="115"/>
        <v>34768.34128543362</v>
      </c>
      <c r="L714" s="35">
        <f t="shared" si="121"/>
        <v>0.11497467356294186</v>
      </c>
      <c r="M714" s="33">
        <v>295.20859999999999</v>
      </c>
      <c r="N714">
        <v>0</v>
      </c>
      <c r="O714" s="36">
        <f>(30*60)*$B$25*$B$29*$B$33*N714</f>
        <v>0</v>
      </c>
      <c r="P714">
        <v>295.07729999999998</v>
      </c>
      <c r="Q714" s="36">
        <f t="shared" si="117"/>
        <v>9.9039999999999964</v>
      </c>
      <c r="R714" s="36">
        <f>O714*$B$35*Q714</f>
        <v>0</v>
      </c>
      <c r="S714" s="36">
        <f t="shared" si="119"/>
        <v>0</v>
      </c>
    </row>
    <row r="715" spans="2:19" x14ac:dyDescent="0.25">
      <c r="B715" s="49"/>
      <c r="C715" s="45">
        <v>7</v>
      </c>
      <c r="D715" s="46">
        <v>0.35416666666666602</v>
      </c>
      <c r="E715" s="47">
        <v>327</v>
      </c>
      <c r="F715" s="32">
        <f t="shared" si="114"/>
        <v>588600</v>
      </c>
      <c r="G715" s="47">
        <v>288.25819999999999</v>
      </c>
      <c r="H715" s="47">
        <v>5.0705</v>
      </c>
      <c r="I715" s="50">
        <v>14.731299999999999</v>
      </c>
      <c r="J715" s="34">
        <f t="shared" ref="J715:J729" si="122">I715/0.3563</f>
        <v>41.345214706707829</v>
      </c>
      <c r="K715" s="34">
        <f t="shared" si="115"/>
        <v>74421.386472074097</v>
      </c>
      <c r="L715" s="35">
        <f t="shared" si="121"/>
        <v>0.12643796546393832</v>
      </c>
      <c r="M715" s="50">
        <v>302.73469999999998</v>
      </c>
      <c r="N715">
        <v>0</v>
      </c>
      <c r="O715" s="36">
        <f>(30*60)*$B$25*$B$29*$B$33*N715</f>
        <v>0</v>
      </c>
      <c r="P715">
        <v>302.41520000000003</v>
      </c>
      <c r="Q715" s="36">
        <f t="shared" si="117"/>
        <v>17.241900000000044</v>
      </c>
      <c r="R715" s="36">
        <f>O715*$B$35*Q715</f>
        <v>0</v>
      </c>
      <c r="S715" s="36">
        <f t="shared" si="119"/>
        <v>0</v>
      </c>
    </row>
    <row r="716" spans="2:19" x14ac:dyDescent="0.25">
      <c r="B716" s="49"/>
      <c r="C716" s="45">
        <v>8</v>
      </c>
      <c r="D716" s="46">
        <v>0.375</v>
      </c>
      <c r="E716" s="47">
        <v>417</v>
      </c>
      <c r="F716" s="32">
        <f t="shared" si="114"/>
        <v>750600</v>
      </c>
      <c r="G716" s="47">
        <v>288.94150000000002</v>
      </c>
      <c r="H716" s="47">
        <v>5.1265000000000001</v>
      </c>
      <c r="I716" s="50">
        <v>18.378399999999999</v>
      </c>
      <c r="J716" s="34">
        <f t="shared" si="122"/>
        <v>51.581251754139764</v>
      </c>
      <c r="K716" s="34">
        <f t="shared" si="115"/>
        <v>92846.253157451574</v>
      </c>
      <c r="L716" s="35">
        <f t="shared" si="121"/>
        <v>0.12369604737203781</v>
      </c>
      <c r="M716" s="50">
        <v>311.81900000000002</v>
      </c>
      <c r="N716">
        <v>0</v>
      </c>
      <c r="O716" s="36">
        <f>(30*60)*$B$25*$B$29*$B$33*N716</f>
        <v>0</v>
      </c>
      <c r="P716">
        <v>311.41590000000002</v>
      </c>
      <c r="Q716" s="36">
        <f t="shared" si="117"/>
        <v>26.242600000000039</v>
      </c>
      <c r="R716" s="36">
        <f>O716*$B$35*Q716</f>
        <v>0</v>
      </c>
      <c r="S716" s="36">
        <f t="shared" si="119"/>
        <v>0</v>
      </c>
    </row>
    <row r="717" spans="2:19" x14ac:dyDescent="0.25">
      <c r="B717" s="49"/>
      <c r="C717" s="45">
        <v>9</v>
      </c>
      <c r="D717" s="46">
        <v>0.39583333333333298</v>
      </c>
      <c r="E717" s="47">
        <v>483</v>
      </c>
      <c r="F717" s="32">
        <f t="shared" si="114"/>
        <v>869400</v>
      </c>
      <c r="G717" s="47">
        <v>289.5009</v>
      </c>
      <c r="H717" s="47">
        <v>5.1576000000000004</v>
      </c>
      <c r="I717" s="50">
        <v>21.668399999999998</v>
      </c>
      <c r="J717" s="34">
        <f t="shared" si="122"/>
        <v>60.815043502666285</v>
      </c>
      <c r="K717" s="34">
        <f t="shared" si="115"/>
        <v>109467.07830479932</v>
      </c>
      <c r="L717" s="35">
        <f t="shared" si="121"/>
        <v>0.12591106315251818</v>
      </c>
      <c r="M717" s="50">
        <v>310.51889999999997</v>
      </c>
      <c r="N717">
        <v>3.7000000000000002E-3</v>
      </c>
      <c r="O717" s="36">
        <f>(30*60)*$B$25*$B$29*$B$33*N717</f>
        <v>3.6824492448318118</v>
      </c>
      <c r="P717">
        <v>318.21559999999999</v>
      </c>
      <c r="Q717" s="36">
        <f t="shared" si="117"/>
        <v>33.042300000000012</v>
      </c>
      <c r="R717" s="36">
        <f>O717*$B$35*Q717</f>
        <v>508608.15741287597</v>
      </c>
      <c r="S717" s="36">
        <f t="shared" si="119"/>
        <v>0.5850105330260823</v>
      </c>
    </row>
    <row r="718" spans="2:19" x14ac:dyDescent="0.25">
      <c r="B718" s="49"/>
      <c r="C718" s="45">
        <v>10</v>
      </c>
      <c r="D718" s="46">
        <v>0.41666666666666602</v>
      </c>
      <c r="E718" s="47">
        <v>543</v>
      </c>
      <c r="F718" s="32">
        <f t="shared" si="114"/>
        <v>977400</v>
      </c>
      <c r="G718" s="47">
        <v>290.06029999999998</v>
      </c>
      <c r="H718" s="47">
        <v>5.2</v>
      </c>
      <c r="I718" s="50">
        <v>25.0212</v>
      </c>
      <c r="J718" s="34">
        <f t="shared" si="122"/>
        <v>70.225091215268037</v>
      </c>
      <c r="K718" s="34">
        <f t="shared" si="115"/>
        <v>126405.16418748246</v>
      </c>
      <c r="L718" s="35">
        <f t="shared" si="121"/>
        <v>0.12932797645537392</v>
      </c>
      <c r="M718" s="50">
        <v>307.40640000000002</v>
      </c>
      <c r="N718">
        <v>4.7000000000000002E-3</v>
      </c>
      <c r="O718" s="36">
        <f>(30*60)*$B$25*$B$29*$B$33*N718</f>
        <v>4.6777057974890583</v>
      </c>
      <c r="P718">
        <v>318.26139999999998</v>
      </c>
      <c r="Q718" s="36">
        <f t="shared" si="117"/>
        <v>33.088099999999997</v>
      </c>
      <c r="R718" s="36">
        <f>O718*$B$35*Q718</f>
        <v>646965.3402872124</v>
      </c>
      <c r="S718" s="36">
        <f t="shared" si="119"/>
        <v>0.66192484170985511</v>
      </c>
    </row>
    <row r="719" spans="2:19" x14ac:dyDescent="0.25">
      <c r="B719" s="49"/>
      <c r="C719" s="45">
        <v>11</v>
      </c>
      <c r="D719" s="46">
        <v>0.4375</v>
      </c>
      <c r="E719" s="47">
        <v>588</v>
      </c>
      <c r="F719" s="32">
        <f t="shared" si="114"/>
        <v>1058400</v>
      </c>
      <c r="G719" s="47">
        <v>290.50880000000001</v>
      </c>
      <c r="H719" s="47">
        <v>5.2294999999999998</v>
      </c>
      <c r="I719" s="50">
        <v>27.327200000000001</v>
      </c>
      <c r="J719" s="34">
        <f t="shared" si="122"/>
        <v>76.697165310131908</v>
      </c>
      <c r="K719" s="34">
        <f t="shared" si="115"/>
        <v>138054.89755823746</v>
      </c>
      <c r="L719" s="35">
        <f t="shared" si="121"/>
        <v>0.13043735596961212</v>
      </c>
      <c r="M719" s="50">
        <v>306.4615</v>
      </c>
      <c r="N719">
        <v>4.4999999999999997E-3</v>
      </c>
      <c r="O719" s="36">
        <f>(30*60)*$B$25*$B$29*$B$33*N719</f>
        <v>4.4786544869576081</v>
      </c>
      <c r="P719">
        <v>318.0487</v>
      </c>
      <c r="Q719" s="36">
        <f t="shared" si="117"/>
        <v>32.875400000000013</v>
      </c>
      <c r="R719" s="36">
        <f>O719*$B$35*Q719</f>
        <v>615452.99127179955</v>
      </c>
      <c r="S719" s="36">
        <f t="shared" si="119"/>
        <v>0.58149375592573649</v>
      </c>
    </row>
    <row r="720" spans="2:19" x14ac:dyDescent="0.25">
      <c r="B720" s="49"/>
      <c r="C720" s="45">
        <v>12</v>
      </c>
      <c r="D720" s="46">
        <v>0.45833333333333298</v>
      </c>
      <c r="E720" s="47">
        <v>623</v>
      </c>
      <c r="F720" s="32">
        <f t="shared" si="114"/>
        <v>1121400</v>
      </c>
      <c r="G720" s="47">
        <v>290.95729999999998</v>
      </c>
      <c r="H720" s="47">
        <v>5.2655000000000003</v>
      </c>
      <c r="I720" s="50">
        <v>28.9147</v>
      </c>
      <c r="J720" s="34">
        <f t="shared" si="122"/>
        <v>81.15268032556834</v>
      </c>
      <c r="K720" s="34">
        <f t="shared" si="115"/>
        <v>146074.82458602302</v>
      </c>
      <c r="L720" s="35">
        <f t="shared" si="121"/>
        <v>0.13026112411808724</v>
      </c>
      <c r="M720" s="50">
        <v>306.5573</v>
      </c>
      <c r="N720">
        <v>4.4999999999999997E-3</v>
      </c>
      <c r="O720" s="36">
        <f>(30*60)*$B$25*$B$29*$B$33*N720</f>
        <v>4.4786544869576081</v>
      </c>
      <c r="P720">
        <v>318.3965</v>
      </c>
      <c r="Q720" s="36">
        <f t="shared" si="117"/>
        <v>33.22320000000002</v>
      </c>
      <c r="R720" s="36">
        <f>O720*$B$35*Q720</f>
        <v>621964.07707955665</v>
      </c>
      <c r="S720" s="36">
        <f t="shared" si="119"/>
        <v>0.55463177909716133</v>
      </c>
    </row>
    <row r="721" spans="2:19" x14ac:dyDescent="0.25">
      <c r="B721" s="49"/>
      <c r="C721" s="45">
        <v>13</v>
      </c>
      <c r="D721" s="46">
        <v>0.47916666666666602</v>
      </c>
      <c r="E721" s="47">
        <v>612</v>
      </c>
      <c r="F721" s="32">
        <f t="shared" si="114"/>
        <v>1101600</v>
      </c>
      <c r="G721" s="47">
        <v>291.2663</v>
      </c>
      <c r="H721" s="47">
        <v>5.2991000000000001</v>
      </c>
      <c r="I721" s="50">
        <v>28.478400000000001</v>
      </c>
      <c r="J721" s="34">
        <f t="shared" si="122"/>
        <v>79.928150435026666</v>
      </c>
      <c r="K721" s="34">
        <f t="shared" si="115"/>
        <v>143870.670783048</v>
      </c>
      <c r="L721" s="35">
        <f t="shared" si="121"/>
        <v>0.13060155299840959</v>
      </c>
      <c r="M721" s="50">
        <v>306.0403</v>
      </c>
      <c r="N721">
        <v>4.7000000000000002E-3</v>
      </c>
      <c r="O721" s="36">
        <f>(30*60)*$B$25*$B$29*$B$33*N721</f>
        <v>4.6777057974890583</v>
      </c>
      <c r="P721">
        <v>317.85840000000002</v>
      </c>
      <c r="Q721" s="36">
        <f t="shared" si="117"/>
        <v>32.685100000000034</v>
      </c>
      <c r="R721" s="36">
        <f>O721*$B$35*Q721</f>
        <v>639085.55776311085</v>
      </c>
      <c r="S721" s="36">
        <f t="shared" si="119"/>
        <v>0.5801430262918581</v>
      </c>
    </row>
    <row r="722" spans="2:19" x14ac:dyDescent="0.25">
      <c r="B722" s="49"/>
      <c r="C722" s="45">
        <v>14</v>
      </c>
      <c r="D722" s="46">
        <v>0.5</v>
      </c>
      <c r="E722" s="47">
        <v>623</v>
      </c>
      <c r="F722" s="32">
        <f t="shared" si="114"/>
        <v>1121400</v>
      </c>
      <c r="G722" s="47">
        <v>291.5752</v>
      </c>
      <c r="H722" s="47">
        <v>5.3384999999999998</v>
      </c>
      <c r="I722" s="50">
        <v>28.903500000000001</v>
      </c>
      <c r="J722" s="34">
        <f t="shared" si="122"/>
        <v>81.121246140892509</v>
      </c>
      <c r="K722" s="34">
        <f t="shared" si="115"/>
        <v>146018.24305360651</v>
      </c>
      <c r="L722" s="35">
        <f t="shared" si="121"/>
        <v>0.13021066796290931</v>
      </c>
      <c r="M722" s="50">
        <v>306.7475</v>
      </c>
      <c r="N722">
        <v>4.3E-3</v>
      </c>
      <c r="O722" s="36">
        <f>(30*60)*$B$25*$B$29*$B$33*N722</f>
        <v>4.2796031764261597</v>
      </c>
      <c r="P722">
        <v>318.56360000000001</v>
      </c>
      <c r="Q722" s="36">
        <f t="shared" si="117"/>
        <v>33.390300000000025</v>
      </c>
      <c r="R722" s="36">
        <f>O722*$B$35*Q722</f>
        <v>597310.43787681812</v>
      </c>
      <c r="S722" s="36">
        <f t="shared" si="119"/>
        <v>0.53264708210880873</v>
      </c>
    </row>
    <row r="723" spans="2:19" x14ac:dyDescent="0.25">
      <c r="B723" s="49"/>
      <c r="C723" s="45">
        <v>15</v>
      </c>
      <c r="D723" s="46">
        <v>0.52083333333333304</v>
      </c>
      <c r="E723" s="47">
        <v>625</v>
      </c>
      <c r="F723" s="32">
        <f t="shared" si="114"/>
        <v>1125000</v>
      </c>
      <c r="G723" s="47">
        <v>291.67720000000003</v>
      </c>
      <c r="H723" s="47">
        <v>5.3753000000000002</v>
      </c>
      <c r="I723" s="50">
        <v>29.127300000000002</v>
      </c>
      <c r="J723" s="34">
        <f t="shared" si="122"/>
        <v>81.749368509682853</v>
      </c>
      <c r="K723" s="34">
        <f t="shared" si="115"/>
        <v>147148.86331742915</v>
      </c>
      <c r="L723" s="35">
        <f t="shared" si="121"/>
        <v>0.13079898961549258</v>
      </c>
      <c r="M723" s="50">
        <v>306.28579999999999</v>
      </c>
      <c r="N723">
        <v>4.7000000000000002E-3</v>
      </c>
      <c r="O723" s="36">
        <f>(30*60)*$B$25*$B$29*$B$33*N723</f>
        <v>4.6777057974890583</v>
      </c>
      <c r="P723">
        <v>318.02050000000003</v>
      </c>
      <c r="Q723" s="36">
        <f t="shared" si="117"/>
        <v>32.847200000000043</v>
      </c>
      <c r="R723" s="36">
        <f>O723*$B$35*Q723</f>
        <v>642255.06830196211</v>
      </c>
      <c r="S723" s="36">
        <f t="shared" si="119"/>
        <v>0.57089339404618855</v>
      </c>
    </row>
    <row r="724" spans="2:19" x14ac:dyDescent="0.25">
      <c r="B724" s="49"/>
      <c r="C724" s="45">
        <v>16</v>
      </c>
      <c r="D724" s="46">
        <v>0.54166666666666596</v>
      </c>
      <c r="E724" s="47">
        <v>617</v>
      </c>
      <c r="F724" s="32">
        <f t="shared" si="114"/>
        <v>1110600</v>
      </c>
      <c r="G724" s="47">
        <v>291.7792</v>
      </c>
      <c r="H724" s="47">
        <v>5.4165000000000001</v>
      </c>
      <c r="I724" s="50">
        <v>28.6568</v>
      </c>
      <c r="J724" s="34">
        <f t="shared" si="122"/>
        <v>80.428852090934612</v>
      </c>
      <c r="K724" s="34">
        <f t="shared" si="115"/>
        <v>144771.93376368229</v>
      </c>
      <c r="L724" s="35">
        <f t="shared" si="121"/>
        <v>0.1303547035509475</v>
      </c>
      <c r="M724" s="50">
        <v>306.38560000000001</v>
      </c>
      <c r="N724">
        <v>4.4999999999999997E-3</v>
      </c>
      <c r="O724" s="36">
        <f>(30*60)*$B$25*$B$29*$B$33*N724</f>
        <v>4.4786544869576081</v>
      </c>
      <c r="P724">
        <v>318.19139999999999</v>
      </c>
      <c r="Q724" s="36">
        <f t="shared" si="117"/>
        <v>33.018100000000004</v>
      </c>
      <c r="R724" s="36">
        <f>O724*$B$35*Q724</f>
        <v>618124.44597210677</v>
      </c>
      <c r="S724" s="36">
        <f t="shared" si="119"/>
        <v>0.55656802266532213</v>
      </c>
    </row>
    <row r="725" spans="2:19" x14ac:dyDescent="0.25">
      <c r="B725" s="49"/>
      <c r="C725" s="45">
        <v>17</v>
      </c>
      <c r="D725" s="46">
        <v>0.5625</v>
      </c>
      <c r="E725" s="47">
        <v>599</v>
      </c>
      <c r="F725" s="32">
        <f t="shared" si="114"/>
        <v>1078200</v>
      </c>
      <c r="G725" s="47">
        <v>291.70400000000001</v>
      </c>
      <c r="H725" s="47">
        <v>5.4401000000000002</v>
      </c>
      <c r="I725" s="50">
        <v>27.770700000000001</v>
      </c>
      <c r="J725" s="34">
        <f t="shared" si="122"/>
        <v>77.941902890822348</v>
      </c>
      <c r="K725" s="34">
        <f t="shared" si="115"/>
        <v>140295.42520348023</v>
      </c>
      <c r="L725" s="35">
        <f t="shared" si="121"/>
        <v>0.13012003821506235</v>
      </c>
      <c r="M725" s="50">
        <v>306.56299999999999</v>
      </c>
      <c r="N725">
        <v>4.3E-3</v>
      </c>
      <c r="O725" s="36">
        <f>(30*60)*$B$25*$B$29*$B$33*N725</f>
        <v>4.2796031764261597</v>
      </c>
      <c r="P725">
        <v>318.40190000000001</v>
      </c>
      <c r="Q725" s="36">
        <f t="shared" si="117"/>
        <v>33.228600000000029</v>
      </c>
      <c r="R725" s="36">
        <f>O725*$B$35*Q725</f>
        <v>594417.82841225259</v>
      </c>
      <c r="S725" s="36">
        <f t="shared" si="119"/>
        <v>0.5513057210278729</v>
      </c>
    </row>
    <row r="726" spans="2:19" x14ac:dyDescent="0.25">
      <c r="B726" s="49"/>
      <c r="C726" s="45">
        <v>18</v>
      </c>
      <c r="D726" s="46">
        <v>0.58333333333333304</v>
      </c>
      <c r="E726" s="47">
        <v>573</v>
      </c>
      <c r="F726" s="32">
        <f t="shared" si="114"/>
        <v>1031400</v>
      </c>
      <c r="G726" s="47">
        <v>291.62880000000001</v>
      </c>
      <c r="H726" s="47">
        <v>5.4672999999999998</v>
      </c>
      <c r="I726" s="50">
        <v>26.574100000000001</v>
      </c>
      <c r="J726" s="34">
        <f t="shared" si="122"/>
        <v>74.583497053045193</v>
      </c>
      <c r="K726" s="34">
        <f t="shared" si="115"/>
        <v>134250.29469548134</v>
      </c>
      <c r="L726" s="35">
        <f t="shared" si="121"/>
        <v>0.1301631711222429</v>
      </c>
      <c r="M726" s="50">
        <v>306.25540000000001</v>
      </c>
      <c r="N726">
        <v>4.3E-3</v>
      </c>
      <c r="O726" s="36">
        <f>(30*60)*$B$25*$B$29*$B$33*N726</f>
        <v>4.2796031764261597</v>
      </c>
      <c r="P726">
        <v>318.05059999999997</v>
      </c>
      <c r="Q726" s="36">
        <f t="shared" si="117"/>
        <v>32.877299999999991</v>
      </c>
      <c r="R726" s="36">
        <f>O726*$B$35*Q726</f>
        <v>588133.51360147982</v>
      </c>
      <c r="S726" s="36">
        <f t="shared" si="119"/>
        <v>0.57022834361206109</v>
      </c>
    </row>
    <row r="727" spans="2:19" x14ac:dyDescent="0.25">
      <c r="B727" s="49"/>
      <c r="C727" s="45">
        <v>19</v>
      </c>
      <c r="D727" s="46">
        <v>0.60416666666666596</v>
      </c>
      <c r="E727" s="47">
        <v>534</v>
      </c>
      <c r="F727" s="32">
        <f t="shared" si="114"/>
        <v>961200</v>
      </c>
      <c r="G727" s="47">
        <v>291.38369999999998</v>
      </c>
      <c r="H727" s="47">
        <v>5.4588999999999999</v>
      </c>
      <c r="I727" s="50">
        <v>24.711200000000002</v>
      </c>
      <c r="J727" s="34">
        <f t="shared" si="122"/>
        <v>69.355037889419037</v>
      </c>
      <c r="K727" s="34">
        <f t="shared" si="115"/>
        <v>124839.06820095427</v>
      </c>
      <c r="L727" s="35">
        <f t="shared" si="121"/>
        <v>0.1298783481075263</v>
      </c>
      <c r="M727" s="50">
        <v>306.55459999999999</v>
      </c>
      <c r="N727">
        <v>3.7000000000000002E-3</v>
      </c>
      <c r="O727" s="36">
        <f>(30*60)*$B$25*$B$29*$B$33*N727</f>
        <v>3.6824492448318118</v>
      </c>
      <c r="P727">
        <v>318.1465</v>
      </c>
      <c r="Q727" s="36">
        <f t="shared" si="117"/>
        <v>32.97320000000002</v>
      </c>
      <c r="R727" s="36">
        <f>O727*$B$35*Q727</f>
        <v>507544.5261378974</v>
      </c>
      <c r="S727" s="36">
        <f t="shared" si="119"/>
        <v>0.52803217450884044</v>
      </c>
    </row>
    <row r="728" spans="2:19" x14ac:dyDescent="0.25">
      <c r="B728" s="49"/>
      <c r="C728" s="45">
        <v>20</v>
      </c>
      <c r="D728" s="46">
        <v>0.625</v>
      </c>
      <c r="E728" s="47">
        <v>479</v>
      </c>
      <c r="F728" s="32">
        <f t="shared" si="114"/>
        <v>862200</v>
      </c>
      <c r="G728" s="47">
        <v>291.13869999999997</v>
      </c>
      <c r="H728" s="47">
        <v>5.4554999999999998</v>
      </c>
      <c r="I728" s="50">
        <v>21.995000000000001</v>
      </c>
      <c r="J728" s="34">
        <f t="shared" si="122"/>
        <v>61.731686780802697</v>
      </c>
      <c r="K728" s="34">
        <f t="shared" si="115"/>
        <v>111117.03620544486</v>
      </c>
      <c r="L728" s="35">
        <f t="shared" si="121"/>
        <v>0.1288761728200474</v>
      </c>
      <c r="M728" s="50">
        <v>306.3766</v>
      </c>
      <c r="N728">
        <v>3.5000000000000001E-3</v>
      </c>
      <c r="O728" s="36">
        <f>(30*60)*$B$25*$B$29*$B$33*N728</f>
        <v>3.4833979343003625</v>
      </c>
      <c r="P728">
        <v>317.86500000000001</v>
      </c>
      <c r="Q728" s="36">
        <f t="shared" si="117"/>
        <v>32.691700000000026</v>
      </c>
      <c r="R728" s="36">
        <f>O728*$B$35*Q728</f>
        <v>476010.87703984708</v>
      </c>
      <c r="S728" s="36">
        <f t="shared" si="119"/>
        <v>0.55208869988384024</v>
      </c>
    </row>
    <row r="729" spans="2:19" x14ac:dyDescent="0.25">
      <c r="B729" s="49"/>
      <c r="C729" s="45">
        <v>21</v>
      </c>
      <c r="D729" s="46">
        <v>0.64583333333333304</v>
      </c>
      <c r="E729" s="47">
        <v>416</v>
      </c>
      <c r="F729" s="32">
        <f t="shared" si="114"/>
        <v>748800</v>
      </c>
      <c r="G729" s="47">
        <v>290.76710000000003</v>
      </c>
      <c r="H729" s="47">
        <v>5.4161000000000001</v>
      </c>
      <c r="I729" s="50">
        <v>18.880800000000001</v>
      </c>
      <c r="J729" s="34">
        <f t="shared" si="122"/>
        <v>52.991299466741509</v>
      </c>
      <c r="K729" s="34">
        <f t="shared" si="115"/>
        <v>95384.339040134713</v>
      </c>
      <c r="L729" s="35">
        <f t="shared" si="121"/>
        <v>0.12738293141043633</v>
      </c>
      <c r="M729" s="50">
        <v>306.86669999999998</v>
      </c>
      <c r="N729">
        <v>2.7000000000000001E-3</v>
      </c>
      <c r="O729" s="36">
        <f>(30*60)*$B$25*$B$29*$B$33*N729</f>
        <v>2.6871926921745652</v>
      </c>
      <c r="P729">
        <v>317.92939999999999</v>
      </c>
      <c r="Q729" s="36">
        <f t="shared" si="117"/>
        <v>32.756100000000004</v>
      </c>
      <c r="R729" s="36">
        <f>O729*$B$35*Q729</f>
        <v>367931.76163450221</v>
      </c>
      <c r="S729" s="36">
        <f t="shared" si="119"/>
        <v>0.49136186115718777</v>
      </c>
    </row>
    <row r="730" spans="2:19" x14ac:dyDescent="0.25">
      <c r="B730" s="49"/>
      <c r="C730" s="45">
        <v>22</v>
      </c>
      <c r="D730" s="46">
        <v>0.66666666666666596</v>
      </c>
      <c r="E730" s="47">
        <v>349</v>
      </c>
      <c r="F730" s="32">
        <f t="shared" si="114"/>
        <v>628200</v>
      </c>
      <c r="G730" s="47">
        <v>290.39550000000003</v>
      </c>
      <c r="H730" s="47">
        <v>5.3830999999999998</v>
      </c>
      <c r="I730" s="50">
        <v>15.388</v>
      </c>
      <c r="J730" s="34">
        <f>I730/0.3563</f>
        <v>43.188324445691833</v>
      </c>
      <c r="K730" s="34">
        <f t="shared" si="115"/>
        <v>77738.984002245299</v>
      </c>
      <c r="L730" s="35">
        <f t="shared" si="121"/>
        <v>0.12374878064668147</v>
      </c>
      <c r="M730" s="50">
        <v>307.93180000000001</v>
      </c>
      <c r="N730">
        <v>2.0999999999999999E-3</v>
      </c>
      <c r="O730" s="36">
        <f>(30*60)*$B$25*$B$29*$B$33*N730</f>
        <v>2.0900387605802173</v>
      </c>
      <c r="P730">
        <v>318.39389999999997</v>
      </c>
      <c r="Q730" s="36">
        <f t="shared" si="117"/>
        <v>33.22059999999999</v>
      </c>
      <c r="R730" s="36">
        <f>O730*$B$35*Q730</f>
        <v>290227.18809587625</v>
      </c>
      <c r="S730" s="36">
        <f t="shared" si="119"/>
        <v>0.46199807083074856</v>
      </c>
    </row>
    <row r="731" spans="2:19" x14ac:dyDescent="0.25">
      <c r="B731" s="49"/>
      <c r="C731" s="45">
        <v>23</v>
      </c>
      <c r="D731" s="46">
        <v>0.6875</v>
      </c>
      <c r="E731" s="47">
        <v>304</v>
      </c>
      <c r="F731" s="32">
        <f t="shared" si="114"/>
        <v>547200</v>
      </c>
      <c r="G731" s="47">
        <v>289.87700000000001</v>
      </c>
      <c r="H731" s="47">
        <v>5.2972999999999999</v>
      </c>
      <c r="I731" s="50">
        <v>13.1188</v>
      </c>
      <c r="J731" s="34">
        <f t="shared" ref="J731:J746" si="123">I731/0.3563</f>
        <v>36.819534100477128</v>
      </c>
      <c r="K731" s="34">
        <f t="shared" si="115"/>
        <v>66275.16138085883</v>
      </c>
      <c r="L731" s="35">
        <f t="shared" si="121"/>
        <v>0.12111688848841161</v>
      </c>
      <c r="M731" s="50">
        <v>308.04390000000001</v>
      </c>
      <c r="N731">
        <v>2E-3</v>
      </c>
      <c r="O731" s="36">
        <f>(30*60)*$B$25*$B$29*$B$33*N731</f>
        <v>1.9905131053144929</v>
      </c>
      <c r="P731">
        <v>318.13380000000001</v>
      </c>
      <c r="Q731" s="36">
        <f t="shared" si="117"/>
        <v>32.960500000000025</v>
      </c>
      <c r="R731" s="36">
        <f>O731*$B$35*Q731</f>
        <v>274242.7241282629</v>
      </c>
      <c r="S731" s="36">
        <f t="shared" si="119"/>
        <v>0.50117456894784884</v>
      </c>
    </row>
    <row r="732" spans="2:19" x14ac:dyDescent="0.25">
      <c r="B732" s="49"/>
      <c r="C732" s="45">
        <v>24</v>
      </c>
      <c r="D732" s="46">
        <v>0.70833333333333304</v>
      </c>
      <c r="E732" s="47">
        <v>225</v>
      </c>
      <c r="F732" s="32">
        <f t="shared" si="114"/>
        <v>405000</v>
      </c>
      <c r="G732" s="47">
        <v>289.35849999999999</v>
      </c>
      <c r="H732" s="47">
        <v>5.2192999999999996</v>
      </c>
      <c r="I732" s="50">
        <v>9.1097999999999999</v>
      </c>
      <c r="J732" s="34">
        <f t="shared" si="123"/>
        <v>25.56777996070727</v>
      </c>
      <c r="K732" s="34">
        <f t="shared" si="115"/>
        <v>46022.00392927308</v>
      </c>
      <c r="L732" s="35">
        <f t="shared" si="121"/>
        <v>0.11363457760314341</v>
      </c>
      <c r="M732" s="50">
        <v>309.71969999999999</v>
      </c>
      <c r="N732">
        <v>6.9999999999999999E-4</v>
      </c>
      <c r="O732" s="36">
        <f>(30*60)*$B$25*$B$29*$B$33*N732</f>
        <v>0.69667958686007248</v>
      </c>
      <c r="P732">
        <v>318.13810000000001</v>
      </c>
      <c r="Q732" s="36">
        <f t="shared" si="117"/>
        <v>32.964800000000025</v>
      </c>
      <c r="R732" s="36">
        <f>O732*$B$35*Q732</f>
        <v>95997.475563786225</v>
      </c>
      <c r="S732" s="36">
        <f t="shared" si="119"/>
        <v>0.23703080386120057</v>
      </c>
    </row>
    <row r="733" spans="2:19" x14ac:dyDescent="0.25">
      <c r="B733" s="49"/>
      <c r="C733" s="45">
        <v>25</v>
      </c>
      <c r="D733" s="46">
        <v>0.72916666666666596</v>
      </c>
      <c r="E733" s="47">
        <v>148</v>
      </c>
      <c r="F733" s="32">
        <f t="shared" si="114"/>
        <v>266400</v>
      </c>
      <c r="G733" s="47">
        <v>288.72309999999999</v>
      </c>
      <c r="H733" s="47">
        <v>5.1463000000000001</v>
      </c>
      <c r="I733" s="50">
        <v>5.3468999999999998</v>
      </c>
      <c r="J733" s="34">
        <f t="shared" si="123"/>
        <v>15.006735896716249</v>
      </c>
      <c r="K733" s="34">
        <f t="shared" si="115"/>
        <v>27012.124614089251</v>
      </c>
      <c r="L733" s="35">
        <f t="shared" si="121"/>
        <v>0.10139686416700169</v>
      </c>
      <c r="M733" s="50">
        <v>311.54180000000002</v>
      </c>
      <c r="N733">
        <v>0</v>
      </c>
      <c r="O733" s="36">
        <f>(30*60)*$B$25*$B$29*$B$33*N733</f>
        <v>0</v>
      </c>
      <c r="P733">
        <v>317.06979999999999</v>
      </c>
      <c r="Q733" s="36">
        <f t="shared" si="117"/>
        <v>31.896500000000003</v>
      </c>
      <c r="R733" s="36">
        <f>O733*$B$35*Q733</f>
        <v>0</v>
      </c>
      <c r="S733" s="36">
        <f t="shared" si="119"/>
        <v>0</v>
      </c>
    </row>
    <row r="734" spans="2:19" x14ac:dyDescent="0.25">
      <c r="B734" s="49"/>
      <c r="C734" s="45">
        <v>26</v>
      </c>
      <c r="D734" s="46">
        <v>0.75</v>
      </c>
      <c r="E734" s="47">
        <v>79</v>
      </c>
      <c r="F734" s="32">
        <f t="shared" si="114"/>
        <v>142200</v>
      </c>
      <c r="G734" s="47">
        <v>288.08760000000001</v>
      </c>
      <c r="H734" s="47">
        <v>5.0781000000000001</v>
      </c>
      <c r="I734" s="50">
        <v>2.3485999999999998</v>
      </c>
      <c r="J734" s="34">
        <f t="shared" si="123"/>
        <v>6.5916362615773219</v>
      </c>
      <c r="K734" s="34">
        <f t="shared" si="115"/>
        <v>11864.94527083918</v>
      </c>
      <c r="L734" s="35">
        <f t="shared" si="121"/>
        <v>8.3438433690852173E-2</v>
      </c>
      <c r="M734" s="50">
        <v>311.37990000000002</v>
      </c>
      <c r="N734">
        <v>0</v>
      </c>
      <c r="O734" s="36">
        <f>(30*60)*$B$25*$B$29*$B$33*N734</f>
        <v>0</v>
      </c>
      <c r="P734">
        <v>315.12830000000002</v>
      </c>
      <c r="Q734" s="36">
        <f t="shared" si="117"/>
        <v>29.955000000000041</v>
      </c>
      <c r="R734" s="36">
        <f>O734*$B$35*Q734</f>
        <v>0</v>
      </c>
      <c r="S734" s="36">
        <f t="shared" si="119"/>
        <v>0</v>
      </c>
    </row>
    <row r="735" spans="2:19" x14ac:dyDescent="0.25">
      <c r="B735" s="49"/>
      <c r="C735" s="45">
        <v>27</v>
      </c>
      <c r="D735" s="46">
        <v>0.77083333333333304</v>
      </c>
      <c r="E735" s="47">
        <v>28</v>
      </c>
      <c r="F735" s="32">
        <f t="shared" si="114"/>
        <v>50400</v>
      </c>
      <c r="G735" s="47">
        <v>287.7174</v>
      </c>
      <c r="H735" s="47">
        <v>5.0545999999999998</v>
      </c>
      <c r="I735" s="50">
        <v>0.42859999999999998</v>
      </c>
      <c r="J735" s="34">
        <f t="shared" si="123"/>
        <v>1.2029188885770417</v>
      </c>
      <c r="K735" s="34">
        <f t="shared" si="115"/>
        <v>2165.2539994386748</v>
      </c>
      <c r="L735" s="35">
        <f t="shared" si="121"/>
        <v>4.2961388877751486E-2</v>
      </c>
      <c r="M735" s="50">
        <v>309.87310000000002</v>
      </c>
      <c r="N735">
        <v>0</v>
      </c>
      <c r="O735" s="36">
        <f>(30*60)*$B$25*$B$29*$B$33*N735</f>
        <v>0</v>
      </c>
      <c r="P735">
        <v>312.53899999999999</v>
      </c>
      <c r="Q735" s="36">
        <f t="shared" si="117"/>
        <v>27.365700000000004</v>
      </c>
      <c r="R735" s="36">
        <f>O735*$B$35*Q735</f>
        <v>0</v>
      </c>
      <c r="S735" s="36">
        <f t="shared" si="119"/>
        <v>0</v>
      </c>
    </row>
    <row r="736" spans="2:19" x14ac:dyDescent="0.25">
      <c r="B736" s="49"/>
      <c r="C736" s="45">
        <v>28</v>
      </c>
      <c r="D736" s="46">
        <v>0.79166666666666596</v>
      </c>
      <c r="E736" s="47">
        <v>3</v>
      </c>
      <c r="F736" s="32">
        <f t="shared" si="114"/>
        <v>5400</v>
      </c>
      <c r="G736" s="47">
        <v>287.34730000000002</v>
      </c>
      <c r="H736" s="47">
        <v>5.0411000000000001</v>
      </c>
      <c r="I736" s="50">
        <v>0</v>
      </c>
      <c r="J736" s="34">
        <f t="shared" si="123"/>
        <v>0</v>
      </c>
      <c r="K736" s="34">
        <f t="shared" si="115"/>
        <v>0</v>
      </c>
      <c r="L736" s="35">
        <f t="shared" si="121"/>
        <v>0</v>
      </c>
      <c r="M736" s="50">
        <v>307.82209999999998</v>
      </c>
      <c r="N736">
        <v>0</v>
      </c>
      <c r="O736" s="36">
        <f>(30*60)*$B$25*$B$29*$B$33*N736</f>
        <v>0</v>
      </c>
      <c r="P736">
        <v>309.77289999999999</v>
      </c>
      <c r="Q736" s="36">
        <f t="shared" si="117"/>
        <v>24.599600000000009</v>
      </c>
      <c r="R736" s="36">
        <f>O736*$B$35*Q736</f>
        <v>0</v>
      </c>
      <c r="S736" s="36">
        <f t="shared" si="119"/>
        <v>0</v>
      </c>
    </row>
    <row r="737" spans="2:19" x14ac:dyDescent="0.25">
      <c r="B737" s="49"/>
      <c r="C737" s="47">
        <v>29</v>
      </c>
      <c r="D737" s="43">
        <v>0.8125</v>
      </c>
      <c r="E737" s="47">
        <v>0</v>
      </c>
      <c r="F737" s="32">
        <f t="shared" si="114"/>
        <v>0</v>
      </c>
      <c r="G737" s="47">
        <v>287.12110000000001</v>
      </c>
      <c r="H737" s="47">
        <v>5.0164999999999997</v>
      </c>
      <c r="I737" s="50">
        <v>0</v>
      </c>
      <c r="J737" s="34">
        <f t="shared" si="123"/>
        <v>0</v>
      </c>
      <c r="K737" s="34">
        <f t="shared" si="115"/>
        <v>0</v>
      </c>
      <c r="L737" s="35" t="e">
        <f t="shared" si="121"/>
        <v>#DIV/0!</v>
      </c>
      <c r="M737" s="50">
        <v>297.88889999999998</v>
      </c>
      <c r="N737">
        <v>0</v>
      </c>
      <c r="O737" s="36">
        <f>(30*60)*$B$25*$B$29*$B$33*N737</f>
        <v>0</v>
      </c>
      <c r="P737">
        <v>298.7731</v>
      </c>
      <c r="Q737" s="36">
        <f t="shared" si="117"/>
        <v>13.599800000000016</v>
      </c>
      <c r="R737" s="36">
        <f>O737*$B$35*Q737</f>
        <v>0</v>
      </c>
      <c r="S737" s="36" t="e">
        <f t="shared" si="119"/>
        <v>#DIV/0!</v>
      </c>
    </row>
    <row r="738" spans="2:19" x14ac:dyDescent="0.25">
      <c r="B738" s="49"/>
      <c r="C738" s="47"/>
      <c r="D738" s="43">
        <v>0.83333333333333304</v>
      </c>
      <c r="E738" s="47">
        <v>0</v>
      </c>
      <c r="F738" s="32">
        <f t="shared" si="114"/>
        <v>0</v>
      </c>
      <c r="G738" s="47">
        <v>286.89490000000001</v>
      </c>
      <c r="H738" s="47">
        <v>5.0193000000000003</v>
      </c>
      <c r="I738" s="50"/>
      <c r="J738" s="34">
        <f t="shared" si="123"/>
        <v>0</v>
      </c>
      <c r="K738" s="34">
        <f t="shared" si="115"/>
        <v>0</v>
      </c>
      <c r="L738" s="35" t="e">
        <f t="shared" si="121"/>
        <v>#DIV/0!</v>
      </c>
      <c r="M738" s="50"/>
      <c r="O738" s="36">
        <f>(30*60)*$B$25*$B$29*$B$33*N738</f>
        <v>0</v>
      </c>
      <c r="Q738" s="36">
        <f t="shared" si="117"/>
        <v>-285.17329999999998</v>
      </c>
      <c r="R738" s="36">
        <f>O738*$B$35*Q738</f>
        <v>0</v>
      </c>
      <c r="S738" s="36" t="e">
        <f t="shared" si="119"/>
        <v>#DIV/0!</v>
      </c>
    </row>
    <row r="739" spans="2:19" x14ac:dyDescent="0.25">
      <c r="B739" s="49"/>
      <c r="C739" s="47"/>
      <c r="D739" s="31">
        <v>0.85416666666666596</v>
      </c>
      <c r="E739" s="47">
        <v>0</v>
      </c>
      <c r="F739" s="32">
        <f t="shared" si="114"/>
        <v>0</v>
      </c>
      <c r="G739" s="47">
        <v>286.72059999999999</v>
      </c>
      <c r="H739" s="47">
        <v>5.0202</v>
      </c>
      <c r="I739" s="50"/>
      <c r="J739" s="34">
        <f t="shared" si="123"/>
        <v>0</v>
      </c>
      <c r="K739" s="34">
        <f t="shared" si="115"/>
        <v>0</v>
      </c>
      <c r="L739" s="35" t="e">
        <f t="shared" si="121"/>
        <v>#DIV/0!</v>
      </c>
      <c r="M739" s="50"/>
      <c r="O739" s="36">
        <f>(30*60)*$B$25*$B$29*$B$33*N739</f>
        <v>0</v>
      </c>
      <c r="Q739" s="36">
        <f t="shared" si="117"/>
        <v>-285.17329999999998</v>
      </c>
      <c r="R739" s="36">
        <f>O739*$B$35*Q739</f>
        <v>0</v>
      </c>
      <c r="S739" s="36" t="e">
        <f t="shared" si="119"/>
        <v>#DIV/0!</v>
      </c>
    </row>
    <row r="740" spans="2:19" x14ac:dyDescent="0.25">
      <c r="B740" s="49"/>
      <c r="C740" s="47"/>
      <c r="D740" s="31">
        <v>0.875</v>
      </c>
      <c r="E740" s="47">
        <v>0</v>
      </c>
      <c r="F740" s="32">
        <f t="shared" si="114"/>
        <v>0</v>
      </c>
      <c r="G740" s="47">
        <v>286.54629999999997</v>
      </c>
      <c r="H740" s="47">
        <v>5.0290999999999997</v>
      </c>
      <c r="I740" s="50"/>
      <c r="J740" s="34">
        <f t="shared" si="123"/>
        <v>0</v>
      </c>
      <c r="K740" s="34">
        <f t="shared" si="115"/>
        <v>0</v>
      </c>
      <c r="L740" s="35" t="e">
        <f t="shared" si="121"/>
        <v>#DIV/0!</v>
      </c>
      <c r="M740" s="50"/>
      <c r="O740" s="36">
        <f>(30*60)*$B$25*$B$29*$B$33*N740</f>
        <v>0</v>
      </c>
      <c r="Q740" s="36">
        <f t="shared" si="117"/>
        <v>-285.17329999999998</v>
      </c>
      <c r="R740" s="36">
        <f>O740*$B$35*Q740</f>
        <v>0</v>
      </c>
      <c r="S740" s="36" t="e">
        <f t="shared" si="119"/>
        <v>#DIV/0!</v>
      </c>
    </row>
    <row r="741" spans="2:19" x14ac:dyDescent="0.25">
      <c r="B741" s="49"/>
      <c r="C741" s="47"/>
      <c r="D741" s="31">
        <v>0.89583333333333304</v>
      </c>
      <c r="E741" s="47">
        <v>0</v>
      </c>
      <c r="F741" s="32">
        <f t="shared" si="114"/>
        <v>0</v>
      </c>
      <c r="G741" s="47">
        <v>286.38979999999998</v>
      </c>
      <c r="H741" s="47">
        <v>5.0387000000000004</v>
      </c>
      <c r="I741" s="50"/>
      <c r="J741" s="34">
        <f t="shared" si="123"/>
        <v>0</v>
      </c>
      <c r="K741" s="34">
        <f t="shared" si="115"/>
        <v>0</v>
      </c>
      <c r="L741" s="35" t="e">
        <f t="shared" si="121"/>
        <v>#DIV/0!</v>
      </c>
      <c r="M741" s="50"/>
      <c r="O741" s="36">
        <f>(30*60)*$B$25*$B$29*$B$33*N741</f>
        <v>0</v>
      </c>
      <c r="Q741" s="36">
        <f t="shared" si="117"/>
        <v>-285.17329999999998</v>
      </c>
      <c r="R741" s="36">
        <f>O741*$B$35*Q741</f>
        <v>0</v>
      </c>
      <c r="S741" s="36" t="e">
        <f t="shared" si="119"/>
        <v>#DIV/0!</v>
      </c>
    </row>
    <row r="742" spans="2:19" x14ac:dyDescent="0.25">
      <c r="B742" s="49"/>
      <c r="C742" s="47"/>
      <c r="D742" s="31">
        <v>0.91666666666666596</v>
      </c>
      <c r="E742" s="47">
        <v>0</v>
      </c>
      <c r="F742" s="32">
        <f t="shared" si="114"/>
        <v>0</v>
      </c>
      <c r="G742" s="47">
        <v>286.23320000000001</v>
      </c>
      <c r="H742" s="47">
        <v>5.0537999999999998</v>
      </c>
      <c r="I742" s="50"/>
      <c r="J742" s="34">
        <f t="shared" si="123"/>
        <v>0</v>
      </c>
      <c r="K742" s="34">
        <f t="shared" si="115"/>
        <v>0</v>
      </c>
      <c r="L742" s="35" t="e">
        <f t="shared" si="121"/>
        <v>#DIV/0!</v>
      </c>
      <c r="M742" s="50"/>
      <c r="N742" s="47"/>
      <c r="O742" s="36">
        <f>(30*60)*$B$25*$B$29*$B$33*N742</f>
        <v>0</v>
      </c>
      <c r="Q742" s="36">
        <f t="shared" si="117"/>
        <v>-285.17329999999998</v>
      </c>
      <c r="R742" s="36">
        <f>O742*$B$35*Q742</f>
        <v>0</v>
      </c>
      <c r="S742" s="36" t="e">
        <f t="shared" si="119"/>
        <v>#DIV/0!</v>
      </c>
    </row>
    <row r="743" spans="2:19" x14ac:dyDescent="0.25">
      <c r="B743" s="49"/>
      <c r="C743" s="47"/>
      <c r="D743" s="31">
        <v>0.9375</v>
      </c>
      <c r="E743" s="47">
        <v>0</v>
      </c>
      <c r="F743" s="32">
        <f t="shared" si="114"/>
        <v>0</v>
      </c>
      <c r="G743" s="47">
        <v>286.08179999999999</v>
      </c>
      <c r="H743" s="47">
        <v>5.0568</v>
      </c>
      <c r="I743" s="50"/>
      <c r="J743" s="34">
        <f t="shared" si="123"/>
        <v>0</v>
      </c>
      <c r="K743" s="34">
        <f t="shared" si="115"/>
        <v>0</v>
      </c>
      <c r="L743" s="35" t="e">
        <f t="shared" si="121"/>
        <v>#DIV/0!</v>
      </c>
      <c r="M743" s="50"/>
      <c r="N743" s="47"/>
      <c r="O743" s="36">
        <f>(30*60)*$B$25*$B$29*$B$33*N743</f>
        <v>0</v>
      </c>
      <c r="Q743" s="36">
        <f t="shared" si="117"/>
        <v>-285.17329999999998</v>
      </c>
      <c r="R743" s="36">
        <f>O743*$B$35*Q743</f>
        <v>0</v>
      </c>
      <c r="S743" s="36" t="e">
        <f t="shared" si="119"/>
        <v>#DIV/0!</v>
      </c>
    </row>
    <row r="744" spans="2:19" x14ac:dyDescent="0.25">
      <c r="B744" s="49"/>
      <c r="C744" s="47"/>
      <c r="D744" s="31">
        <v>0.95833333333333304</v>
      </c>
      <c r="E744" s="47">
        <v>0</v>
      </c>
      <c r="F744" s="32">
        <f t="shared" si="114"/>
        <v>0</v>
      </c>
      <c r="G744" s="47">
        <v>285.93040000000002</v>
      </c>
      <c r="H744" s="47">
        <v>5.0636999999999999</v>
      </c>
      <c r="I744" s="50"/>
      <c r="J744" s="34">
        <f t="shared" si="123"/>
        <v>0</v>
      </c>
      <c r="K744" s="34">
        <f t="shared" si="115"/>
        <v>0</v>
      </c>
      <c r="L744" s="35" t="e">
        <f t="shared" si="121"/>
        <v>#DIV/0!</v>
      </c>
      <c r="M744" s="50"/>
      <c r="N744" s="47"/>
      <c r="O744" s="36">
        <f>(30*60)*$B$25*$B$29*$B$33*N744</f>
        <v>0</v>
      </c>
      <c r="Q744" s="36">
        <f t="shared" si="117"/>
        <v>-285.17329999999998</v>
      </c>
      <c r="R744" s="36">
        <f>O744*$B$35*Q744</f>
        <v>0</v>
      </c>
      <c r="S744" s="36" t="e">
        <f t="shared" si="119"/>
        <v>#DIV/0!</v>
      </c>
    </row>
    <row r="745" spans="2:19" x14ac:dyDescent="0.25">
      <c r="B745" s="49"/>
      <c r="C745" s="47"/>
      <c r="D745" s="31">
        <v>0.97916666666666596</v>
      </c>
      <c r="E745" s="47">
        <v>0</v>
      </c>
      <c r="F745" s="32">
        <f t="shared" si="114"/>
        <v>0</v>
      </c>
      <c r="G745" s="47">
        <v>285.79610000000002</v>
      </c>
      <c r="H745" s="47">
        <v>5.0533000000000001</v>
      </c>
      <c r="I745" s="50"/>
      <c r="J745" s="34">
        <f t="shared" si="123"/>
        <v>0</v>
      </c>
      <c r="K745" s="34">
        <f t="shared" si="115"/>
        <v>0</v>
      </c>
      <c r="L745" s="35" t="e">
        <f t="shared" si="121"/>
        <v>#DIV/0!</v>
      </c>
      <c r="M745" s="50"/>
      <c r="N745" s="47"/>
      <c r="O745" s="36">
        <f>(30*60)*$B$25*$B$29*$B$33*N745</f>
        <v>0</v>
      </c>
      <c r="Q745" s="36">
        <f t="shared" si="117"/>
        <v>-285.17329999999998</v>
      </c>
      <c r="R745" s="36">
        <f>O745*$B$35*Q745</f>
        <v>0</v>
      </c>
      <c r="S745" s="36" t="e">
        <f t="shared" si="119"/>
        <v>#DIV/0!</v>
      </c>
    </row>
    <row r="746" spans="2:19" x14ac:dyDescent="0.25">
      <c r="B746" s="49"/>
      <c r="C746" s="47"/>
      <c r="D746" s="31">
        <v>1</v>
      </c>
      <c r="E746" s="47">
        <v>0</v>
      </c>
      <c r="F746" s="32">
        <f t="shared" si="114"/>
        <v>0</v>
      </c>
      <c r="G746" s="47">
        <v>285.6619</v>
      </c>
      <c r="H746" s="47">
        <v>5.0472999999999999</v>
      </c>
      <c r="I746" s="50"/>
      <c r="J746" s="34">
        <f t="shared" si="123"/>
        <v>0</v>
      </c>
      <c r="K746" s="34">
        <f t="shared" si="115"/>
        <v>0</v>
      </c>
      <c r="L746" s="35" t="e">
        <f t="shared" si="121"/>
        <v>#DIV/0!</v>
      </c>
      <c r="M746" s="50"/>
      <c r="N746" s="47"/>
      <c r="O746" s="36">
        <f>(30*60)*$B$25*$B$29*$B$33*N746</f>
        <v>0</v>
      </c>
      <c r="Q746" s="36">
        <f t="shared" si="117"/>
        <v>-285.17329999999998</v>
      </c>
      <c r="R746" s="36">
        <f>O746*$B$35*Q746</f>
        <v>0</v>
      </c>
      <c r="S746" s="36" t="e">
        <f t="shared" si="119"/>
        <v>#DIV/0!</v>
      </c>
    </row>
    <row r="747" spans="2:19" x14ac:dyDescent="0.25">
      <c r="B747" s="51"/>
      <c r="F747" s="47"/>
      <c r="I747" s="50"/>
      <c r="M747" s="50"/>
    </row>
    <row r="748" spans="2:19" x14ac:dyDescent="0.25">
      <c r="B748" s="51"/>
      <c r="F748" s="47"/>
      <c r="G748" s="47"/>
      <c r="H748" s="47"/>
      <c r="I748" s="50"/>
      <c r="J748" s="52"/>
      <c r="K748" s="52"/>
      <c r="L748" s="53"/>
      <c r="M748" s="50"/>
      <c r="N748" s="54"/>
      <c r="O748" s="54"/>
      <c r="P748" s="47"/>
      <c r="Q748" s="52"/>
      <c r="R748" s="52"/>
      <c r="S748" s="53"/>
    </row>
    <row r="749" spans="2:19" x14ac:dyDescent="0.25">
      <c r="B749" s="51"/>
      <c r="F749" s="47"/>
      <c r="G749" s="47"/>
      <c r="H749" s="47"/>
      <c r="I749" s="50"/>
      <c r="J749" s="52"/>
      <c r="K749" s="52"/>
      <c r="L749" s="53"/>
      <c r="M749" s="50"/>
      <c r="N749" s="54"/>
      <c r="O749" s="54"/>
      <c r="P749" s="47"/>
      <c r="Q749" s="52"/>
      <c r="R749" s="52"/>
      <c r="S749" s="53"/>
    </row>
    <row r="750" spans="2:19" x14ac:dyDescent="0.25">
      <c r="B750" s="51"/>
      <c r="F750" s="47"/>
      <c r="G750" s="47"/>
      <c r="H750" s="47"/>
      <c r="I750" s="50"/>
      <c r="J750" s="50"/>
      <c r="K750" s="50"/>
      <c r="M750" s="50"/>
    </row>
    <row r="751" spans="2:19" x14ac:dyDescent="0.25"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</row>
    <row r="752" spans="2:19" ht="15" customHeight="1" x14ac:dyDescent="0.25">
      <c r="B752" s="9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</row>
    <row r="753" spans="2:19" ht="21" x14ac:dyDescent="0.35">
      <c r="B753" s="11" t="s">
        <v>11</v>
      </c>
      <c r="C753" s="22" t="s">
        <v>76</v>
      </c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</row>
    <row r="754" spans="2:19" x14ac:dyDescent="0.25">
      <c r="B754" s="11" t="s">
        <v>13</v>
      </c>
      <c r="C754" s="13" t="s">
        <v>14</v>
      </c>
      <c r="D754" s="13"/>
      <c r="E754" s="14">
        <f>SUM(K761:K808)/(60*60)</f>
        <v>607.43699129946685</v>
      </c>
      <c r="F754" s="14"/>
      <c r="G754" s="15" t="s">
        <v>7</v>
      </c>
      <c r="H754" s="16" t="s">
        <v>15</v>
      </c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</row>
    <row r="755" spans="2:19" ht="21" customHeight="1" x14ac:dyDescent="0.25">
      <c r="B755" s="17" t="s">
        <v>16</v>
      </c>
      <c r="C755" s="18" t="s">
        <v>2</v>
      </c>
      <c r="D755" s="18"/>
      <c r="E755" s="19">
        <f>(SUM(K761:K808))/(SUM(F761:F808))</f>
        <v>0.12735863115619392</v>
      </c>
      <c r="F755" s="19"/>
      <c r="G755" s="20" t="s">
        <v>17</v>
      </c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</row>
    <row r="756" spans="2:19" x14ac:dyDescent="0.25">
      <c r="B756" s="17" t="s">
        <v>18</v>
      </c>
      <c r="C756" s="13" t="s">
        <v>19</v>
      </c>
      <c r="D756" s="13"/>
      <c r="E756" s="14">
        <f>SUM(O761:O808)</f>
        <v>64.592150267455281</v>
      </c>
      <c r="F756" s="14"/>
      <c r="G756" s="20" t="s">
        <v>10</v>
      </c>
      <c r="H756" s="13" t="s">
        <v>20</v>
      </c>
      <c r="I756" s="13"/>
      <c r="J756" s="14">
        <f>MAX(P761:P808)</f>
        <v>315.9948</v>
      </c>
      <c r="K756" s="14"/>
      <c r="L756" s="20" t="s">
        <v>8</v>
      </c>
    </row>
    <row r="757" spans="2:19" x14ac:dyDescent="0.25">
      <c r="B757" s="11" t="s">
        <v>21</v>
      </c>
      <c r="C757" s="18" t="s">
        <v>3</v>
      </c>
      <c r="D757" s="18"/>
      <c r="E757" s="19">
        <f>(SUM(R761:R808))/(SUM(F761:F808))</f>
        <v>0.47916035115127109</v>
      </c>
      <c r="F757" s="19"/>
      <c r="G757" s="15" t="s">
        <v>17</v>
      </c>
      <c r="H757" s="13" t="s">
        <v>69</v>
      </c>
      <c r="I757" s="13"/>
      <c r="J757" s="21">
        <f>MAX(M762:M809)</f>
        <v>311.81900000000002</v>
      </c>
      <c r="K757" s="14"/>
      <c r="L757" s="20" t="s">
        <v>8</v>
      </c>
    </row>
    <row r="758" spans="2:19" ht="21" x14ac:dyDescent="0.35">
      <c r="B758" s="11" t="s">
        <v>72</v>
      </c>
      <c r="C758" s="25"/>
      <c r="D758" s="25"/>
      <c r="E758" s="25"/>
      <c r="F758" s="25"/>
      <c r="G758" s="25"/>
      <c r="H758" s="25"/>
      <c r="I758" s="26" t="s">
        <v>24</v>
      </c>
      <c r="J758" s="26"/>
      <c r="K758" s="26"/>
      <c r="L758" s="26"/>
      <c r="M758" s="25"/>
      <c r="N758" s="26" t="s">
        <v>25</v>
      </c>
      <c r="O758" s="26"/>
      <c r="P758" s="26"/>
      <c r="Q758" s="26"/>
      <c r="R758" s="26"/>
      <c r="S758" s="26"/>
    </row>
    <row r="759" spans="2:19" x14ac:dyDescent="0.25">
      <c r="B759" s="27" t="s">
        <v>26</v>
      </c>
      <c r="C759" s="28" t="s">
        <v>27</v>
      </c>
      <c r="D759" s="28" t="s">
        <v>28</v>
      </c>
      <c r="E759" s="28" t="s">
        <v>29</v>
      </c>
      <c r="F759" s="28" t="s">
        <v>30</v>
      </c>
      <c r="G759" s="28" t="s">
        <v>31</v>
      </c>
      <c r="H759" s="28" t="s">
        <v>32</v>
      </c>
      <c r="I759" s="28" t="s">
        <v>33</v>
      </c>
      <c r="J759" s="28" t="s">
        <v>33</v>
      </c>
      <c r="K759" s="28" t="s">
        <v>34</v>
      </c>
      <c r="L759" s="28" t="s">
        <v>35</v>
      </c>
      <c r="M759" s="28" t="s">
        <v>36</v>
      </c>
      <c r="N759" s="28" t="s">
        <v>37</v>
      </c>
      <c r="O759" s="28" t="s">
        <v>38</v>
      </c>
      <c r="P759" s="28" t="s">
        <v>39</v>
      </c>
      <c r="Q759" s="28" t="s">
        <v>40</v>
      </c>
      <c r="R759" s="28" t="s">
        <v>41</v>
      </c>
      <c r="S759" s="28" t="s">
        <v>35</v>
      </c>
    </row>
    <row r="760" spans="2:19" x14ac:dyDescent="0.25">
      <c r="B760" s="29">
        <f>G772</f>
        <v>285.17329999999998</v>
      </c>
      <c r="C760" s="27"/>
      <c r="D760" s="27"/>
      <c r="E760" s="27" t="s">
        <v>42</v>
      </c>
      <c r="F760" s="27" t="s">
        <v>43</v>
      </c>
      <c r="G760" s="27" t="s">
        <v>8</v>
      </c>
      <c r="H760" s="27" t="s">
        <v>44</v>
      </c>
      <c r="I760" s="27" t="s">
        <v>45</v>
      </c>
      <c r="J760" s="27" t="s">
        <v>46</v>
      </c>
      <c r="K760" s="27" t="s">
        <v>43</v>
      </c>
      <c r="L760" s="27" t="s">
        <v>17</v>
      </c>
      <c r="M760" s="27" t="s">
        <v>8</v>
      </c>
      <c r="N760" s="27" t="s">
        <v>44</v>
      </c>
      <c r="O760" s="27" t="s">
        <v>47</v>
      </c>
      <c r="P760" s="27" t="s">
        <v>8</v>
      </c>
      <c r="Q760" s="27" t="s">
        <v>8</v>
      </c>
      <c r="R760" s="27" t="s">
        <v>43</v>
      </c>
      <c r="S760" s="27" t="s">
        <v>17</v>
      </c>
    </row>
    <row r="761" spans="2:19" x14ac:dyDescent="0.25">
      <c r="B761" s="30" t="s">
        <v>48</v>
      </c>
      <c r="D761" s="31">
        <v>2.0833333333333332E-2</v>
      </c>
      <c r="E761">
        <v>0</v>
      </c>
      <c r="F761" s="32">
        <f>E761*30*60</f>
        <v>0</v>
      </c>
      <c r="G761">
        <v>285.28210000000001</v>
      </c>
      <c r="H761">
        <v>5.3007999999999997</v>
      </c>
      <c r="I761" s="33"/>
      <c r="J761" s="34">
        <f t="shared" ref="J761:J767" si="124">I761/0.3563</f>
        <v>0</v>
      </c>
      <c r="K761" s="34">
        <f>J761*30*60</f>
        <v>0</v>
      </c>
      <c r="L761" s="35" t="e">
        <f>K761/F761</f>
        <v>#DIV/0!</v>
      </c>
      <c r="M761" s="33"/>
      <c r="O761" s="36">
        <f>(30*60)*$B$25*$B$29*$B$33*N761</f>
        <v>0</v>
      </c>
      <c r="Q761" s="36">
        <f>P761-$B$389</f>
        <v>-285.17329999999998</v>
      </c>
      <c r="R761" s="36">
        <f>O761*$B$35*Q761</f>
        <v>0</v>
      </c>
      <c r="S761" s="36" t="e">
        <f>R761/F761</f>
        <v>#DIV/0!</v>
      </c>
    </row>
    <row r="762" spans="2:19" x14ac:dyDescent="0.25">
      <c r="B762" s="29">
        <v>11</v>
      </c>
      <c r="D762" s="31">
        <v>4.1666666666666664E-2</v>
      </c>
      <c r="E762">
        <v>0</v>
      </c>
      <c r="F762" s="32">
        <f t="shared" ref="F762:F808" si="125">E762*30*60</f>
        <v>0</v>
      </c>
      <c r="G762">
        <v>285.15899999999999</v>
      </c>
      <c r="H762">
        <v>5.2910000000000004</v>
      </c>
      <c r="I762" s="33"/>
      <c r="J762" s="34">
        <f t="shared" si="124"/>
        <v>0</v>
      </c>
      <c r="K762" s="34">
        <f t="shared" ref="K762:K808" si="126">J762*30*60</f>
        <v>0</v>
      </c>
      <c r="L762" s="35" t="e">
        <f t="shared" ref="L762:L768" si="127">K762/F762</f>
        <v>#DIV/0!</v>
      </c>
      <c r="M762" s="33"/>
      <c r="O762" s="36">
        <f>(30*60)*$B$25*$B$29*$B$33*N762</f>
        <v>0</v>
      </c>
      <c r="Q762" s="36">
        <f t="shared" ref="Q762:Q808" si="128">P762-$B$389</f>
        <v>-285.17329999999998</v>
      </c>
      <c r="R762" s="36">
        <f>O762*$B$35*Q762</f>
        <v>0</v>
      </c>
      <c r="S762" s="36" t="e">
        <f t="shared" ref="S762:S766" si="129">R762/F762</f>
        <v>#DIV/0!</v>
      </c>
    </row>
    <row r="763" spans="2:19" x14ac:dyDescent="0.25">
      <c r="B763" s="37" t="s">
        <v>49</v>
      </c>
      <c r="D763" s="31">
        <v>6.25E-2</v>
      </c>
      <c r="E763">
        <v>0</v>
      </c>
      <c r="F763" s="32">
        <f t="shared" si="125"/>
        <v>0</v>
      </c>
      <c r="G763">
        <v>285.04610000000002</v>
      </c>
      <c r="H763">
        <v>5.2882999999999996</v>
      </c>
      <c r="I763" s="33"/>
      <c r="J763" s="34">
        <f t="shared" si="124"/>
        <v>0</v>
      </c>
      <c r="K763" s="34">
        <f t="shared" si="126"/>
        <v>0</v>
      </c>
      <c r="L763" s="35" t="e">
        <f t="shared" si="127"/>
        <v>#DIV/0!</v>
      </c>
      <c r="M763" s="33"/>
      <c r="O763" s="36">
        <f>(30*60)*$B$25*$B$29*$B$33*N763</f>
        <v>0</v>
      </c>
      <c r="Q763" s="36">
        <f t="shared" si="128"/>
        <v>-285.17329999999998</v>
      </c>
      <c r="R763" s="36">
        <f>O763*$B$35*Q763</f>
        <v>0</v>
      </c>
      <c r="S763" s="36" t="e">
        <f t="shared" si="129"/>
        <v>#DIV/0!</v>
      </c>
    </row>
    <row r="764" spans="2:19" x14ac:dyDescent="0.25">
      <c r="B764" s="38">
        <v>8.0000000000000002E-3</v>
      </c>
      <c r="D764" s="31">
        <v>8.3333333333333301E-2</v>
      </c>
      <c r="E764">
        <v>0</v>
      </c>
      <c r="F764" s="32">
        <f t="shared" si="125"/>
        <v>0</v>
      </c>
      <c r="G764">
        <v>284.9332</v>
      </c>
      <c r="H764">
        <v>5.2944000000000004</v>
      </c>
      <c r="I764" s="33"/>
      <c r="J764" s="34">
        <f t="shared" si="124"/>
        <v>0</v>
      </c>
      <c r="K764" s="34">
        <f t="shared" si="126"/>
        <v>0</v>
      </c>
      <c r="L764" s="35" t="e">
        <f t="shared" si="127"/>
        <v>#DIV/0!</v>
      </c>
      <c r="M764" s="33"/>
      <c r="O764" s="36">
        <f>(30*60)*$B$25*$B$29*$B$33*N764</f>
        <v>0</v>
      </c>
      <c r="Q764" s="36">
        <f t="shared" si="128"/>
        <v>-285.17329999999998</v>
      </c>
      <c r="R764" s="36">
        <f>O764*$B$35*Q764</f>
        <v>0</v>
      </c>
      <c r="S764" s="36" t="e">
        <f t="shared" si="129"/>
        <v>#DIV/0!</v>
      </c>
    </row>
    <row r="765" spans="2:19" x14ac:dyDescent="0.25">
      <c r="B765" s="28" t="s">
        <v>50</v>
      </c>
      <c r="D765" s="31">
        <v>0.104166666666667</v>
      </c>
      <c r="E765">
        <v>0</v>
      </c>
      <c r="F765" s="32">
        <f t="shared" si="125"/>
        <v>0</v>
      </c>
      <c r="G765">
        <v>284.87490000000003</v>
      </c>
      <c r="H765">
        <v>5.2812999999999999</v>
      </c>
      <c r="I765" s="33"/>
      <c r="J765" s="34">
        <f t="shared" si="124"/>
        <v>0</v>
      </c>
      <c r="K765" s="34">
        <f t="shared" si="126"/>
        <v>0</v>
      </c>
      <c r="L765" s="35" t="e">
        <f t="shared" si="127"/>
        <v>#DIV/0!</v>
      </c>
      <c r="M765" s="33"/>
      <c r="O765" s="36">
        <f>(30*60)*$B$25*$B$29*$B$33*N765</f>
        <v>0</v>
      </c>
      <c r="Q765" s="36">
        <f t="shared" si="128"/>
        <v>-285.17329999999998</v>
      </c>
      <c r="R765" s="36">
        <f>O765*$B$35*Q765</f>
        <v>0</v>
      </c>
      <c r="S765" s="36" t="e">
        <f t="shared" si="129"/>
        <v>#DIV/0!</v>
      </c>
    </row>
    <row r="766" spans="2:19" x14ac:dyDescent="0.25">
      <c r="B766" s="38">
        <v>5.0265482457436686E-5</v>
      </c>
      <c r="D766" s="31">
        <v>0.125</v>
      </c>
      <c r="E766">
        <v>0</v>
      </c>
      <c r="F766" s="32">
        <f t="shared" si="125"/>
        <v>0</v>
      </c>
      <c r="G766">
        <v>284.81659999999999</v>
      </c>
      <c r="H766">
        <v>5.2728999999999999</v>
      </c>
      <c r="I766" s="33"/>
      <c r="J766" s="34">
        <f t="shared" si="124"/>
        <v>0</v>
      </c>
      <c r="K766" s="34">
        <f t="shared" si="126"/>
        <v>0</v>
      </c>
      <c r="L766" s="35" t="e">
        <f t="shared" si="127"/>
        <v>#DIV/0!</v>
      </c>
      <c r="M766" s="33"/>
      <c r="O766" s="36">
        <f>(30*60)*$B$25*$B$29*$B$33*N766</f>
        <v>0</v>
      </c>
      <c r="Q766" s="36">
        <f t="shared" si="128"/>
        <v>-285.17329999999998</v>
      </c>
      <c r="R766" s="36">
        <f>O766*$B$35*Q766</f>
        <v>0</v>
      </c>
      <c r="S766" s="36" t="e">
        <f t="shared" si="129"/>
        <v>#DIV/0!</v>
      </c>
    </row>
    <row r="767" spans="2:19" x14ac:dyDescent="0.25">
      <c r="B767" s="39" t="s">
        <v>51</v>
      </c>
      <c r="D767" s="31">
        <v>0.14583333333333301</v>
      </c>
      <c r="E767">
        <v>0</v>
      </c>
      <c r="F767" s="32">
        <f t="shared" si="125"/>
        <v>0</v>
      </c>
      <c r="G767">
        <v>284.76889999999997</v>
      </c>
      <c r="H767">
        <v>5.2496999999999998</v>
      </c>
      <c r="I767" s="33"/>
      <c r="J767" s="34">
        <f t="shared" si="124"/>
        <v>0</v>
      </c>
      <c r="K767" s="34">
        <f t="shared" si="126"/>
        <v>0</v>
      </c>
      <c r="L767" s="35" t="e">
        <f t="shared" si="127"/>
        <v>#DIV/0!</v>
      </c>
      <c r="M767" s="33"/>
      <c r="O767" s="36">
        <f>(30*60)*$B$25*$B$29*$B$33*N767</f>
        <v>0</v>
      </c>
      <c r="Q767" s="36">
        <f t="shared" si="128"/>
        <v>-285.17329999999998</v>
      </c>
      <c r="R767" s="36">
        <f>O767*$B$35*Q767</f>
        <v>0</v>
      </c>
      <c r="S767" s="36" t="e">
        <f>R767/F767</f>
        <v>#DIV/0!</v>
      </c>
    </row>
    <row r="768" spans="2:19" x14ac:dyDescent="0.25">
      <c r="B768" s="40">
        <v>0.35630699999999998</v>
      </c>
      <c r="D768" s="31">
        <v>0.16666666666666599</v>
      </c>
      <c r="E768">
        <v>0</v>
      </c>
      <c r="F768" s="32">
        <f t="shared" si="125"/>
        <v>0</v>
      </c>
      <c r="G768">
        <v>284.72129999999999</v>
      </c>
      <c r="H768">
        <v>5.2305000000000001</v>
      </c>
      <c r="I768" s="33"/>
      <c r="J768" s="34">
        <f>I768/0.3563</f>
        <v>0</v>
      </c>
      <c r="K768" s="34">
        <f t="shared" si="126"/>
        <v>0</v>
      </c>
      <c r="L768" s="35" t="e">
        <f t="shared" si="127"/>
        <v>#DIV/0!</v>
      </c>
      <c r="M768" s="33"/>
      <c r="O768" s="36">
        <f>(30*60)*$B$25*$B$29*$B$33*N768</f>
        <v>0</v>
      </c>
      <c r="Q768" s="36">
        <f t="shared" si="128"/>
        <v>-285.17329999999998</v>
      </c>
      <c r="R768" s="36">
        <f>O768*$B$35*Q768</f>
        <v>0</v>
      </c>
      <c r="S768" s="36" t="e">
        <f t="shared" ref="S768:S808" si="130">R768/F768</f>
        <v>#DIV/0!</v>
      </c>
    </row>
    <row r="769" spans="2:19" x14ac:dyDescent="0.25">
      <c r="B769" s="41" t="s">
        <v>52</v>
      </c>
      <c r="D769" s="31">
        <v>0.1875</v>
      </c>
      <c r="E769">
        <v>0</v>
      </c>
      <c r="F769" s="32">
        <f t="shared" si="125"/>
        <v>0</v>
      </c>
      <c r="G769">
        <v>284.71910000000003</v>
      </c>
      <c r="H769">
        <v>5.2077</v>
      </c>
      <c r="I769" s="33"/>
      <c r="J769" s="34">
        <f t="shared" ref="J769:J775" si="131">I769/0.3563</f>
        <v>0</v>
      </c>
      <c r="K769" s="34">
        <f t="shared" si="126"/>
        <v>0</v>
      </c>
      <c r="L769" s="35" t="e">
        <f>K769/F769</f>
        <v>#DIV/0!</v>
      </c>
      <c r="M769" s="33"/>
      <c r="O769" s="36">
        <f>(30*60)*$B$25*$B$29*$B$33*N769</f>
        <v>0</v>
      </c>
      <c r="Q769" s="36">
        <f t="shared" si="128"/>
        <v>-285.17329999999998</v>
      </c>
      <c r="R769" s="36">
        <f>O769*$B$35*Q769</f>
        <v>0</v>
      </c>
      <c r="S769" s="36" t="e">
        <f t="shared" si="130"/>
        <v>#DIV/0!</v>
      </c>
    </row>
    <row r="770" spans="2:19" x14ac:dyDescent="0.25">
      <c r="B770" s="42">
        <v>1000</v>
      </c>
      <c r="D770" s="43">
        <v>0.20833333333333301</v>
      </c>
      <c r="E770">
        <v>0</v>
      </c>
      <c r="F770" s="32">
        <f t="shared" si="125"/>
        <v>0</v>
      </c>
      <c r="G770">
        <v>284.71699999999998</v>
      </c>
      <c r="H770">
        <v>5.1897000000000002</v>
      </c>
      <c r="I770" s="33"/>
      <c r="J770" s="34">
        <f t="shared" si="131"/>
        <v>0</v>
      </c>
      <c r="K770" s="34">
        <f t="shared" si="126"/>
        <v>0</v>
      </c>
      <c r="L770" s="35" t="e">
        <f>K770/F770</f>
        <v>#DIV/0!</v>
      </c>
      <c r="M770" s="33"/>
      <c r="O770" s="36">
        <f>(30*60)*$B$25*$B$29*$B$33*N770</f>
        <v>0</v>
      </c>
      <c r="Q770" s="36">
        <f t="shared" si="128"/>
        <v>-285.17329999999998</v>
      </c>
      <c r="R770" s="36">
        <f>O770*$B$35*Q770</f>
        <v>0</v>
      </c>
      <c r="S770" s="36" t="e">
        <f t="shared" si="130"/>
        <v>#DIV/0!</v>
      </c>
    </row>
    <row r="771" spans="2:19" x14ac:dyDescent="0.25">
      <c r="B771" s="44" t="s">
        <v>53</v>
      </c>
      <c r="C771">
        <v>1</v>
      </c>
      <c r="D771" s="43">
        <v>0.22916666666666599</v>
      </c>
      <c r="E771">
        <v>0</v>
      </c>
      <c r="F771" s="32">
        <f t="shared" si="125"/>
        <v>0</v>
      </c>
      <c r="G771">
        <v>284.94510000000002</v>
      </c>
      <c r="H771">
        <v>5.1357999999999997</v>
      </c>
      <c r="I771" s="33">
        <v>0</v>
      </c>
      <c r="J771" s="34">
        <f t="shared" si="131"/>
        <v>0</v>
      </c>
      <c r="K771" s="34">
        <f t="shared" si="126"/>
        <v>0</v>
      </c>
      <c r="L771" s="35" t="e">
        <f t="shared" ref="L771:L808" si="132">K771/F771</f>
        <v>#DIV/0!</v>
      </c>
      <c r="M771" s="33">
        <v>286.50459999999998</v>
      </c>
      <c r="N771">
        <v>0</v>
      </c>
      <c r="O771" s="36">
        <f>(30*60)*$B$25*$B$29*$B$33*N771</f>
        <v>0</v>
      </c>
      <c r="P771">
        <v>286.3732</v>
      </c>
      <c r="Q771" s="36">
        <f t="shared" si="128"/>
        <v>1.1999000000000137</v>
      </c>
      <c r="R771" s="36">
        <f>O771*$B$35*Q771</f>
        <v>0</v>
      </c>
      <c r="S771" s="36" t="e">
        <f t="shared" si="130"/>
        <v>#DIV/0!</v>
      </c>
    </row>
    <row r="772" spans="2:19" x14ac:dyDescent="0.25">
      <c r="B772" s="42">
        <v>4180</v>
      </c>
      <c r="C772" s="45">
        <v>2</v>
      </c>
      <c r="D772" s="46">
        <v>0.25</v>
      </c>
      <c r="E772">
        <v>10</v>
      </c>
      <c r="F772" s="32">
        <f t="shared" si="125"/>
        <v>18000</v>
      </c>
      <c r="G772">
        <v>285.17329999999998</v>
      </c>
      <c r="H772">
        <v>5.0884999999999998</v>
      </c>
      <c r="I772" s="33">
        <v>0</v>
      </c>
      <c r="J772" s="34">
        <f t="shared" si="131"/>
        <v>0</v>
      </c>
      <c r="K772" s="34">
        <f t="shared" si="126"/>
        <v>0</v>
      </c>
      <c r="L772" s="35">
        <f t="shared" si="132"/>
        <v>0</v>
      </c>
      <c r="M772" s="33">
        <v>286.85289999999998</v>
      </c>
      <c r="N772">
        <v>0</v>
      </c>
      <c r="O772" s="36">
        <f>(30*60)*$B$25*$B$29*$B$33*N772</f>
        <v>0</v>
      </c>
      <c r="P772">
        <v>286.88</v>
      </c>
      <c r="Q772" s="36">
        <f t="shared" si="128"/>
        <v>1.7067000000000121</v>
      </c>
      <c r="R772" s="36">
        <f>O772*$B$35*Q772</f>
        <v>0</v>
      </c>
      <c r="S772" s="36">
        <f t="shared" si="130"/>
        <v>0</v>
      </c>
    </row>
    <row r="773" spans="2:19" x14ac:dyDescent="0.25">
      <c r="B773" s="48"/>
      <c r="C773" s="45">
        <v>3</v>
      </c>
      <c r="D773" s="46">
        <v>0.27083333333333298</v>
      </c>
      <c r="E773">
        <v>28</v>
      </c>
      <c r="F773" s="32">
        <f t="shared" si="125"/>
        <v>50400</v>
      </c>
      <c r="G773">
        <v>285.63630000000001</v>
      </c>
      <c r="H773">
        <v>5.0213000000000001</v>
      </c>
      <c r="I773" s="33">
        <v>0.46229999999999999</v>
      </c>
      <c r="J773" s="34">
        <f t="shared" si="131"/>
        <v>1.2975021049677238</v>
      </c>
      <c r="K773" s="34">
        <f t="shared" si="126"/>
        <v>2335.5037889419027</v>
      </c>
      <c r="L773" s="35">
        <f t="shared" si="132"/>
        <v>4.6339360891704422E-2</v>
      </c>
      <c r="M773" s="33">
        <v>287.66840000000002</v>
      </c>
      <c r="N773">
        <v>0</v>
      </c>
      <c r="O773" s="36">
        <f>(30*60)*$B$25*$B$29*$B$33*N773</f>
        <v>0</v>
      </c>
      <c r="P773">
        <v>287.68619999999999</v>
      </c>
      <c r="Q773" s="36">
        <f t="shared" si="128"/>
        <v>2.5129000000000019</v>
      </c>
      <c r="R773" s="36">
        <f>O773*$B$35*Q773</f>
        <v>0</v>
      </c>
      <c r="S773" s="36">
        <f t="shared" si="130"/>
        <v>0</v>
      </c>
    </row>
    <row r="774" spans="2:19" x14ac:dyDescent="0.25">
      <c r="B774" s="49" t="str">
        <f>B758</f>
        <v>315.65K</v>
      </c>
      <c r="C774" s="45">
        <v>4</v>
      </c>
      <c r="D774" s="46">
        <v>0.29166666666666602</v>
      </c>
      <c r="E774">
        <v>54</v>
      </c>
      <c r="F774" s="32">
        <f t="shared" si="125"/>
        <v>97200</v>
      </c>
      <c r="G774">
        <v>286.09930000000003</v>
      </c>
      <c r="H774">
        <v>4.9657999999999998</v>
      </c>
      <c r="I774" s="33">
        <v>1.54</v>
      </c>
      <c r="J774" s="34">
        <f t="shared" si="131"/>
        <v>4.3222003929273081</v>
      </c>
      <c r="K774" s="34">
        <f t="shared" si="126"/>
        <v>7779.9607072691542</v>
      </c>
      <c r="L774" s="35">
        <f t="shared" si="132"/>
        <v>8.004074801717237E-2</v>
      </c>
      <c r="M774" s="33">
        <v>289.10000000000002</v>
      </c>
      <c r="N774">
        <v>0</v>
      </c>
      <c r="O774" s="36">
        <f>(30*60)*$B$25*$B$29*$B$33*N774</f>
        <v>0</v>
      </c>
      <c r="P774">
        <v>289.09019999999998</v>
      </c>
      <c r="Q774" s="36">
        <f t="shared" si="128"/>
        <v>3.9168999999999983</v>
      </c>
      <c r="R774" s="36">
        <f>O774*$B$35*Q774</f>
        <v>0</v>
      </c>
      <c r="S774" s="36">
        <f t="shared" si="130"/>
        <v>0</v>
      </c>
    </row>
    <row r="775" spans="2:19" x14ac:dyDescent="0.25">
      <c r="B775" s="49"/>
      <c r="C775" s="45">
        <v>5</v>
      </c>
      <c r="D775" s="46">
        <v>0.3125</v>
      </c>
      <c r="E775">
        <v>84</v>
      </c>
      <c r="F775" s="32">
        <f t="shared" si="125"/>
        <v>151200</v>
      </c>
      <c r="G775">
        <v>286.83710000000002</v>
      </c>
      <c r="H775">
        <v>4.984</v>
      </c>
      <c r="I775" s="33">
        <v>2.8609</v>
      </c>
      <c r="J775" s="34">
        <f t="shared" si="131"/>
        <v>8.029469548133596</v>
      </c>
      <c r="K775" s="34">
        <f t="shared" si="126"/>
        <v>14453.045186640473</v>
      </c>
      <c r="L775" s="35">
        <f t="shared" si="132"/>
        <v>9.5588923192066619E-2</v>
      </c>
      <c r="M775" s="33">
        <v>291.19850000000002</v>
      </c>
      <c r="N775">
        <v>0</v>
      </c>
      <c r="O775" s="36">
        <f>(30*60)*$B$25*$B$29*$B$33*N775</f>
        <v>0</v>
      </c>
      <c r="P775">
        <v>291.15730000000002</v>
      </c>
      <c r="Q775" s="36">
        <f t="shared" si="128"/>
        <v>5.9840000000000373</v>
      </c>
      <c r="R775" s="36">
        <f>O775*$B$35*Q775</f>
        <v>0</v>
      </c>
      <c r="S775" s="36">
        <f t="shared" si="130"/>
        <v>0</v>
      </c>
    </row>
    <row r="776" spans="2:19" x14ac:dyDescent="0.25">
      <c r="B776" s="49"/>
      <c r="C776" s="45">
        <v>6</v>
      </c>
      <c r="D776" s="46">
        <v>0.33333333333333298</v>
      </c>
      <c r="E776">
        <v>168</v>
      </c>
      <c r="F776" s="32">
        <f t="shared" si="125"/>
        <v>302400</v>
      </c>
      <c r="G776">
        <v>287.57490000000001</v>
      </c>
      <c r="H776">
        <v>5.0290999999999997</v>
      </c>
      <c r="I776" s="33">
        <v>6.8822000000000001</v>
      </c>
      <c r="J776" s="34">
        <f>I776/0.3563</f>
        <v>19.315745158574234</v>
      </c>
      <c r="K776" s="34">
        <f t="shared" si="126"/>
        <v>34768.34128543362</v>
      </c>
      <c r="L776" s="35">
        <f t="shared" si="132"/>
        <v>0.11497467356294186</v>
      </c>
      <c r="M776" s="33">
        <v>295.20859999999999</v>
      </c>
      <c r="N776">
        <v>0</v>
      </c>
      <c r="O776" s="36">
        <f>(30*60)*$B$25*$B$29*$B$33*N776</f>
        <v>0</v>
      </c>
      <c r="P776">
        <v>295.07729999999998</v>
      </c>
      <c r="Q776" s="36">
        <f t="shared" si="128"/>
        <v>9.9039999999999964</v>
      </c>
      <c r="R776" s="36">
        <f>O776*$B$35*Q776</f>
        <v>0</v>
      </c>
      <c r="S776" s="36">
        <f t="shared" si="130"/>
        <v>0</v>
      </c>
    </row>
    <row r="777" spans="2:19" x14ac:dyDescent="0.25">
      <c r="B777" s="49"/>
      <c r="C777" s="45">
        <v>7</v>
      </c>
      <c r="D777" s="46">
        <v>0.35416666666666602</v>
      </c>
      <c r="E777" s="47">
        <v>327</v>
      </c>
      <c r="F777" s="32">
        <f t="shared" si="125"/>
        <v>588600</v>
      </c>
      <c r="G777" s="47">
        <v>288.25819999999999</v>
      </c>
      <c r="H777" s="47">
        <v>5.0705</v>
      </c>
      <c r="I777" s="50">
        <v>14.731299999999999</v>
      </c>
      <c r="J777" s="34">
        <f t="shared" ref="J777:J791" si="133">I777/0.3563</f>
        <v>41.345214706707829</v>
      </c>
      <c r="K777" s="34">
        <f t="shared" si="126"/>
        <v>74421.386472074097</v>
      </c>
      <c r="L777" s="35">
        <f t="shared" si="132"/>
        <v>0.12643796546393832</v>
      </c>
      <c r="M777" s="50">
        <v>302.73469999999998</v>
      </c>
      <c r="N777">
        <v>0</v>
      </c>
      <c r="O777" s="36">
        <f>(30*60)*$B$25*$B$29*$B$33*N777</f>
        <v>0</v>
      </c>
      <c r="P777">
        <v>302.41520000000003</v>
      </c>
      <c r="Q777" s="36">
        <f t="shared" si="128"/>
        <v>17.241900000000044</v>
      </c>
      <c r="R777" s="36">
        <f>O777*$B$35*Q777</f>
        <v>0</v>
      </c>
      <c r="S777" s="36">
        <f t="shared" si="130"/>
        <v>0</v>
      </c>
    </row>
    <row r="778" spans="2:19" x14ac:dyDescent="0.25">
      <c r="B778" s="49"/>
      <c r="C778" s="45">
        <v>8</v>
      </c>
      <c r="D778" s="46">
        <v>0.375</v>
      </c>
      <c r="E778" s="47">
        <v>417</v>
      </c>
      <c r="F778" s="32">
        <f t="shared" si="125"/>
        <v>750600</v>
      </c>
      <c r="G778" s="47">
        <v>288.94150000000002</v>
      </c>
      <c r="H778" s="47">
        <v>5.1265000000000001</v>
      </c>
      <c r="I778" s="50">
        <v>18.378399999999999</v>
      </c>
      <c r="J778" s="34">
        <f t="shared" si="133"/>
        <v>51.581251754139764</v>
      </c>
      <c r="K778" s="34">
        <f t="shared" si="126"/>
        <v>92846.253157451574</v>
      </c>
      <c r="L778" s="35">
        <f t="shared" si="132"/>
        <v>0.12369604737203781</v>
      </c>
      <c r="M778" s="50">
        <v>311.81900000000002</v>
      </c>
      <c r="N778">
        <v>0</v>
      </c>
      <c r="O778" s="36">
        <f>(30*60)*$B$25*$B$29*$B$33*N778</f>
        <v>0</v>
      </c>
      <c r="P778">
        <v>311.41590000000002</v>
      </c>
      <c r="Q778" s="36">
        <f t="shared" si="128"/>
        <v>26.242600000000039</v>
      </c>
      <c r="R778" s="36">
        <f>O778*$B$35*Q778</f>
        <v>0</v>
      </c>
      <c r="S778" s="36">
        <f t="shared" si="130"/>
        <v>0</v>
      </c>
    </row>
    <row r="779" spans="2:19" x14ac:dyDescent="0.25">
      <c r="B779" s="49"/>
      <c r="C779" s="45">
        <v>9</v>
      </c>
      <c r="D779" s="46">
        <v>0.39583333333333298</v>
      </c>
      <c r="E779" s="47">
        <v>483</v>
      </c>
      <c r="F779" s="32">
        <f t="shared" si="125"/>
        <v>869400</v>
      </c>
      <c r="G779" s="47">
        <v>289.5009</v>
      </c>
      <c r="H779" s="47">
        <v>5.1576000000000004</v>
      </c>
      <c r="I779" s="50">
        <v>21.998899999999999</v>
      </c>
      <c r="J779" s="34">
        <f t="shared" si="133"/>
        <v>61.742632612966595</v>
      </c>
      <c r="K779" s="34">
        <f t="shared" si="126"/>
        <v>111136.73870333987</v>
      </c>
      <c r="L779" s="35">
        <f t="shared" si="132"/>
        <v>0.12783153750096604</v>
      </c>
      <c r="M779" s="50">
        <v>308.06920000000002</v>
      </c>
      <c r="N779">
        <v>4.7999999999999996E-3</v>
      </c>
      <c r="O779" s="36">
        <f>(30*60)*$B$25*$B$29*$B$33*N779</f>
        <v>4.7772314527547826</v>
      </c>
      <c r="P779">
        <v>315.9948</v>
      </c>
      <c r="Q779" s="36">
        <f t="shared" si="128"/>
        <v>30.821500000000015</v>
      </c>
      <c r="R779" s="36">
        <f>O779*$B$35*Q779</f>
        <v>615469.21594412101</v>
      </c>
      <c r="S779" s="36">
        <f t="shared" si="130"/>
        <v>0.7079241039154831</v>
      </c>
    </row>
    <row r="780" spans="2:19" x14ac:dyDescent="0.25">
      <c r="B780" s="49"/>
      <c r="C780" s="45">
        <v>10</v>
      </c>
      <c r="D780" s="46">
        <v>0.41666666666666602</v>
      </c>
      <c r="E780" s="47">
        <v>543</v>
      </c>
      <c r="F780" s="32">
        <f t="shared" si="125"/>
        <v>977400</v>
      </c>
      <c r="G780" s="47">
        <v>290.06029999999998</v>
      </c>
      <c r="H780" s="47">
        <v>5.2</v>
      </c>
      <c r="I780" s="50">
        <v>25.339099999999998</v>
      </c>
      <c r="J780" s="34">
        <f t="shared" si="133"/>
        <v>71.117316867808015</v>
      </c>
      <c r="K780" s="34">
        <f t="shared" si="126"/>
        <v>128011.17036205441</v>
      </c>
      <c r="L780" s="35">
        <f t="shared" si="132"/>
        <v>0.13097111762027258</v>
      </c>
      <c r="M780" s="50">
        <v>305.07380000000001</v>
      </c>
      <c r="N780">
        <v>5.1999999999999998E-3</v>
      </c>
      <c r="O780" s="36">
        <f>(30*60)*$B$25*$B$29*$B$33*N780</f>
        <v>5.1753340738176812</v>
      </c>
      <c r="P780">
        <v>315.36360000000002</v>
      </c>
      <c r="Q780" s="36">
        <f t="shared" si="128"/>
        <v>30.190300000000036</v>
      </c>
      <c r="R780" s="36">
        <f>O780*$B$35*Q780</f>
        <v>653103.63304709247</v>
      </c>
      <c r="S780" s="36">
        <f t="shared" si="130"/>
        <v>0.66820506757427101</v>
      </c>
    </row>
    <row r="781" spans="2:19" x14ac:dyDescent="0.25">
      <c r="B781" s="49"/>
      <c r="C781" s="45">
        <v>11</v>
      </c>
      <c r="D781" s="46">
        <v>0.4375</v>
      </c>
      <c r="E781" s="47">
        <v>588</v>
      </c>
      <c r="F781" s="32">
        <f t="shared" si="125"/>
        <v>1058400</v>
      </c>
      <c r="G781" s="47">
        <v>290.50880000000001</v>
      </c>
      <c r="H781" s="47">
        <v>5.2294999999999998</v>
      </c>
      <c r="I781" s="50">
        <v>27.5825</v>
      </c>
      <c r="J781" s="34">
        <f t="shared" si="133"/>
        <v>77.413696323323038</v>
      </c>
      <c r="K781" s="34">
        <f t="shared" si="126"/>
        <v>139344.65338198148</v>
      </c>
      <c r="L781" s="35">
        <f t="shared" si="132"/>
        <v>0.13165594612810042</v>
      </c>
      <c r="M781" s="50">
        <v>304.81290000000001</v>
      </c>
      <c r="N781">
        <v>4.7000000000000002E-3</v>
      </c>
      <c r="O781" s="36">
        <f>(30*60)*$B$25*$B$29*$B$33*N781</f>
        <v>4.6777057974890583</v>
      </c>
      <c r="P781">
        <v>315.57510000000002</v>
      </c>
      <c r="Q781" s="36">
        <f t="shared" si="128"/>
        <v>30.401800000000037</v>
      </c>
      <c r="R781" s="36">
        <f>O781*$B$35*Q781</f>
        <v>594440.6261569506</v>
      </c>
      <c r="S781" s="36">
        <f t="shared" si="130"/>
        <v>0.56164080324730781</v>
      </c>
    </row>
    <row r="782" spans="2:19" x14ac:dyDescent="0.25">
      <c r="B782" s="49"/>
      <c r="C782" s="45">
        <v>12</v>
      </c>
      <c r="D782" s="46">
        <v>0.45833333333333298</v>
      </c>
      <c r="E782" s="47">
        <v>623</v>
      </c>
      <c r="F782" s="32">
        <f t="shared" si="125"/>
        <v>1121400</v>
      </c>
      <c r="G782" s="47">
        <v>290.95729999999998</v>
      </c>
      <c r="H782" s="47">
        <v>5.2655000000000003</v>
      </c>
      <c r="I782" s="50">
        <v>29.3094</v>
      </c>
      <c r="J782" s="34">
        <f t="shared" si="133"/>
        <v>82.260454673028349</v>
      </c>
      <c r="K782" s="34">
        <f t="shared" si="126"/>
        <v>148068.81841145104</v>
      </c>
      <c r="L782" s="35">
        <f t="shared" si="132"/>
        <v>0.13203925308672287</v>
      </c>
      <c r="M782" s="50">
        <v>304.4853</v>
      </c>
      <c r="N782">
        <v>5.1000000000000004E-3</v>
      </c>
      <c r="O782" s="36">
        <f>(30*60)*$B$25*$B$29*$B$33*N782</f>
        <v>5.075808418551957</v>
      </c>
      <c r="P782">
        <v>315.3125</v>
      </c>
      <c r="Q782" s="36">
        <f t="shared" si="128"/>
        <v>30.139200000000017</v>
      </c>
      <c r="R782" s="36">
        <f>O782*$B$35*Q782</f>
        <v>639459.76526960079</v>
      </c>
      <c r="S782" s="36">
        <f t="shared" si="130"/>
        <v>0.57023342720670656</v>
      </c>
    </row>
    <row r="783" spans="2:19" x14ac:dyDescent="0.25">
      <c r="B783" s="49"/>
      <c r="C783" s="45">
        <v>13</v>
      </c>
      <c r="D783" s="46">
        <v>0.47916666666666602</v>
      </c>
      <c r="E783" s="47">
        <v>612</v>
      </c>
      <c r="F783" s="32">
        <f t="shared" si="125"/>
        <v>1101600</v>
      </c>
      <c r="G783" s="47">
        <v>291.2663</v>
      </c>
      <c r="H783" s="47">
        <v>5.2991000000000001</v>
      </c>
      <c r="I783" s="50">
        <v>28.764500000000002</v>
      </c>
      <c r="J783" s="34">
        <f t="shared" si="133"/>
        <v>80.731125456076342</v>
      </c>
      <c r="K783" s="34">
        <f t="shared" si="126"/>
        <v>145316.02582093742</v>
      </c>
      <c r="L783" s="35">
        <f t="shared" si="132"/>
        <v>0.13191360368639926</v>
      </c>
      <c r="M783" s="50">
        <v>304.68099999999998</v>
      </c>
      <c r="N783">
        <v>4.7999999999999996E-3</v>
      </c>
      <c r="O783" s="36">
        <f>(30*60)*$B$25*$B$29*$B$33*N783</f>
        <v>4.7772314527547826</v>
      </c>
      <c r="P783">
        <v>315.49680000000001</v>
      </c>
      <c r="Q783" s="36">
        <f t="shared" si="128"/>
        <v>30.323500000000024</v>
      </c>
      <c r="R783" s="36">
        <f>O783*$B$35*Q783</f>
        <v>605524.73986280872</v>
      </c>
      <c r="S783" s="36">
        <f t="shared" si="130"/>
        <v>0.54967750532208492</v>
      </c>
    </row>
    <row r="784" spans="2:19" x14ac:dyDescent="0.25">
      <c r="B784" s="49"/>
      <c r="C784" s="45">
        <v>14</v>
      </c>
      <c r="D784" s="46">
        <v>0.5</v>
      </c>
      <c r="E784" s="47">
        <v>623</v>
      </c>
      <c r="F784" s="32">
        <f t="shared" si="125"/>
        <v>1121400</v>
      </c>
      <c r="G784" s="47">
        <v>291.5752</v>
      </c>
      <c r="H784" s="47">
        <v>5.3384999999999998</v>
      </c>
      <c r="I784" s="50">
        <v>29.197399999999998</v>
      </c>
      <c r="J784" s="34">
        <f t="shared" si="133"/>
        <v>81.946112826269996</v>
      </c>
      <c r="K784" s="34">
        <f t="shared" si="126"/>
        <v>147503.00308728596</v>
      </c>
      <c r="L784" s="35">
        <f t="shared" si="132"/>
        <v>0.13153469153494379</v>
      </c>
      <c r="M784" s="50">
        <v>304.8793</v>
      </c>
      <c r="N784">
        <v>5.0000000000000001E-3</v>
      </c>
      <c r="O784" s="36">
        <f>(30*60)*$B$25*$B$29*$B$33*N784</f>
        <v>4.9762827632862319</v>
      </c>
      <c r="P784">
        <v>315.84309999999999</v>
      </c>
      <c r="Q784" s="36">
        <f t="shared" si="128"/>
        <v>30.669800000000009</v>
      </c>
      <c r="R784" s="36">
        <f>O784*$B$35*Q784</f>
        <v>637958.27585056296</v>
      </c>
      <c r="S784" s="36">
        <f t="shared" si="130"/>
        <v>0.56889448533133846</v>
      </c>
    </row>
    <row r="785" spans="2:19" x14ac:dyDescent="0.25">
      <c r="B785" s="49"/>
      <c r="C785" s="45">
        <v>15</v>
      </c>
      <c r="D785" s="46">
        <v>0.52083333333333304</v>
      </c>
      <c r="E785" s="47">
        <v>625</v>
      </c>
      <c r="F785" s="32">
        <f t="shared" si="125"/>
        <v>1125000</v>
      </c>
      <c r="G785" s="47">
        <v>291.67720000000003</v>
      </c>
      <c r="H785" s="47">
        <v>5.3753000000000002</v>
      </c>
      <c r="I785" s="50">
        <v>29.347000000000001</v>
      </c>
      <c r="J785" s="34">
        <f t="shared" si="133"/>
        <v>82.365983721582936</v>
      </c>
      <c r="K785" s="34">
        <f t="shared" si="126"/>
        <v>148258.77069884929</v>
      </c>
      <c r="L785" s="35">
        <f t="shared" si="132"/>
        <v>0.13178557395453269</v>
      </c>
      <c r="M785" s="50">
        <v>304.93799999999999</v>
      </c>
      <c r="N785">
        <v>4.8999999999999998E-3</v>
      </c>
      <c r="O785" s="36">
        <f>(30*60)*$B$25*$B$29*$B$33*N785</f>
        <v>4.8767571080205068</v>
      </c>
      <c r="P785">
        <v>315.8442</v>
      </c>
      <c r="Q785" s="36">
        <f t="shared" si="128"/>
        <v>30.670900000000017</v>
      </c>
      <c r="R785" s="36">
        <f>O785*$B$35*Q785</f>
        <v>625221.53366273455</v>
      </c>
      <c r="S785" s="36">
        <f t="shared" si="130"/>
        <v>0.55575247436687514</v>
      </c>
    </row>
    <row r="786" spans="2:19" x14ac:dyDescent="0.25">
      <c r="B786" s="49"/>
      <c r="C786" s="45">
        <v>16</v>
      </c>
      <c r="D786" s="46">
        <v>0.54166666666666596</v>
      </c>
      <c r="E786" s="47">
        <v>617</v>
      </c>
      <c r="F786" s="32">
        <f t="shared" si="125"/>
        <v>1110600</v>
      </c>
      <c r="G786" s="47">
        <v>291.7792</v>
      </c>
      <c r="H786" s="47">
        <v>5.4165000000000001</v>
      </c>
      <c r="I786" s="50">
        <v>28.962199999999999</v>
      </c>
      <c r="J786" s="34">
        <f t="shared" si="133"/>
        <v>81.285994948077459</v>
      </c>
      <c r="K786" s="34">
        <f t="shared" si="126"/>
        <v>146314.79090653945</v>
      </c>
      <c r="L786" s="35">
        <f t="shared" si="132"/>
        <v>0.13174391401633301</v>
      </c>
      <c r="M786" s="50">
        <v>304.57709999999997</v>
      </c>
      <c r="N786">
        <v>5.1000000000000004E-3</v>
      </c>
      <c r="O786" s="36">
        <f>(30*60)*$B$25*$B$29*$B$33*N786</f>
        <v>5.075808418551957</v>
      </c>
      <c r="P786">
        <v>315.5333</v>
      </c>
      <c r="Q786" s="36">
        <f t="shared" si="128"/>
        <v>30.360000000000014</v>
      </c>
      <c r="R786" s="36">
        <f>O786*$B$35*Q786</f>
        <v>644144.45219465264</v>
      </c>
      <c r="S786" s="36">
        <f t="shared" si="130"/>
        <v>0.57999680550571997</v>
      </c>
    </row>
    <row r="787" spans="2:19" x14ac:dyDescent="0.25">
      <c r="B787" s="49"/>
      <c r="C787" s="45">
        <v>17</v>
      </c>
      <c r="D787" s="46">
        <v>0.5625</v>
      </c>
      <c r="E787" s="47">
        <v>599</v>
      </c>
      <c r="F787" s="32">
        <f t="shared" si="125"/>
        <v>1078200</v>
      </c>
      <c r="G787" s="47">
        <v>291.70400000000001</v>
      </c>
      <c r="H787" s="47">
        <v>5.4401000000000002</v>
      </c>
      <c r="I787" s="50">
        <v>28.130500000000001</v>
      </c>
      <c r="J787" s="34">
        <f t="shared" si="133"/>
        <v>78.951726073533536</v>
      </c>
      <c r="K787" s="34">
        <f t="shared" si="126"/>
        <v>142113.10693236036</v>
      </c>
      <c r="L787" s="35">
        <f t="shared" si="132"/>
        <v>0.13180588660022294</v>
      </c>
      <c r="M787" s="50">
        <v>304.71589999999998</v>
      </c>
      <c r="N787">
        <v>4.7000000000000002E-3</v>
      </c>
      <c r="O787" s="36">
        <f>(30*60)*$B$25*$B$29*$B$33*N787</f>
        <v>4.6777057974890583</v>
      </c>
      <c r="P787">
        <v>315.57580000000002</v>
      </c>
      <c r="Q787" s="36">
        <f t="shared" si="128"/>
        <v>30.402500000000032</v>
      </c>
      <c r="R787" s="36">
        <f>O787*$B$35*Q787</f>
        <v>594454.31312411407</v>
      </c>
      <c r="S787" s="36">
        <f t="shared" si="130"/>
        <v>0.55133955956604908</v>
      </c>
    </row>
    <row r="788" spans="2:19" x14ac:dyDescent="0.25">
      <c r="B788" s="49"/>
      <c r="C788" s="45">
        <v>18</v>
      </c>
      <c r="D788" s="46">
        <v>0.58333333333333304</v>
      </c>
      <c r="E788" s="47">
        <v>573</v>
      </c>
      <c r="F788" s="32">
        <f t="shared" si="125"/>
        <v>1031400</v>
      </c>
      <c r="G788" s="47">
        <v>291.62880000000001</v>
      </c>
      <c r="H788" s="47">
        <v>5.4672999999999998</v>
      </c>
      <c r="I788" s="50">
        <v>26.805800000000001</v>
      </c>
      <c r="J788" s="34">
        <f t="shared" si="133"/>
        <v>75.233791748526528</v>
      </c>
      <c r="K788" s="34">
        <f t="shared" si="126"/>
        <v>135420.82514734776</v>
      </c>
      <c r="L788" s="35">
        <f t="shared" si="132"/>
        <v>0.13129806587875487</v>
      </c>
      <c r="M788" s="50">
        <v>305.12639999999999</v>
      </c>
      <c r="N788">
        <v>4.3E-3</v>
      </c>
      <c r="O788" s="36">
        <f>(30*60)*$B$25*$B$29*$B$33*N788</f>
        <v>4.2796031764261597</v>
      </c>
      <c r="P788">
        <v>315.9769</v>
      </c>
      <c r="Q788" s="36">
        <f t="shared" si="128"/>
        <v>30.803600000000017</v>
      </c>
      <c r="R788" s="36">
        <f>O788*$B$35*Q788</f>
        <v>551037.63081440865</v>
      </c>
      <c r="S788" s="36">
        <f t="shared" si="130"/>
        <v>0.53426180998100514</v>
      </c>
    </row>
    <row r="789" spans="2:19" x14ac:dyDescent="0.25">
      <c r="B789" s="49"/>
      <c r="C789" s="45">
        <v>19</v>
      </c>
      <c r="D789" s="46">
        <v>0.60416666666666596</v>
      </c>
      <c r="E789" s="47">
        <v>534</v>
      </c>
      <c r="F789" s="32">
        <f t="shared" si="125"/>
        <v>961200</v>
      </c>
      <c r="G789" s="47">
        <v>291.38369999999998</v>
      </c>
      <c r="H789" s="47">
        <v>5.4588999999999999</v>
      </c>
      <c r="I789" s="50">
        <v>24.910299999999999</v>
      </c>
      <c r="J789" s="34">
        <f t="shared" si="133"/>
        <v>69.913836654504635</v>
      </c>
      <c r="K789" s="34">
        <f t="shared" si="126"/>
        <v>125844.90597810835</v>
      </c>
      <c r="L789" s="35">
        <f t="shared" si="132"/>
        <v>0.13092478774251806</v>
      </c>
      <c r="M789" s="50">
        <v>305.10890000000001</v>
      </c>
      <c r="N789">
        <v>4.1000000000000003E-3</v>
      </c>
      <c r="O789" s="36">
        <f>(30*60)*$B$25*$B$29*$B$33*N789</f>
        <v>4.0805518658947104</v>
      </c>
      <c r="P789">
        <v>315.92410000000001</v>
      </c>
      <c r="Q789" s="36">
        <f t="shared" si="128"/>
        <v>30.750800000000027</v>
      </c>
      <c r="R789" s="36">
        <f>O789*$B$35*Q789</f>
        <v>524507.37944821664</v>
      </c>
      <c r="S789" s="36">
        <f t="shared" si="130"/>
        <v>0.54567975389951795</v>
      </c>
    </row>
    <row r="790" spans="2:19" x14ac:dyDescent="0.25">
      <c r="B790" s="49"/>
      <c r="C790" s="45">
        <v>20</v>
      </c>
      <c r="D790" s="46">
        <v>0.625</v>
      </c>
      <c r="E790" s="47">
        <v>479</v>
      </c>
      <c r="F790" s="32">
        <f t="shared" si="125"/>
        <v>862200</v>
      </c>
      <c r="G790" s="47">
        <v>291.13869999999997</v>
      </c>
      <c r="H790" s="47">
        <v>5.4554999999999998</v>
      </c>
      <c r="I790" s="50">
        <v>22.249400000000001</v>
      </c>
      <c r="J790" s="34">
        <f t="shared" si="133"/>
        <v>62.445691832725231</v>
      </c>
      <c r="K790" s="34">
        <f t="shared" si="126"/>
        <v>112402.24529890541</v>
      </c>
      <c r="L790" s="35">
        <f t="shared" si="132"/>
        <v>0.13036678879483346</v>
      </c>
      <c r="M790" s="50">
        <v>304.77350000000001</v>
      </c>
      <c r="N790">
        <v>3.8E-3</v>
      </c>
      <c r="O790" s="36">
        <f>(30*60)*$B$25*$B$29*$B$33*N790</f>
        <v>3.7819749000975365</v>
      </c>
      <c r="P790">
        <v>315.46350000000001</v>
      </c>
      <c r="Q790" s="36">
        <f t="shared" si="128"/>
        <v>30.290200000000027</v>
      </c>
      <c r="R790" s="36">
        <f>O790*$B$35*Q790</f>
        <v>478847.32417714619</v>
      </c>
      <c r="S790" s="36">
        <f t="shared" si="130"/>
        <v>0.55537847851675504</v>
      </c>
    </row>
    <row r="791" spans="2:19" x14ac:dyDescent="0.25">
      <c r="B791" s="49"/>
      <c r="C791" s="45">
        <v>21</v>
      </c>
      <c r="D791" s="46">
        <v>0.64583333333333304</v>
      </c>
      <c r="E791" s="47">
        <v>416</v>
      </c>
      <c r="F791" s="32">
        <f t="shared" si="125"/>
        <v>748800</v>
      </c>
      <c r="G791" s="47">
        <v>290.76710000000003</v>
      </c>
      <c r="H791" s="47">
        <v>5.4161000000000001</v>
      </c>
      <c r="I791" s="50">
        <v>19.047599999999999</v>
      </c>
      <c r="J791" s="34">
        <f t="shared" si="133"/>
        <v>53.459444288520906</v>
      </c>
      <c r="K791" s="34">
        <f t="shared" si="126"/>
        <v>96226.999719337633</v>
      </c>
      <c r="L791" s="35">
        <f t="shared" si="132"/>
        <v>0.12850827953971372</v>
      </c>
      <c r="M791" s="50">
        <v>304.8535</v>
      </c>
      <c r="N791">
        <v>3.3E-3</v>
      </c>
      <c r="O791" s="36">
        <f>(30*60)*$B$25*$B$29*$B$33*N791</f>
        <v>3.2843466237689132</v>
      </c>
      <c r="P791">
        <v>315.35469999999998</v>
      </c>
      <c r="Q791" s="36">
        <f t="shared" si="128"/>
        <v>30.181399999999996</v>
      </c>
      <c r="R791" s="36">
        <f>O791*$B$35*Q791</f>
        <v>414347.42901678768</v>
      </c>
      <c r="S791" s="36">
        <f t="shared" si="130"/>
        <v>0.55334859644335965</v>
      </c>
    </row>
    <row r="792" spans="2:19" x14ac:dyDescent="0.25">
      <c r="B792" s="49"/>
      <c r="C792" s="45">
        <v>22</v>
      </c>
      <c r="D792" s="46">
        <v>0.66666666666666596</v>
      </c>
      <c r="E792" s="47">
        <v>349</v>
      </c>
      <c r="F792" s="32">
        <f t="shared" si="125"/>
        <v>628200</v>
      </c>
      <c r="G792" s="47">
        <v>290.39550000000003</v>
      </c>
      <c r="H792" s="47">
        <v>5.3830999999999998</v>
      </c>
      <c r="I792" s="50">
        <v>15.597300000000001</v>
      </c>
      <c r="J792" s="34">
        <f>I792/0.3563</f>
        <v>43.7757507718215</v>
      </c>
      <c r="K792" s="34">
        <f t="shared" si="126"/>
        <v>78796.351389278687</v>
      </c>
      <c r="L792" s="35">
        <f t="shared" si="132"/>
        <v>0.12543195063559168</v>
      </c>
      <c r="M792" s="50">
        <v>306.0154</v>
      </c>
      <c r="N792">
        <v>2.0999999999999999E-3</v>
      </c>
      <c r="O792" s="36">
        <f>(30*60)*$B$25*$B$29*$B$33*N792</f>
        <v>2.0900387605802173</v>
      </c>
      <c r="P792">
        <v>315.87869999999998</v>
      </c>
      <c r="Q792" s="36">
        <f t="shared" si="128"/>
        <v>30.705399999999997</v>
      </c>
      <c r="R792" s="36">
        <f>O792*$B$35*Q792</f>
        <v>268253.49034512078</v>
      </c>
      <c r="S792" s="36">
        <f t="shared" si="130"/>
        <v>0.42701924601260871</v>
      </c>
    </row>
    <row r="793" spans="2:19" x14ac:dyDescent="0.25">
      <c r="B793" s="49"/>
      <c r="C793" s="45">
        <v>23</v>
      </c>
      <c r="D793" s="46">
        <v>0.6875</v>
      </c>
      <c r="E793" s="47">
        <v>304</v>
      </c>
      <c r="F793" s="32">
        <f t="shared" si="125"/>
        <v>547200</v>
      </c>
      <c r="G793" s="47">
        <v>289.87700000000001</v>
      </c>
      <c r="H793" s="47">
        <v>5.2972999999999999</v>
      </c>
      <c r="I793" s="50">
        <v>13.3101</v>
      </c>
      <c r="J793" s="34">
        <f t="shared" ref="J793:J808" si="134">I793/0.3563</f>
        <v>37.356441201234915</v>
      </c>
      <c r="K793" s="34">
        <f t="shared" si="126"/>
        <v>67241.594162222842</v>
      </c>
      <c r="L793" s="35">
        <f t="shared" si="132"/>
        <v>0.12288303026722011</v>
      </c>
      <c r="M793" s="50">
        <v>306.04230000000001</v>
      </c>
      <c r="N793">
        <v>2.0999999999999999E-3</v>
      </c>
      <c r="O793" s="36">
        <f>(30*60)*$B$25*$B$29*$B$33*N793</f>
        <v>2.0900387605802173</v>
      </c>
      <c r="P793">
        <v>315.63659999999999</v>
      </c>
      <c r="Q793" s="36">
        <f t="shared" si="128"/>
        <v>30.463300000000004</v>
      </c>
      <c r="R793" s="36">
        <f>O793*$B$35*Q793</f>
        <v>266138.41710026638</v>
      </c>
      <c r="S793" s="36">
        <f t="shared" si="130"/>
        <v>0.48636406633820611</v>
      </c>
    </row>
    <row r="794" spans="2:19" x14ac:dyDescent="0.25">
      <c r="B794" s="49"/>
      <c r="C794" s="45">
        <v>24</v>
      </c>
      <c r="D794" s="46">
        <v>0.70833333333333304</v>
      </c>
      <c r="E794" s="47">
        <v>225</v>
      </c>
      <c r="F794" s="32">
        <f t="shared" si="125"/>
        <v>405000</v>
      </c>
      <c r="G794" s="47">
        <v>289.35849999999999</v>
      </c>
      <c r="H794" s="47">
        <v>5.2192999999999996</v>
      </c>
      <c r="I794" s="50">
        <v>9.2306000000000008</v>
      </c>
      <c r="J794" s="34">
        <f t="shared" si="134"/>
        <v>25.906820095425207</v>
      </c>
      <c r="K794" s="34">
        <f t="shared" si="126"/>
        <v>46632.276171765378</v>
      </c>
      <c r="L794" s="35">
        <f t="shared" si="132"/>
        <v>0.11514142264633427</v>
      </c>
      <c r="M794" s="50">
        <v>307.45920000000001</v>
      </c>
      <c r="N794">
        <v>8.9999999999999998E-4</v>
      </c>
      <c r="O794" s="36">
        <f>(30*60)*$B$25*$B$29*$B$33*N794</f>
        <v>0.89573089739152179</v>
      </c>
      <c r="P794">
        <v>315.71980000000002</v>
      </c>
      <c r="Q794" s="36">
        <f t="shared" si="128"/>
        <v>30.546500000000037</v>
      </c>
      <c r="R794" s="36">
        <f>O794*$B$35*Q794</f>
        <v>114370.83532297124</v>
      </c>
      <c r="S794" s="36">
        <f t="shared" si="130"/>
        <v>0.28239712425424995</v>
      </c>
    </row>
    <row r="795" spans="2:19" x14ac:dyDescent="0.25">
      <c r="B795" s="49"/>
      <c r="C795" s="45">
        <v>25</v>
      </c>
      <c r="D795" s="46">
        <v>0.72916666666666596</v>
      </c>
      <c r="E795" s="47">
        <v>148</v>
      </c>
      <c r="F795" s="32">
        <f t="shared" si="125"/>
        <v>266400</v>
      </c>
      <c r="G795" s="47">
        <v>288.72309999999999</v>
      </c>
      <c r="H795" s="47">
        <v>5.1463000000000001</v>
      </c>
      <c r="I795" s="50">
        <v>5.4142000000000001</v>
      </c>
      <c r="J795" s="34">
        <f t="shared" si="134"/>
        <v>15.195621667134438</v>
      </c>
      <c r="K795" s="34">
        <f t="shared" si="126"/>
        <v>27352.119000841987</v>
      </c>
      <c r="L795" s="35">
        <f t="shared" si="132"/>
        <v>0.10267311937252999</v>
      </c>
      <c r="M795" s="50">
        <v>309.47620000000001</v>
      </c>
      <c r="N795">
        <v>0</v>
      </c>
      <c r="O795" s="36">
        <f>(30*60)*$B$25*$B$29*$B$33*N795</f>
        <v>0</v>
      </c>
      <c r="P795">
        <v>314.64569999999998</v>
      </c>
      <c r="Q795" s="36">
        <f t="shared" si="128"/>
        <v>29.472399999999993</v>
      </c>
      <c r="R795" s="36">
        <f>O795*$B$35*Q795</f>
        <v>0</v>
      </c>
      <c r="S795" s="36">
        <f t="shared" si="130"/>
        <v>0</v>
      </c>
    </row>
    <row r="796" spans="2:19" x14ac:dyDescent="0.25">
      <c r="B796" s="49"/>
      <c r="C796" s="45">
        <v>26</v>
      </c>
      <c r="D796" s="46">
        <v>0.75</v>
      </c>
      <c r="E796" s="47">
        <v>79</v>
      </c>
      <c r="F796" s="32">
        <f t="shared" si="125"/>
        <v>142200</v>
      </c>
      <c r="G796" s="47">
        <v>288.08760000000001</v>
      </c>
      <c r="H796" s="47">
        <v>5.0781000000000001</v>
      </c>
      <c r="I796" s="50">
        <v>2.3757000000000001</v>
      </c>
      <c r="J796" s="34">
        <f t="shared" si="134"/>
        <v>6.6676957619983162</v>
      </c>
      <c r="K796" s="34">
        <f t="shared" si="126"/>
        <v>12001.85237159697</v>
      </c>
      <c r="L796" s="35">
        <f t="shared" si="132"/>
        <v>8.4401212177193874E-2</v>
      </c>
      <c r="M796" s="50">
        <v>309.52600000000001</v>
      </c>
      <c r="N796">
        <v>0</v>
      </c>
      <c r="O796" s="36">
        <f>(30*60)*$B$25*$B$29*$B$33*N796</f>
        <v>0</v>
      </c>
      <c r="P796">
        <v>313.06209999999999</v>
      </c>
      <c r="Q796" s="36">
        <f t="shared" si="128"/>
        <v>27.888800000000003</v>
      </c>
      <c r="R796" s="36">
        <f>O796*$B$35*Q796</f>
        <v>0</v>
      </c>
      <c r="S796" s="36">
        <f t="shared" si="130"/>
        <v>0</v>
      </c>
    </row>
    <row r="797" spans="2:19" x14ac:dyDescent="0.25">
      <c r="B797" s="49"/>
      <c r="C797" s="45">
        <v>27</v>
      </c>
      <c r="D797" s="46">
        <v>0.77083333333333304</v>
      </c>
      <c r="E797" s="47">
        <v>28</v>
      </c>
      <c r="F797" s="32">
        <f t="shared" si="125"/>
        <v>50400</v>
      </c>
      <c r="G797" s="47">
        <v>287.7174</v>
      </c>
      <c r="H797" s="47">
        <v>5.0545999999999998</v>
      </c>
      <c r="I797" s="50">
        <v>0.432</v>
      </c>
      <c r="J797" s="34">
        <f t="shared" si="134"/>
        <v>1.2124614089250632</v>
      </c>
      <c r="K797" s="34">
        <f t="shared" si="126"/>
        <v>2182.4305360651138</v>
      </c>
      <c r="L797" s="35">
        <f t="shared" si="132"/>
        <v>4.3302193175895114E-2</v>
      </c>
      <c r="M797" s="50">
        <v>308.21249999999998</v>
      </c>
      <c r="N797">
        <v>0</v>
      </c>
      <c r="O797" s="36">
        <f>(30*60)*$B$25*$B$29*$B$33*N797</f>
        <v>0</v>
      </c>
      <c r="P797">
        <v>310.7312</v>
      </c>
      <c r="Q797" s="36">
        <f t="shared" si="128"/>
        <v>25.557900000000018</v>
      </c>
      <c r="R797" s="36">
        <f>O797*$B$35*Q797</f>
        <v>0</v>
      </c>
      <c r="S797" s="36">
        <f t="shared" si="130"/>
        <v>0</v>
      </c>
    </row>
    <row r="798" spans="2:19" x14ac:dyDescent="0.25">
      <c r="B798" s="49"/>
      <c r="C798" s="45">
        <v>28</v>
      </c>
      <c r="D798" s="46">
        <v>0.79166666666666596</v>
      </c>
      <c r="E798" s="47">
        <v>3</v>
      </c>
      <c r="F798" s="32">
        <f t="shared" si="125"/>
        <v>5400</v>
      </c>
      <c r="G798" s="47">
        <v>287.34730000000002</v>
      </c>
      <c r="H798" s="47">
        <v>5.0411000000000001</v>
      </c>
      <c r="I798" s="50">
        <v>0</v>
      </c>
      <c r="J798" s="34">
        <f t="shared" si="134"/>
        <v>0</v>
      </c>
      <c r="K798" s="34">
        <f t="shared" si="126"/>
        <v>0</v>
      </c>
      <c r="L798" s="35">
        <f t="shared" si="132"/>
        <v>0</v>
      </c>
      <c r="M798" s="50">
        <v>306.33530000000002</v>
      </c>
      <c r="N798">
        <v>0</v>
      </c>
      <c r="O798" s="36">
        <f>(30*60)*$B$25*$B$29*$B$33*N798</f>
        <v>0</v>
      </c>
      <c r="P798">
        <v>308.1816</v>
      </c>
      <c r="Q798" s="36">
        <f t="shared" si="128"/>
        <v>23.00830000000002</v>
      </c>
      <c r="R798" s="36">
        <f>O798*$B$35*Q798</f>
        <v>0</v>
      </c>
      <c r="S798" s="36">
        <f t="shared" si="130"/>
        <v>0</v>
      </c>
    </row>
    <row r="799" spans="2:19" x14ac:dyDescent="0.25">
      <c r="B799" s="49"/>
      <c r="C799" s="47">
        <v>29</v>
      </c>
      <c r="D799" s="43">
        <v>0.8125</v>
      </c>
      <c r="E799" s="47">
        <v>0</v>
      </c>
      <c r="F799" s="32">
        <f t="shared" si="125"/>
        <v>0</v>
      </c>
      <c r="G799" s="47">
        <v>287.12110000000001</v>
      </c>
      <c r="H799" s="47">
        <v>5.0164999999999997</v>
      </c>
      <c r="I799" s="50">
        <v>0</v>
      </c>
      <c r="J799" s="34">
        <f t="shared" si="134"/>
        <v>0</v>
      </c>
      <c r="K799" s="34">
        <f t="shared" si="126"/>
        <v>0</v>
      </c>
      <c r="L799" s="35" t="e">
        <f t="shared" si="132"/>
        <v>#DIV/0!</v>
      </c>
      <c r="M799" s="50">
        <v>297.11110000000002</v>
      </c>
      <c r="N799">
        <v>0</v>
      </c>
      <c r="O799" s="36">
        <f>(30*60)*$B$25*$B$29*$B$33*N799</f>
        <v>0</v>
      </c>
      <c r="P799">
        <v>297.93939999999998</v>
      </c>
      <c r="Q799" s="36">
        <f t="shared" si="128"/>
        <v>12.766099999999994</v>
      </c>
      <c r="R799" s="36">
        <f>O799*$B$35*Q799</f>
        <v>0</v>
      </c>
      <c r="S799" s="36" t="e">
        <f t="shared" si="130"/>
        <v>#DIV/0!</v>
      </c>
    </row>
    <row r="800" spans="2:19" x14ac:dyDescent="0.25">
      <c r="B800" s="49"/>
      <c r="C800" s="47"/>
      <c r="D800" s="43">
        <v>0.83333333333333304</v>
      </c>
      <c r="E800" s="47">
        <v>0</v>
      </c>
      <c r="F800" s="32">
        <f t="shared" si="125"/>
        <v>0</v>
      </c>
      <c r="G800" s="47">
        <v>286.89490000000001</v>
      </c>
      <c r="H800" s="47">
        <v>5.0193000000000003</v>
      </c>
      <c r="I800" s="50"/>
      <c r="J800" s="34">
        <f t="shared" si="134"/>
        <v>0</v>
      </c>
      <c r="K800" s="34">
        <f t="shared" si="126"/>
        <v>0</v>
      </c>
      <c r="L800" s="35" t="e">
        <f t="shared" si="132"/>
        <v>#DIV/0!</v>
      </c>
      <c r="M800" s="50"/>
      <c r="O800" s="36">
        <f>(30*60)*$B$25*$B$29*$B$33*N800</f>
        <v>0</v>
      </c>
      <c r="Q800" s="36">
        <f t="shared" si="128"/>
        <v>-285.17329999999998</v>
      </c>
      <c r="R800" s="36">
        <f>O800*$B$35*Q800</f>
        <v>0</v>
      </c>
      <c r="S800" s="36" t="e">
        <f t="shared" si="130"/>
        <v>#DIV/0!</v>
      </c>
    </row>
    <row r="801" spans="2:19" x14ac:dyDescent="0.25">
      <c r="B801" s="49"/>
      <c r="C801" s="47"/>
      <c r="D801" s="31">
        <v>0.85416666666666596</v>
      </c>
      <c r="E801" s="47">
        <v>0</v>
      </c>
      <c r="F801" s="32">
        <f t="shared" si="125"/>
        <v>0</v>
      </c>
      <c r="G801" s="47">
        <v>286.72059999999999</v>
      </c>
      <c r="H801" s="47">
        <v>5.0202</v>
      </c>
      <c r="I801" s="50"/>
      <c r="J801" s="34">
        <f t="shared" si="134"/>
        <v>0</v>
      </c>
      <c r="K801" s="34">
        <f t="shared" si="126"/>
        <v>0</v>
      </c>
      <c r="L801" s="35" t="e">
        <f t="shared" si="132"/>
        <v>#DIV/0!</v>
      </c>
      <c r="M801" s="50"/>
      <c r="O801" s="36">
        <f>(30*60)*$B$25*$B$29*$B$33*N801</f>
        <v>0</v>
      </c>
      <c r="Q801" s="36">
        <f t="shared" si="128"/>
        <v>-285.17329999999998</v>
      </c>
      <c r="R801" s="36">
        <f>O801*$B$35*Q801</f>
        <v>0</v>
      </c>
      <c r="S801" s="36" t="e">
        <f t="shared" si="130"/>
        <v>#DIV/0!</v>
      </c>
    </row>
    <row r="802" spans="2:19" x14ac:dyDescent="0.25">
      <c r="B802" s="49"/>
      <c r="C802" s="47"/>
      <c r="D802" s="31">
        <v>0.875</v>
      </c>
      <c r="E802" s="47">
        <v>0</v>
      </c>
      <c r="F802" s="32">
        <f t="shared" si="125"/>
        <v>0</v>
      </c>
      <c r="G802" s="47">
        <v>286.54629999999997</v>
      </c>
      <c r="H802" s="47">
        <v>5.0290999999999997</v>
      </c>
      <c r="I802" s="50"/>
      <c r="J802" s="34">
        <f t="shared" si="134"/>
        <v>0</v>
      </c>
      <c r="K802" s="34">
        <f t="shared" si="126"/>
        <v>0</v>
      </c>
      <c r="L802" s="35" t="e">
        <f t="shared" si="132"/>
        <v>#DIV/0!</v>
      </c>
      <c r="M802" s="50"/>
      <c r="O802" s="36">
        <f>(30*60)*$B$25*$B$29*$B$33*N802</f>
        <v>0</v>
      </c>
      <c r="Q802" s="36">
        <f t="shared" si="128"/>
        <v>-285.17329999999998</v>
      </c>
      <c r="R802" s="36">
        <f>O802*$B$35*Q802</f>
        <v>0</v>
      </c>
      <c r="S802" s="36" t="e">
        <f t="shared" si="130"/>
        <v>#DIV/0!</v>
      </c>
    </row>
    <row r="803" spans="2:19" x14ac:dyDescent="0.25">
      <c r="B803" s="49"/>
      <c r="C803" s="47"/>
      <c r="D803" s="31">
        <v>0.89583333333333304</v>
      </c>
      <c r="E803" s="47">
        <v>0</v>
      </c>
      <c r="F803" s="32">
        <f t="shared" si="125"/>
        <v>0</v>
      </c>
      <c r="G803" s="47">
        <v>286.38979999999998</v>
      </c>
      <c r="H803" s="47">
        <v>5.0387000000000004</v>
      </c>
      <c r="I803" s="50"/>
      <c r="J803" s="34">
        <f t="shared" si="134"/>
        <v>0</v>
      </c>
      <c r="K803" s="34">
        <f t="shared" si="126"/>
        <v>0</v>
      </c>
      <c r="L803" s="35" t="e">
        <f t="shared" si="132"/>
        <v>#DIV/0!</v>
      </c>
      <c r="M803" s="50"/>
      <c r="O803" s="36">
        <f>(30*60)*$B$25*$B$29*$B$33*N803</f>
        <v>0</v>
      </c>
      <c r="Q803" s="36">
        <f t="shared" si="128"/>
        <v>-285.17329999999998</v>
      </c>
      <c r="R803" s="36">
        <f>O803*$B$35*Q803</f>
        <v>0</v>
      </c>
      <c r="S803" s="36" t="e">
        <f t="shared" si="130"/>
        <v>#DIV/0!</v>
      </c>
    </row>
    <row r="804" spans="2:19" x14ac:dyDescent="0.25">
      <c r="B804" s="49"/>
      <c r="C804" s="47"/>
      <c r="D804" s="31">
        <v>0.91666666666666596</v>
      </c>
      <c r="E804" s="47">
        <v>0</v>
      </c>
      <c r="F804" s="32">
        <f t="shared" si="125"/>
        <v>0</v>
      </c>
      <c r="G804" s="47">
        <v>286.23320000000001</v>
      </c>
      <c r="H804" s="47">
        <v>5.0537999999999998</v>
      </c>
      <c r="I804" s="50"/>
      <c r="J804" s="34">
        <f t="shared" si="134"/>
        <v>0</v>
      </c>
      <c r="K804" s="34">
        <f t="shared" si="126"/>
        <v>0</v>
      </c>
      <c r="L804" s="35" t="e">
        <f t="shared" si="132"/>
        <v>#DIV/0!</v>
      </c>
      <c r="M804" s="50"/>
      <c r="N804" s="47"/>
      <c r="O804" s="36">
        <f>(30*60)*$B$25*$B$29*$B$33*N804</f>
        <v>0</v>
      </c>
      <c r="Q804" s="36">
        <f t="shared" si="128"/>
        <v>-285.17329999999998</v>
      </c>
      <c r="R804" s="36">
        <f>O804*$B$35*Q804</f>
        <v>0</v>
      </c>
      <c r="S804" s="36" t="e">
        <f t="shared" si="130"/>
        <v>#DIV/0!</v>
      </c>
    </row>
    <row r="805" spans="2:19" x14ac:dyDescent="0.25">
      <c r="B805" s="49"/>
      <c r="C805" s="47"/>
      <c r="D805" s="31">
        <v>0.9375</v>
      </c>
      <c r="E805" s="47">
        <v>0</v>
      </c>
      <c r="F805" s="32">
        <f t="shared" si="125"/>
        <v>0</v>
      </c>
      <c r="G805" s="47">
        <v>286.08179999999999</v>
      </c>
      <c r="H805" s="47">
        <v>5.0568</v>
      </c>
      <c r="I805" s="50"/>
      <c r="J805" s="34">
        <f t="shared" si="134"/>
        <v>0</v>
      </c>
      <c r="K805" s="34">
        <f t="shared" si="126"/>
        <v>0</v>
      </c>
      <c r="L805" s="35" t="e">
        <f t="shared" si="132"/>
        <v>#DIV/0!</v>
      </c>
      <c r="M805" s="50"/>
      <c r="N805" s="47"/>
      <c r="O805" s="36">
        <f>(30*60)*$B$25*$B$29*$B$33*N805</f>
        <v>0</v>
      </c>
      <c r="Q805" s="36">
        <f t="shared" si="128"/>
        <v>-285.17329999999998</v>
      </c>
      <c r="R805" s="36">
        <f>O805*$B$35*Q805</f>
        <v>0</v>
      </c>
      <c r="S805" s="36" t="e">
        <f t="shared" si="130"/>
        <v>#DIV/0!</v>
      </c>
    </row>
    <row r="806" spans="2:19" x14ac:dyDescent="0.25">
      <c r="B806" s="49"/>
      <c r="C806" s="47"/>
      <c r="D806" s="31">
        <v>0.95833333333333304</v>
      </c>
      <c r="E806" s="47">
        <v>0</v>
      </c>
      <c r="F806" s="32">
        <f t="shared" si="125"/>
        <v>0</v>
      </c>
      <c r="G806" s="47">
        <v>285.93040000000002</v>
      </c>
      <c r="H806" s="47">
        <v>5.0636999999999999</v>
      </c>
      <c r="I806" s="50"/>
      <c r="J806" s="34">
        <f t="shared" si="134"/>
        <v>0</v>
      </c>
      <c r="K806" s="34">
        <f t="shared" si="126"/>
        <v>0</v>
      </c>
      <c r="L806" s="35" t="e">
        <f t="shared" si="132"/>
        <v>#DIV/0!</v>
      </c>
      <c r="M806" s="50"/>
      <c r="N806" s="47"/>
      <c r="O806" s="36">
        <f>(30*60)*$B$25*$B$29*$B$33*N806</f>
        <v>0</v>
      </c>
      <c r="Q806" s="36">
        <f t="shared" si="128"/>
        <v>-285.17329999999998</v>
      </c>
      <c r="R806" s="36">
        <f>O806*$B$35*Q806</f>
        <v>0</v>
      </c>
      <c r="S806" s="36" t="e">
        <f t="shared" si="130"/>
        <v>#DIV/0!</v>
      </c>
    </row>
    <row r="807" spans="2:19" x14ac:dyDescent="0.25">
      <c r="B807" s="49"/>
      <c r="C807" s="47"/>
      <c r="D807" s="31">
        <v>0.97916666666666596</v>
      </c>
      <c r="E807" s="47">
        <v>0</v>
      </c>
      <c r="F807" s="32">
        <f t="shared" si="125"/>
        <v>0</v>
      </c>
      <c r="G807" s="47">
        <v>285.79610000000002</v>
      </c>
      <c r="H807" s="47">
        <v>5.0533000000000001</v>
      </c>
      <c r="I807" s="50"/>
      <c r="J807" s="34">
        <f t="shared" si="134"/>
        <v>0</v>
      </c>
      <c r="K807" s="34">
        <f t="shared" si="126"/>
        <v>0</v>
      </c>
      <c r="L807" s="35" t="e">
        <f t="shared" si="132"/>
        <v>#DIV/0!</v>
      </c>
      <c r="M807" s="50"/>
      <c r="N807" s="47"/>
      <c r="O807" s="36">
        <f>(30*60)*$B$25*$B$29*$B$33*N807</f>
        <v>0</v>
      </c>
      <c r="Q807" s="36">
        <f t="shared" si="128"/>
        <v>-285.17329999999998</v>
      </c>
      <c r="R807" s="36">
        <f>O807*$B$35*Q807</f>
        <v>0</v>
      </c>
      <c r="S807" s="36" t="e">
        <f t="shared" si="130"/>
        <v>#DIV/0!</v>
      </c>
    </row>
    <row r="808" spans="2:19" x14ac:dyDescent="0.25">
      <c r="B808" s="49"/>
      <c r="C808" s="47"/>
      <c r="D808" s="31">
        <v>1</v>
      </c>
      <c r="E808" s="47">
        <v>0</v>
      </c>
      <c r="F808" s="32">
        <f t="shared" si="125"/>
        <v>0</v>
      </c>
      <c r="G808" s="47">
        <v>285.6619</v>
      </c>
      <c r="H808" s="47">
        <v>5.0472999999999999</v>
      </c>
      <c r="I808" s="50"/>
      <c r="J808" s="34">
        <f t="shared" si="134"/>
        <v>0</v>
      </c>
      <c r="K808" s="34">
        <f t="shared" si="126"/>
        <v>0</v>
      </c>
      <c r="L808" s="35" t="e">
        <f t="shared" si="132"/>
        <v>#DIV/0!</v>
      </c>
      <c r="M808" s="50"/>
      <c r="N808" s="47"/>
      <c r="O808" s="36">
        <f>(30*60)*$B$25*$B$29*$B$33*N808</f>
        <v>0</v>
      </c>
      <c r="Q808" s="36">
        <f t="shared" si="128"/>
        <v>-285.17329999999998</v>
      </c>
      <c r="R808" s="36">
        <f>O808*$B$35*Q808</f>
        <v>0</v>
      </c>
      <c r="S808" s="36" t="e">
        <f t="shared" si="130"/>
        <v>#DIV/0!</v>
      </c>
    </row>
    <row r="809" spans="2:19" x14ac:dyDescent="0.25">
      <c r="B809" s="51"/>
      <c r="F809" s="47"/>
      <c r="I809" s="50"/>
      <c r="M809" s="50"/>
    </row>
    <row r="810" spans="2:19" x14ac:dyDescent="0.25">
      <c r="B810" s="51"/>
      <c r="F810" s="47"/>
      <c r="G810" s="47"/>
      <c r="H810" s="47"/>
      <c r="I810" s="50"/>
      <c r="J810" s="52"/>
      <c r="K810" s="52"/>
      <c r="L810" s="53"/>
      <c r="M810" s="50"/>
      <c r="N810" s="54"/>
      <c r="O810" s="54"/>
      <c r="P810" s="47"/>
      <c r="Q810" s="52"/>
      <c r="R810" s="52"/>
      <c r="S810" s="53"/>
    </row>
    <row r="811" spans="2:19" x14ac:dyDescent="0.25">
      <c r="B811" s="51"/>
      <c r="F811" s="47"/>
      <c r="G811" s="47"/>
      <c r="H811" s="47"/>
      <c r="I811" s="50"/>
      <c r="J811" s="52"/>
      <c r="K811" s="52"/>
      <c r="L811" s="53"/>
      <c r="M811" s="50"/>
      <c r="N811" s="54"/>
      <c r="O811" s="54"/>
      <c r="P811" s="47"/>
      <c r="Q811" s="52"/>
      <c r="R811" s="52"/>
      <c r="S811" s="53"/>
    </row>
    <row r="812" spans="2:19" x14ac:dyDescent="0.25">
      <c r="B812" s="51"/>
      <c r="F812" s="47"/>
      <c r="G812" s="47"/>
      <c r="H812" s="47"/>
      <c r="I812" s="50"/>
      <c r="J812" s="50"/>
      <c r="K812" s="50"/>
      <c r="M812" s="50"/>
    </row>
    <row r="813" spans="2:19" x14ac:dyDescent="0.25"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</row>
    <row r="814" spans="2:19" ht="15" customHeight="1" x14ac:dyDescent="0.25">
      <c r="B814" s="9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</row>
    <row r="815" spans="2:19" ht="21" x14ac:dyDescent="0.35">
      <c r="B815" s="11" t="s">
        <v>11</v>
      </c>
      <c r="C815" s="22" t="s">
        <v>84</v>
      </c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</row>
    <row r="816" spans="2:19" x14ac:dyDescent="0.25">
      <c r="B816" s="11" t="s">
        <v>13</v>
      </c>
      <c r="C816" s="13" t="s">
        <v>14</v>
      </c>
      <c r="D816" s="13"/>
      <c r="E816" s="14">
        <f>SUM(K823:K870)/(60*60)</f>
        <v>612.0098231827111</v>
      </c>
      <c r="F816" s="14"/>
      <c r="G816" s="15" t="s">
        <v>7</v>
      </c>
      <c r="H816" s="16" t="s">
        <v>15</v>
      </c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</row>
    <row r="817" spans="2:19" ht="21" customHeight="1" x14ac:dyDescent="0.25">
      <c r="B817" s="17" t="s">
        <v>16</v>
      </c>
      <c r="C817" s="18" t="s">
        <v>2</v>
      </c>
      <c r="D817" s="18"/>
      <c r="E817" s="19">
        <f>(SUM(K823:K870))/(SUM(F823:F870))</f>
        <v>0.12831739662075922</v>
      </c>
      <c r="F817" s="19"/>
      <c r="G817" s="20" t="s">
        <v>17</v>
      </c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</row>
    <row r="818" spans="2:19" x14ac:dyDescent="0.25">
      <c r="B818" s="17" t="s">
        <v>18</v>
      </c>
      <c r="C818" s="13" t="s">
        <v>19</v>
      </c>
      <c r="D818" s="13"/>
      <c r="E818" s="14">
        <f>SUM(O823:O870)</f>
        <v>72.355151378181816</v>
      </c>
      <c r="F818" s="14"/>
      <c r="G818" s="20" t="s">
        <v>10</v>
      </c>
      <c r="H818" s="13" t="s">
        <v>20</v>
      </c>
      <c r="I818" s="13"/>
      <c r="J818" s="14">
        <f>MAX(P823:P870)</f>
        <v>314.87580000000003</v>
      </c>
      <c r="K818" s="14"/>
      <c r="L818" s="20" t="s">
        <v>8</v>
      </c>
    </row>
    <row r="819" spans="2:19" x14ac:dyDescent="0.25">
      <c r="B819" s="11" t="s">
        <v>21</v>
      </c>
      <c r="C819" s="18" t="s">
        <v>3</v>
      </c>
      <c r="D819" s="18"/>
      <c r="E819" s="19">
        <f>(SUM(R823:R870))/(SUM(F823:F870))</f>
        <v>0.49550199152332652</v>
      </c>
      <c r="F819" s="19"/>
      <c r="G819" s="15" t="s">
        <v>17</v>
      </c>
      <c r="H819" s="13" t="s">
        <v>69</v>
      </c>
      <c r="I819" s="13"/>
      <c r="J819" s="21">
        <f>MAX(M824:M871)</f>
        <v>311.81900000000002</v>
      </c>
      <c r="K819" s="14"/>
      <c r="L819" s="20" t="s">
        <v>8</v>
      </c>
    </row>
    <row r="820" spans="2:19" ht="21" x14ac:dyDescent="0.35">
      <c r="B820" s="11" t="s">
        <v>73</v>
      </c>
      <c r="C820" s="25"/>
      <c r="D820" s="25"/>
      <c r="E820" s="25"/>
      <c r="F820" s="25"/>
      <c r="G820" s="25"/>
      <c r="H820" s="25"/>
      <c r="I820" s="26" t="s">
        <v>24</v>
      </c>
      <c r="J820" s="26"/>
      <c r="K820" s="26"/>
      <c r="L820" s="26"/>
      <c r="M820" s="25"/>
      <c r="N820" s="26" t="s">
        <v>25</v>
      </c>
      <c r="O820" s="26"/>
      <c r="P820" s="26"/>
      <c r="Q820" s="26"/>
      <c r="R820" s="26"/>
      <c r="S820" s="26"/>
    </row>
    <row r="821" spans="2:19" x14ac:dyDescent="0.25">
      <c r="B821" s="27" t="s">
        <v>26</v>
      </c>
      <c r="C821" s="28" t="s">
        <v>27</v>
      </c>
      <c r="D821" s="28" t="s">
        <v>28</v>
      </c>
      <c r="E821" s="28" t="s">
        <v>29</v>
      </c>
      <c r="F821" s="28" t="s">
        <v>30</v>
      </c>
      <c r="G821" s="28" t="s">
        <v>31</v>
      </c>
      <c r="H821" s="28" t="s">
        <v>32</v>
      </c>
      <c r="I821" s="28" t="s">
        <v>33</v>
      </c>
      <c r="J821" s="28" t="s">
        <v>33</v>
      </c>
      <c r="K821" s="28" t="s">
        <v>34</v>
      </c>
      <c r="L821" s="28" t="s">
        <v>35</v>
      </c>
      <c r="M821" s="28" t="s">
        <v>36</v>
      </c>
      <c r="N821" s="28" t="s">
        <v>37</v>
      </c>
      <c r="O821" s="28" t="s">
        <v>38</v>
      </c>
      <c r="P821" s="28" t="s">
        <v>39</v>
      </c>
      <c r="Q821" s="28" t="s">
        <v>40</v>
      </c>
      <c r="R821" s="28" t="s">
        <v>41</v>
      </c>
      <c r="S821" s="28" t="s">
        <v>35</v>
      </c>
    </row>
    <row r="822" spans="2:19" x14ac:dyDescent="0.25">
      <c r="B822" s="29">
        <f>G834</f>
        <v>285.17329999999998</v>
      </c>
      <c r="C822" s="27"/>
      <c r="D822" s="27"/>
      <c r="E822" s="27" t="s">
        <v>42</v>
      </c>
      <c r="F822" s="27" t="s">
        <v>43</v>
      </c>
      <c r="G822" s="27" t="s">
        <v>8</v>
      </c>
      <c r="H822" s="27" t="s">
        <v>44</v>
      </c>
      <c r="I822" s="27" t="s">
        <v>45</v>
      </c>
      <c r="J822" s="27" t="s">
        <v>46</v>
      </c>
      <c r="K822" s="27" t="s">
        <v>43</v>
      </c>
      <c r="L822" s="27" t="s">
        <v>17</v>
      </c>
      <c r="M822" s="27" t="s">
        <v>8</v>
      </c>
      <c r="N822" s="27" t="s">
        <v>44</v>
      </c>
      <c r="O822" s="27" t="s">
        <v>47</v>
      </c>
      <c r="P822" s="27" t="s">
        <v>8</v>
      </c>
      <c r="Q822" s="27" t="s">
        <v>8</v>
      </c>
      <c r="R822" s="27" t="s">
        <v>43</v>
      </c>
      <c r="S822" s="27" t="s">
        <v>17</v>
      </c>
    </row>
    <row r="823" spans="2:19" x14ac:dyDescent="0.25">
      <c r="B823" s="30" t="s">
        <v>48</v>
      </c>
      <c r="D823" s="31">
        <v>2.0833333333333332E-2</v>
      </c>
      <c r="E823">
        <v>0</v>
      </c>
      <c r="F823" s="32">
        <f>E823*30*60</f>
        <v>0</v>
      </c>
      <c r="G823">
        <v>285.28210000000001</v>
      </c>
      <c r="H823">
        <v>5.3007999999999997</v>
      </c>
      <c r="I823" s="33"/>
      <c r="J823" s="34">
        <f t="shared" ref="J823:J829" si="135">I823/0.3563</f>
        <v>0</v>
      </c>
      <c r="K823" s="34">
        <f>J823*30*60</f>
        <v>0</v>
      </c>
      <c r="L823" s="35" t="e">
        <f>K823/F823</f>
        <v>#DIV/0!</v>
      </c>
      <c r="M823" s="33"/>
      <c r="O823" s="36">
        <f>(30*60)*$B$25*$B$29*$B$33*N823</f>
        <v>0</v>
      </c>
      <c r="Q823" s="36">
        <f>P823-$B$822</f>
        <v>-285.17329999999998</v>
      </c>
      <c r="R823" s="36">
        <f>O823*$B$35*Q823</f>
        <v>0</v>
      </c>
      <c r="S823" s="36" t="e">
        <f>R823/F823</f>
        <v>#DIV/0!</v>
      </c>
    </row>
    <row r="824" spans="2:19" x14ac:dyDescent="0.25">
      <c r="B824" s="29">
        <v>11</v>
      </c>
      <c r="D824" s="31">
        <v>4.1666666666666664E-2</v>
      </c>
      <c r="E824">
        <v>0</v>
      </c>
      <c r="F824" s="32">
        <f t="shared" ref="F824:F870" si="136">E824*30*60</f>
        <v>0</v>
      </c>
      <c r="G824">
        <v>285.15899999999999</v>
      </c>
      <c r="H824">
        <v>5.2910000000000004</v>
      </c>
      <c r="I824" s="33"/>
      <c r="J824" s="34">
        <f t="shared" si="135"/>
        <v>0</v>
      </c>
      <c r="K824" s="34">
        <f t="shared" ref="K824:K870" si="137">J824*30*60</f>
        <v>0</v>
      </c>
      <c r="L824" s="35" t="e">
        <f t="shared" ref="L824:L830" si="138">K824/F824</f>
        <v>#DIV/0!</v>
      </c>
      <c r="M824" s="33"/>
      <c r="O824" s="36">
        <f>(30*60)*$B$25*$B$29*$B$33*N824</f>
        <v>0</v>
      </c>
      <c r="Q824" s="36">
        <f t="shared" ref="Q824:Q870" si="139">P824-$B$822</f>
        <v>-285.17329999999998</v>
      </c>
      <c r="R824" s="36">
        <f>O824*$B$35*Q824</f>
        <v>0</v>
      </c>
      <c r="S824" s="36" t="e">
        <f t="shared" ref="S824:S828" si="140">R824/F824</f>
        <v>#DIV/0!</v>
      </c>
    </row>
    <row r="825" spans="2:19" x14ac:dyDescent="0.25">
      <c r="B825" s="37" t="s">
        <v>49</v>
      </c>
      <c r="D825" s="31">
        <v>6.25E-2</v>
      </c>
      <c r="E825">
        <v>0</v>
      </c>
      <c r="F825" s="32">
        <f t="shared" si="136"/>
        <v>0</v>
      </c>
      <c r="G825">
        <v>285.04610000000002</v>
      </c>
      <c r="H825">
        <v>5.2882999999999996</v>
      </c>
      <c r="I825" s="33"/>
      <c r="J825" s="34">
        <f t="shared" si="135"/>
        <v>0</v>
      </c>
      <c r="K825" s="34">
        <f t="shared" si="137"/>
        <v>0</v>
      </c>
      <c r="L825" s="35" t="e">
        <f t="shared" si="138"/>
        <v>#DIV/0!</v>
      </c>
      <c r="M825" s="33"/>
      <c r="O825" s="36">
        <f>(30*60)*$B$25*$B$29*$B$33*N825</f>
        <v>0</v>
      </c>
      <c r="Q825" s="36">
        <f t="shared" si="139"/>
        <v>-285.17329999999998</v>
      </c>
      <c r="R825" s="36">
        <f>O825*$B$35*Q825</f>
        <v>0</v>
      </c>
      <c r="S825" s="36" t="e">
        <f t="shared" si="140"/>
        <v>#DIV/0!</v>
      </c>
    </row>
    <row r="826" spans="2:19" x14ac:dyDescent="0.25">
      <c r="B826" s="38">
        <v>8.0000000000000002E-3</v>
      </c>
      <c r="D826" s="31">
        <v>8.3333333333333301E-2</v>
      </c>
      <c r="E826">
        <v>0</v>
      </c>
      <c r="F826" s="32">
        <f t="shared" si="136"/>
        <v>0</v>
      </c>
      <c r="G826">
        <v>284.9332</v>
      </c>
      <c r="H826">
        <v>5.2944000000000004</v>
      </c>
      <c r="I826" s="33"/>
      <c r="J826" s="34">
        <f t="shared" si="135"/>
        <v>0</v>
      </c>
      <c r="K826" s="34">
        <f t="shared" si="137"/>
        <v>0</v>
      </c>
      <c r="L826" s="35" t="e">
        <f t="shared" si="138"/>
        <v>#DIV/0!</v>
      </c>
      <c r="M826" s="33"/>
      <c r="O826" s="36">
        <f>(30*60)*$B$25*$B$29*$B$33*N826</f>
        <v>0</v>
      </c>
      <c r="Q826" s="36">
        <f t="shared" si="139"/>
        <v>-285.17329999999998</v>
      </c>
      <c r="R826" s="36">
        <f>O826*$B$35*Q826</f>
        <v>0</v>
      </c>
      <c r="S826" s="36" t="e">
        <f t="shared" si="140"/>
        <v>#DIV/0!</v>
      </c>
    </row>
    <row r="827" spans="2:19" x14ac:dyDescent="0.25">
      <c r="B827" s="28" t="s">
        <v>50</v>
      </c>
      <c r="D827" s="31">
        <v>0.104166666666667</v>
      </c>
      <c r="E827">
        <v>0</v>
      </c>
      <c r="F827" s="32">
        <f t="shared" si="136"/>
        <v>0</v>
      </c>
      <c r="G827">
        <v>284.87490000000003</v>
      </c>
      <c r="H827">
        <v>5.2812999999999999</v>
      </c>
      <c r="I827" s="33"/>
      <c r="J827" s="34">
        <f t="shared" si="135"/>
        <v>0</v>
      </c>
      <c r="K827" s="34">
        <f t="shared" si="137"/>
        <v>0</v>
      </c>
      <c r="L827" s="35" t="e">
        <f t="shared" si="138"/>
        <v>#DIV/0!</v>
      </c>
      <c r="M827" s="33"/>
      <c r="O827" s="36">
        <f>(30*60)*$B$25*$B$29*$B$33*N827</f>
        <v>0</v>
      </c>
      <c r="Q827" s="36">
        <f t="shared" si="139"/>
        <v>-285.17329999999998</v>
      </c>
      <c r="R827" s="36">
        <f>O827*$B$35*Q827</f>
        <v>0</v>
      </c>
      <c r="S827" s="36" t="e">
        <f t="shared" si="140"/>
        <v>#DIV/0!</v>
      </c>
    </row>
    <row r="828" spans="2:19" x14ac:dyDescent="0.25">
      <c r="B828" s="38">
        <v>5.0265482457436686E-5</v>
      </c>
      <c r="D828" s="31">
        <v>0.125</v>
      </c>
      <c r="E828">
        <v>0</v>
      </c>
      <c r="F828" s="32">
        <f t="shared" si="136"/>
        <v>0</v>
      </c>
      <c r="G828">
        <v>284.81659999999999</v>
      </c>
      <c r="H828">
        <v>5.2728999999999999</v>
      </c>
      <c r="I828" s="33"/>
      <c r="J828" s="34">
        <f t="shared" si="135"/>
        <v>0</v>
      </c>
      <c r="K828" s="34">
        <f t="shared" si="137"/>
        <v>0</v>
      </c>
      <c r="L828" s="35" t="e">
        <f t="shared" si="138"/>
        <v>#DIV/0!</v>
      </c>
      <c r="M828" s="33"/>
      <c r="O828" s="36">
        <f>(30*60)*$B$25*$B$29*$B$33*N828</f>
        <v>0</v>
      </c>
      <c r="Q828" s="36">
        <f t="shared" si="139"/>
        <v>-285.17329999999998</v>
      </c>
      <c r="R828" s="36">
        <f>O828*$B$35*Q828</f>
        <v>0</v>
      </c>
      <c r="S828" s="36" t="e">
        <f t="shared" si="140"/>
        <v>#DIV/0!</v>
      </c>
    </row>
    <row r="829" spans="2:19" x14ac:dyDescent="0.25">
      <c r="B829" s="39" t="s">
        <v>51</v>
      </c>
      <c r="D829" s="31">
        <v>0.14583333333333301</v>
      </c>
      <c r="E829">
        <v>0</v>
      </c>
      <c r="F829" s="32">
        <f t="shared" si="136"/>
        <v>0</v>
      </c>
      <c r="G829">
        <v>284.76889999999997</v>
      </c>
      <c r="H829">
        <v>5.2496999999999998</v>
      </c>
      <c r="I829" s="33"/>
      <c r="J829" s="34">
        <f t="shared" si="135"/>
        <v>0</v>
      </c>
      <c r="K829" s="34">
        <f t="shared" si="137"/>
        <v>0</v>
      </c>
      <c r="L829" s="35" t="e">
        <f t="shared" si="138"/>
        <v>#DIV/0!</v>
      </c>
      <c r="M829" s="33"/>
      <c r="O829" s="36">
        <f>(30*60)*$B$25*$B$29*$B$33*N829</f>
        <v>0</v>
      </c>
      <c r="Q829" s="36">
        <f t="shared" si="139"/>
        <v>-285.17329999999998</v>
      </c>
      <c r="R829" s="36">
        <f>O829*$B$35*Q829</f>
        <v>0</v>
      </c>
      <c r="S829" s="36" t="e">
        <f>R829/F829</f>
        <v>#DIV/0!</v>
      </c>
    </row>
    <row r="830" spans="2:19" x14ac:dyDescent="0.25">
      <c r="B830" s="40">
        <v>0.35630699999999998</v>
      </c>
      <c r="D830" s="31">
        <v>0.16666666666666599</v>
      </c>
      <c r="E830">
        <v>0</v>
      </c>
      <c r="F830" s="32">
        <f t="shared" si="136"/>
        <v>0</v>
      </c>
      <c r="G830">
        <v>284.72129999999999</v>
      </c>
      <c r="H830">
        <v>5.2305000000000001</v>
      </c>
      <c r="I830" s="33"/>
      <c r="J830" s="34">
        <f>I830/0.3563</f>
        <v>0</v>
      </c>
      <c r="K830" s="34">
        <f t="shared" si="137"/>
        <v>0</v>
      </c>
      <c r="L830" s="35" t="e">
        <f t="shared" si="138"/>
        <v>#DIV/0!</v>
      </c>
      <c r="M830" s="33"/>
      <c r="O830" s="36">
        <f>(30*60)*$B$25*$B$29*$B$33*N830</f>
        <v>0</v>
      </c>
      <c r="Q830" s="36">
        <f t="shared" si="139"/>
        <v>-285.17329999999998</v>
      </c>
      <c r="R830" s="36">
        <f>O830*$B$35*Q830</f>
        <v>0</v>
      </c>
      <c r="S830" s="36" t="e">
        <f t="shared" ref="S830:S870" si="141">R830/F830</f>
        <v>#DIV/0!</v>
      </c>
    </row>
    <row r="831" spans="2:19" x14ac:dyDescent="0.25">
      <c r="B831" s="41" t="s">
        <v>52</v>
      </c>
      <c r="D831" s="31">
        <v>0.1875</v>
      </c>
      <c r="E831">
        <v>0</v>
      </c>
      <c r="F831" s="32">
        <f t="shared" si="136"/>
        <v>0</v>
      </c>
      <c r="G831">
        <v>284.71910000000003</v>
      </c>
      <c r="H831">
        <v>5.2077</v>
      </c>
      <c r="I831" s="33"/>
      <c r="J831" s="34">
        <f t="shared" ref="J831:J837" si="142">I831/0.3563</f>
        <v>0</v>
      </c>
      <c r="K831" s="34">
        <f t="shared" si="137"/>
        <v>0</v>
      </c>
      <c r="L831" s="35" t="e">
        <f>K831/F831</f>
        <v>#DIV/0!</v>
      </c>
      <c r="M831" s="33"/>
      <c r="O831" s="36">
        <f>(30*60)*$B$25*$B$29*$B$33*N831</f>
        <v>0</v>
      </c>
      <c r="Q831" s="36">
        <f t="shared" si="139"/>
        <v>-285.17329999999998</v>
      </c>
      <c r="R831" s="36">
        <f>O831*$B$35*Q831</f>
        <v>0</v>
      </c>
      <c r="S831" s="36" t="e">
        <f t="shared" si="141"/>
        <v>#DIV/0!</v>
      </c>
    </row>
    <row r="832" spans="2:19" x14ac:dyDescent="0.25">
      <c r="B832" s="42">
        <v>1000</v>
      </c>
      <c r="D832" s="43">
        <v>0.20833333333333301</v>
      </c>
      <c r="E832">
        <v>0</v>
      </c>
      <c r="F832" s="32">
        <f t="shared" si="136"/>
        <v>0</v>
      </c>
      <c r="G832">
        <v>284.71699999999998</v>
      </c>
      <c r="H832">
        <v>5.1897000000000002</v>
      </c>
      <c r="I832" s="33"/>
      <c r="J832" s="34">
        <f t="shared" si="142"/>
        <v>0</v>
      </c>
      <c r="K832" s="34">
        <f t="shared" si="137"/>
        <v>0</v>
      </c>
      <c r="L832" s="35" t="e">
        <f>K832/F832</f>
        <v>#DIV/0!</v>
      </c>
      <c r="M832" s="33"/>
      <c r="O832" s="36">
        <f>(30*60)*$B$25*$B$29*$B$33*N832</f>
        <v>0</v>
      </c>
      <c r="Q832" s="36">
        <f t="shared" si="139"/>
        <v>-285.17329999999998</v>
      </c>
      <c r="R832" s="36">
        <f>O832*$B$35*Q832</f>
        <v>0</v>
      </c>
      <c r="S832" s="36" t="e">
        <f t="shared" si="141"/>
        <v>#DIV/0!</v>
      </c>
    </row>
    <row r="833" spans="2:19" x14ac:dyDescent="0.25">
      <c r="B833" s="44" t="s">
        <v>53</v>
      </c>
      <c r="C833">
        <v>1</v>
      </c>
      <c r="D833" s="43">
        <v>0.22916666666666599</v>
      </c>
      <c r="E833">
        <v>0</v>
      </c>
      <c r="F833" s="32">
        <f t="shared" si="136"/>
        <v>0</v>
      </c>
      <c r="G833">
        <v>284.94510000000002</v>
      </c>
      <c r="H833">
        <v>5.1357999999999997</v>
      </c>
      <c r="I833" s="33">
        <v>0</v>
      </c>
      <c r="J833" s="34">
        <f t="shared" si="142"/>
        <v>0</v>
      </c>
      <c r="K833" s="34">
        <f t="shared" si="137"/>
        <v>0</v>
      </c>
      <c r="L833" s="35" t="e">
        <f t="shared" ref="L833:L870" si="143">K833/F833</f>
        <v>#DIV/0!</v>
      </c>
      <c r="M833" s="33">
        <v>286.50459999999998</v>
      </c>
      <c r="N833">
        <v>0</v>
      </c>
      <c r="O833" s="36">
        <f>(30*60)*$B$25*$B$29*$B$33*N833</f>
        <v>0</v>
      </c>
      <c r="P833">
        <v>286.3732</v>
      </c>
      <c r="Q833" s="36">
        <f t="shared" si="139"/>
        <v>1.1999000000000137</v>
      </c>
      <c r="R833" s="36">
        <f>O833*$B$35*Q833</f>
        <v>0</v>
      </c>
      <c r="S833" s="36" t="e">
        <f t="shared" si="141"/>
        <v>#DIV/0!</v>
      </c>
    </row>
    <row r="834" spans="2:19" x14ac:dyDescent="0.25">
      <c r="B834" s="42">
        <v>4180</v>
      </c>
      <c r="C834" s="45">
        <v>2</v>
      </c>
      <c r="D834" s="46">
        <v>0.25</v>
      </c>
      <c r="E834">
        <v>10</v>
      </c>
      <c r="F834" s="32">
        <f t="shared" si="136"/>
        <v>18000</v>
      </c>
      <c r="G834">
        <v>285.17329999999998</v>
      </c>
      <c r="H834">
        <v>5.0884999999999998</v>
      </c>
      <c r="I834" s="33">
        <v>0</v>
      </c>
      <c r="J834" s="34">
        <f t="shared" si="142"/>
        <v>0</v>
      </c>
      <c r="K834" s="34">
        <f t="shared" si="137"/>
        <v>0</v>
      </c>
      <c r="L834" s="35">
        <f t="shared" si="143"/>
        <v>0</v>
      </c>
      <c r="M834" s="33">
        <v>286.85289999999998</v>
      </c>
      <c r="N834">
        <v>0</v>
      </c>
      <c r="O834" s="36">
        <f>(30*60)*$B$25*$B$29*$B$33*N834</f>
        <v>0</v>
      </c>
      <c r="P834">
        <v>286.88</v>
      </c>
      <c r="Q834" s="36">
        <f t="shared" si="139"/>
        <v>1.7067000000000121</v>
      </c>
      <c r="R834" s="36">
        <f>O834*$B$35*Q834</f>
        <v>0</v>
      </c>
      <c r="S834" s="36">
        <f t="shared" si="141"/>
        <v>0</v>
      </c>
    </row>
    <row r="835" spans="2:19" x14ac:dyDescent="0.25">
      <c r="B835" s="48"/>
      <c r="C835" s="45">
        <v>3</v>
      </c>
      <c r="D835" s="46">
        <v>0.27083333333333298</v>
      </c>
      <c r="E835">
        <v>28</v>
      </c>
      <c r="F835" s="32">
        <f t="shared" si="136"/>
        <v>50400</v>
      </c>
      <c r="G835">
        <v>285.63630000000001</v>
      </c>
      <c r="H835">
        <v>5.0213000000000001</v>
      </c>
      <c r="I835" s="33">
        <v>0.46229999999999999</v>
      </c>
      <c r="J835" s="34">
        <f t="shared" si="142"/>
        <v>1.2975021049677238</v>
      </c>
      <c r="K835" s="34">
        <f t="shared" si="137"/>
        <v>2335.5037889419027</v>
      </c>
      <c r="L835" s="35">
        <f t="shared" si="143"/>
        <v>4.6339360891704422E-2</v>
      </c>
      <c r="M835" s="33">
        <v>287.66840000000002</v>
      </c>
      <c r="N835">
        <v>0</v>
      </c>
      <c r="O835" s="36">
        <f>(30*60)*$B$25*$B$29*$B$33*N835</f>
        <v>0</v>
      </c>
      <c r="P835">
        <v>287.68619999999999</v>
      </c>
      <c r="Q835" s="36">
        <f t="shared" si="139"/>
        <v>2.5129000000000019</v>
      </c>
      <c r="R835" s="36">
        <f>O835*$B$35*Q835</f>
        <v>0</v>
      </c>
      <c r="S835" s="36">
        <f t="shared" si="141"/>
        <v>0</v>
      </c>
    </row>
    <row r="836" spans="2:19" x14ac:dyDescent="0.25">
      <c r="B836" s="49" t="str">
        <f>B820</f>
        <v xml:space="preserve"> 313.15K</v>
      </c>
      <c r="C836" s="45">
        <v>4</v>
      </c>
      <c r="D836" s="46">
        <v>0.29166666666666602</v>
      </c>
      <c r="E836">
        <v>54</v>
      </c>
      <c r="F836" s="32">
        <f t="shared" si="136"/>
        <v>97200</v>
      </c>
      <c r="G836">
        <v>286.09930000000003</v>
      </c>
      <c r="H836">
        <v>4.9657999999999998</v>
      </c>
      <c r="I836" s="33">
        <v>1.54</v>
      </c>
      <c r="J836" s="34">
        <f t="shared" si="142"/>
        <v>4.3222003929273081</v>
      </c>
      <c r="K836" s="34">
        <f t="shared" si="137"/>
        <v>7779.9607072691542</v>
      </c>
      <c r="L836" s="35">
        <f t="shared" si="143"/>
        <v>8.004074801717237E-2</v>
      </c>
      <c r="M836" s="33">
        <v>289.10000000000002</v>
      </c>
      <c r="N836">
        <v>0</v>
      </c>
      <c r="O836" s="36">
        <f>(30*60)*$B$25*$B$29*$B$33*N836</f>
        <v>0</v>
      </c>
      <c r="P836">
        <v>289.09019999999998</v>
      </c>
      <c r="Q836" s="36">
        <f t="shared" si="139"/>
        <v>3.9168999999999983</v>
      </c>
      <c r="R836" s="36">
        <f>O836*$B$35*Q836</f>
        <v>0</v>
      </c>
      <c r="S836" s="36">
        <f t="shared" si="141"/>
        <v>0</v>
      </c>
    </row>
    <row r="837" spans="2:19" x14ac:dyDescent="0.25">
      <c r="B837" s="49"/>
      <c r="C837" s="45">
        <v>5</v>
      </c>
      <c r="D837" s="46">
        <v>0.3125</v>
      </c>
      <c r="E837">
        <v>84</v>
      </c>
      <c r="F837" s="32">
        <f t="shared" si="136"/>
        <v>151200</v>
      </c>
      <c r="G837">
        <v>286.83710000000002</v>
      </c>
      <c r="H837">
        <v>4.984</v>
      </c>
      <c r="I837" s="33">
        <v>2.8609</v>
      </c>
      <c r="J837" s="34">
        <f t="shared" si="142"/>
        <v>8.029469548133596</v>
      </c>
      <c r="K837" s="34">
        <f t="shared" si="137"/>
        <v>14453.045186640473</v>
      </c>
      <c r="L837" s="35">
        <f t="shared" si="143"/>
        <v>9.5588923192066619E-2</v>
      </c>
      <c r="M837" s="33">
        <v>291.19850000000002</v>
      </c>
      <c r="N837">
        <v>0</v>
      </c>
      <c r="O837" s="36">
        <f>(30*60)*$B$25*$B$29*$B$33*N837</f>
        <v>0</v>
      </c>
      <c r="P837">
        <v>291.15730000000002</v>
      </c>
      <c r="Q837" s="36">
        <f t="shared" si="139"/>
        <v>5.9840000000000373</v>
      </c>
      <c r="R837" s="36">
        <f>O837*$B$35*Q837</f>
        <v>0</v>
      </c>
      <c r="S837" s="36">
        <f t="shared" si="141"/>
        <v>0</v>
      </c>
    </row>
    <row r="838" spans="2:19" x14ac:dyDescent="0.25">
      <c r="B838" s="49"/>
      <c r="C838" s="45">
        <v>6</v>
      </c>
      <c r="D838" s="46">
        <v>0.33333333333333298</v>
      </c>
      <c r="E838">
        <v>168</v>
      </c>
      <c r="F838" s="32">
        <f t="shared" si="136"/>
        <v>302400</v>
      </c>
      <c r="G838">
        <v>287.57490000000001</v>
      </c>
      <c r="H838">
        <v>5.0290999999999997</v>
      </c>
      <c r="I838" s="33">
        <v>6.8822000000000001</v>
      </c>
      <c r="J838" s="34">
        <f>I838/0.3563</f>
        <v>19.315745158574234</v>
      </c>
      <c r="K838" s="34">
        <f t="shared" si="137"/>
        <v>34768.34128543362</v>
      </c>
      <c r="L838" s="35">
        <f t="shared" si="143"/>
        <v>0.11497467356294186</v>
      </c>
      <c r="M838" s="33">
        <v>295.20859999999999</v>
      </c>
      <c r="N838">
        <v>0</v>
      </c>
      <c r="O838" s="36">
        <f>(30*60)*$B$25*$B$29*$B$33*N838</f>
        <v>0</v>
      </c>
      <c r="P838">
        <v>295.07729999999998</v>
      </c>
      <c r="Q838" s="36">
        <f t="shared" si="139"/>
        <v>9.9039999999999964</v>
      </c>
      <c r="R838" s="36">
        <f>O838*$B$35*Q838</f>
        <v>0</v>
      </c>
      <c r="S838" s="36">
        <f t="shared" si="141"/>
        <v>0</v>
      </c>
    </row>
    <row r="839" spans="2:19" x14ac:dyDescent="0.25">
      <c r="B839" s="49"/>
      <c r="C839" s="45">
        <v>7</v>
      </c>
      <c r="D839" s="46">
        <v>0.35416666666666602</v>
      </c>
      <c r="E839" s="47">
        <v>327</v>
      </c>
      <c r="F839" s="32">
        <f t="shared" si="136"/>
        <v>588600</v>
      </c>
      <c r="G839" s="47">
        <v>288.25819999999999</v>
      </c>
      <c r="H839" s="47">
        <v>5.0705</v>
      </c>
      <c r="I839" s="50">
        <v>14.731299999999999</v>
      </c>
      <c r="J839" s="34">
        <f t="shared" ref="J839:J853" si="144">I839/0.3563</f>
        <v>41.345214706707829</v>
      </c>
      <c r="K839" s="34">
        <f t="shared" si="137"/>
        <v>74421.386472074097</v>
      </c>
      <c r="L839" s="35">
        <f t="shared" si="143"/>
        <v>0.12643796546393832</v>
      </c>
      <c r="M839" s="50">
        <v>302.73469999999998</v>
      </c>
      <c r="N839">
        <v>0</v>
      </c>
      <c r="O839" s="36">
        <f>(30*60)*$B$25*$B$29*$B$33*N839</f>
        <v>0</v>
      </c>
      <c r="P839">
        <v>302.41520000000003</v>
      </c>
      <c r="Q839" s="36">
        <f t="shared" si="139"/>
        <v>17.241900000000044</v>
      </c>
      <c r="R839" s="36">
        <f>O839*$B$35*Q839</f>
        <v>0</v>
      </c>
      <c r="S839" s="36">
        <f t="shared" si="141"/>
        <v>0</v>
      </c>
    </row>
    <row r="840" spans="2:19" x14ac:dyDescent="0.25">
      <c r="B840" s="49"/>
      <c r="C840" s="45">
        <v>8</v>
      </c>
      <c r="D840" s="46">
        <v>0.375</v>
      </c>
      <c r="E840" s="47">
        <v>417</v>
      </c>
      <c r="F840" s="32">
        <f t="shared" si="136"/>
        <v>750600</v>
      </c>
      <c r="G840" s="47">
        <v>288.94150000000002</v>
      </c>
      <c r="H840" s="47">
        <v>5.1265000000000001</v>
      </c>
      <c r="I840" s="50">
        <v>18.378399999999999</v>
      </c>
      <c r="J840" s="34">
        <f t="shared" si="144"/>
        <v>51.581251754139764</v>
      </c>
      <c r="K840" s="34">
        <f t="shared" si="137"/>
        <v>92846.253157451574</v>
      </c>
      <c r="L840" s="35">
        <f t="shared" si="143"/>
        <v>0.12369604737203781</v>
      </c>
      <c r="M840" s="50">
        <v>311.81900000000002</v>
      </c>
      <c r="N840">
        <v>0</v>
      </c>
      <c r="O840" s="36">
        <f>(30*60)*$B$25*$B$29*$B$33*N840</f>
        <v>0</v>
      </c>
      <c r="P840">
        <v>311.41590000000002</v>
      </c>
      <c r="Q840" s="36">
        <f t="shared" si="139"/>
        <v>26.242600000000039</v>
      </c>
      <c r="R840" s="36">
        <f>O840*$B$35*Q840</f>
        <v>0</v>
      </c>
      <c r="S840" s="36">
        <f t="shared" si="141"/>
        <v>0</v>
      </c>
    </row>
    <row r="841" spans="2:19" x14ac:dyDescent="0.25">
      <c r="B841" s="49"/>
      <c r="C841" s="45">
        <v>9</v>
      </c>
      <c r="D841" s="46">
        <v>0.39583333333333298</v>
      </c>
      <c r="E841" s="47">
        <v>483</v>
      </c>
      <c r="F841" s="32">
        <f t="shared" si="136"/>
        <v>869400</v>
      </c>
      <c r="G841" s="47">
        <v>289.5009</v>
      </c>
      <c r="H841" s="47">
        <v>5.1576000000000004</v>
      </c>
      <c r="I841" s="50">
        <v>22.131599999999999</v>
      </c>
      <c r="J841" s="34">
        <f t="shared" si="144"/>
        <v>62.115071568902607</v>
      </c>
      <c r="K841" s="34">
        <f t="shared" si="137"/>
        <v>111807.12882402469</v>
      </c>
      <c r="L841" s="35">
        <f t="shared" si="143"/>
        <v>0.12860263264783148</v>
      </c>
      <c r="M841" s="50">
        <v>306.89269999999999</v>
      </c>
      <c r="N841">
        <v>5.4000000000000003E-3</v>
      </c>
      <c r="O841" s="36">
        <f>(30*60)*$B$25*$B$29*$B$33*N841</f>
        <v>5.3743853843491305</v>
      </c>
      <c r="P841">
        <v>314.87580000000003</v>
      </c>
      <c r="Q841" s="36">
        <f t="shared" si="139"/>
        <v>29.702500000000043</v>
      </c>
      <c r="R841" s="36">
        <f>O841*$B$35*Q841</f>
        <v>667264.61025267455</v>
      </c>
      <c r="S841" s="36">
        <f t="shared" si="141"/>
        <v>0.7675001268146705</v>
      </c>
    </row>
    <row r="842" spans="2:19" x14ac:dyDescent="0.25">
      <c r="B842" s="49"/>
      <c r="C842" s="45">
        <v>10</v>
      </c>
      <c r="D842" s="46">
        <v>0.41666666666666602</v>
      </c>
      <c r="E842" s="47">
        <v>543</v>
      </c>
      <c r="F842" s="32">
        <f t="shared" si="136"/>
        <v>977400</v>
      </c>
      <c r="G842" s="47">
        <v>290.06029999999998</v>
      </c>
      <c r="H842" s="47">
        <v>5.2</v>
      </c>
      <c r="I842" s="50">
        <v>25.52</v>
      </c>
      <c r="J842" s="34">
        <f t="shared" si="144"/>
        <v>71.625035082795392</v>
      </c>
      <c r="K842" s="34">
        <f t="shared" si="137"/>
        <v>128925.0631490317</v>
      </c>
      <c r="L842" s="35">
        <f t="shared" si="143"/>
        <v>0.13190614195726591</v>
      </c>
      <c r="M842" s="50">
        <v>303.55369999999999</v>
      </c>
      <c r="N842">
        <v>5.7999999999999996E-3</v>
      </c>
      <c r="O842" s="36">
        <f>(30*60)*$B$25*$B$29*$B$33*N842</f>
        <v>5.7724880054120291</v>
      </c>
      <c r="P842">
        <v>313.34399999999999</v>
      </c>
      <c r="Q842" s="36">
        <f t="shared" si="139"/>
        <v>28.170700000000011</v>
      </c>
      <c r="R842" s="36">
        <f>O842*$B$35*Q842</f>
        <v>679730.8164299737</v>
      </c>
      <c r="S842" s="36">
        <f t="shared" si="141"/>
        <v>0.69544793987105968</v>
      </c>
    </row>
    <row r="843" spans="2:19" x14ac:dyDescent="0.25">
      <c r="B843" s="49"/>
      <c r="C843" s="45">
        <v>11</v>
      </c>
      <c r="D843" s="46">
        <v>0.4375</v>
      </c>
      <c r="E843" s="47">
        <v>588</v>
      </c>
      <c r="F843" s="32">
        <f t="shared" si="136"/>
        <v>1058400</v>
      </c>
      <c r="G843" s="47">
        <v>290.50880000000001</v>
      </c>
      <c r="H843" s="47">
        <v>5.2294999999999998</v>
      </c>
      <c r="I843" s="50">
        <v>27.82</v>
      </c>
      <c r="J843" s="34">
        <f t="shared" si="144"/>
        <v>78.080269435868644</v>
      </c>
      <c r="K843" s="34">
        <f t="shared" si="137"/>
        <v>140544.48498456358</v>
      </c>
      <c r="L843" s="35">
        <f t="shared" si="143"/>
        <v>0.13278957387052492</v>
      </c>
      <c r="M843" s="50">
        <v>302.9366</v>
      </c>
      <c r="N843">
        <v>5.4000000000000003E-3</v>
      </c>
      <c r="O843" s="36">
        <f>(30*60)*$B$25*$B$29*$B$33*N843</f>
        <v>5.3743853843491305</v>
      </c>
      <c r="P843">
        <v>312.9837</v>
      </c>
      <c r="Q843" s="36">
        <f t="shared" si="139"/>
        <v>27.810400000000016</v>
      </c>
      <c r="R843" s="36">
        <f>O843*$B$35*Q843</f>
        <v>624758.71448433504</v>
      </c>
      <c r="S843" s="36">
        <f t="shared" si="141"/>
        <v>0.5902860114175501</v>
      </c>
    </row>
    <row r="844" spans="2:19" x14ac:dyDescent="0.25">
      <c r="B844" s="49"/>
      <c r="C844" s="45">
        <v>12</v>
      </c>
      <c r="D844" s="46">
        <v>0.45833333333333298</v>
      </c>
      <c r="E844" s="47">
        <v>623</v>
      </c>
      <c r="F844" s="32">
        <f t="shared" si="136"/>
        <v>1121400</v>
      </c>
      <c r="G844" s="47">
        <v>290.95729999999998</v>
      </c>
      <c r="H844" s="47">
        <v>5.2655000000000003</v>
      </c>
      <c r="I844" s="50">
        <v>29.489699999999999</v>
      </c>
      <c r="J844" s="34">
        <f t="shared" si="144"/>
        <v>82.766488913836653</v>
      </c>
      <c r="K844" s="34">
        <f t="shared" si="137"/>
        <v>148979.68004490598</v>
      </c>
      <c r="L844" s="35">
        <f t="shared" si="143"/>
        <v>0.13285150708481006</v>
      </c>
      <c r="M844" s="50">
        <v>303.14679999999998</v>
      </c>
      <c r="N844">
        <v>5.4000000000000003E-3</v>
      </c>
      <c r="O844" s="36">
        <f>(30*60)*$B$25*$B$29*$B$33*N844</f>
        <v>5.3743853843491305</v>
      </c>
      <c r="P844">
        <v>313.23270000000002</v>
      </c>
      <c r="Q844" s="36">
        <f t="shared" si="139"/>
        <v>28.059400000000039</v>
      </c>
      <c r="R844" s="36">
        <f>O844*$B$35*Q844</f>
        <v>630352.48228007392</v>
      </c>
      <c r="S844" s="36">
        <f t="shared" si="141"/>
        <v>0.56211207622621184</v>
      </c>
    </row>
    <row r="845" spans="2:19" x14ac:dyDescent="0.25">
      <c r="B845" s="49"/>
      <c r="C845" s="45">
        <v>13</v>
      </c>
      <c r="D845" s="46">
        <v>0.47916666666666602</v>
      </c>
      <c r="E845" s="47">
        <v>612</v>
      </c>
      <c r="F845" s="32">
        <f t="shared" si="136"/>
        <v>1101600</v>
      </c>
      <c r="G845" s="47">
        <v>291.2663</v>
      </c>
      <c r="H845" s="47">
        <v>5.2991000000000001</v>
      </c>
      <c r="I845" s="50">
        <v>28.960100000000001</v>
      </c>
      <c r="J845" s="34">
        <f t="shared" si="144"/>
        <v>81.280101038450738</v>
      </c>
      <c r="K845" s="34">
        <f t="shared" si="137"/>
        <v>146304.18186921132</v>
      </c>
      <c r="L845" s="35">
        <f t="shared" si="143"/>
        <v>0.13281062261184759</v>
      </c>
      <c r="M845" s="50">
        <v>303.10939999999999</v>
      </c>
      <c r="N845">
        <v>5.4000000000000003E-3</v>
      </c>
      <c r="O845" s="36">
        <f>(30*60)*$B$25*$B$29*$B$33*N845</f>
        <v>5.3743853843491305</v>
      </c>
      <c r="P845">
        <v>313.1968</v>
      </c>
      <c r="Q845" s="36">
        <f t="shared" si="139"/>
        <v>28.023500000000013</v>
      </c>
      <c r="R845" s="36">
        <f>O845*$B$35*Q845</f>
        <v>629545.99126052705</v>
      </c>
      <c r="S845" s="36">
        <f t="shared" si="141"/>
        <v>0.57148328908907686</v>
      </c>
    </row>
    <row r="846" spans="2:19" x14ac:dyDescent="0.25">
      <c r="B846" s="49"/>
      <c r="C846" s="45">
        <v>14</v>
      </c>
      <c r="D846" s="46">
        <v>0.5</v>
      </c>
      <c r="E846" s="47">
        <v>623</v>
      </c>
      <c r="F846" s="32">
        <f t="shared" si="136"/>
        <v>1121400</v>
      </c>
      <c r="G846" s="47">
        <v>291.5752</v>
      </c>
      <c r="H846" s="47">
        <v>5.3384999999999998</v>
      </c>
      <c r="I846" s="50">
        <v>29.481200000000001</v>
      </c>
      <c r="J846" s="34">
        <f t="shared" si="144"/>
        <v>82.742632612966602</v>
      </c>
      <c r="K846" s="34">
        <f t="shared" si="137"/>
        <v>148936.73870333988</v>
      </c>
      <c r="L846" s="35">
        <f t="shared" si="143"/>
        <v>0.13281321446704109</v>
      </c>
      <c r="M846" s="50">
        <v>303.29169999999999</v>
      </c>
      <c r="N846">
        <v>5.4000000000000003E-3</v>
      </c>
      <c r="O846" s="36">
        <f>(30*60)*$B$25*$B$29*$B$33*N846</f>
        <v>5.3743853843491305</v>
      </c>
      <c r="P846">
        <v>313.375</v>
      </c>
      <c r="Q846" s="36">
        <f t="shared" si="139"/>
        <v>28.201700000000017</v>
      </c>
      <c r="R846" s="36">
        <f>O846*$B$35*Q846</f>
        <v>633549.24194807967</v>
      </c>
      <c r="S846" s="36">
        <f t="shared" si="141"/>
        <v>0.56496276257185629</v>
      </c>
    </row>
    <row r="847" spans="2:19" x14ac:dyDescent="0.25">
      <c r="B847" s="49"/>
      <c r="C847" s="45">
        <v>15</v>
      </c>
      <c r="D847" s="46">
        <v>0.52083333333333304</v>
      </c>
      <c r="E847" s="47">
        <v>625</v>
      </c>
      <c r="F847" s="32">
        <f t="shared" si="136"/>
        <v>1125000</v>
      </c>
      <c r="G847" s="47">
        <v>291.67720000000003</v>
      </c>
      <c r="H847" s="47">
        <v>5.3753000000000002</v>
      </c>
      <c r="I847" s="50">
        <v>29.594999999999999</v>
      </c>
      <c r="J847" s="34">
        <f t="shared" si="144"/>
        <v>83.062026382262133</v>
      </c>
      <c r="K847" s="34">
        <f t="shared" si="137"/>
        <v>149511.64748807185</v>
      </c>
      <c r="L847" s="35">
        <f t="shared" si="143"/>
        <v>0.13289924221161942</v>
      </c>
      <c r="M847" s="50">
        <v>303.09309999999999</v>
      </c>
      <c r="N847">
        <v>5.5999999999999999E-3</v>
      </c>
      <c r="O847" s="36">
        <f>(30*60)*$B$25*$B$29*$B$33*N847</f>
        <v>5.5734366948805798</v>
      </c>
      <c r="P847">
        <v>313.17619999999999</v>
      </c>
      <c r="Q847" s="36">
        <f t="shared" si="139"/>
        <v>28.002900000000011</v>
      </c>
      <c r="R847" s="36">
        <f>O847*$B$35*Q847</f>
        <v>652382.59196843859</v>
      </c>
      <c r="S847" s="36">
        <f t="shared" si="141"/>
        <v>0.57989563730527871</v>
      </c>
    </row>
    <row r="848" spans="2:19" x14ac:dyDescent="0.25">
      <c r="B848" s="49"/>
      <c r="C848" s="45">
        <v>16</v>
      </c>
      <c r="D848" s="46">
        <v>0.54166666666666596</v>
      </c>
      <c r="E848" s="47">
        <v>617</v>
      </c>
      <c r="F848" s="32">
        <f t="shared" si="136"/>
        <v>1110600</v>
      </c>
      <c r="G848" s="47">
        <v>291.7792</v>
      </c>
      <c r="H848" s="47">
        <v>5.4165000000000001</v>
      </c>
      <c r="I848" s="50">
        <v>29.191299999999998</v>
      </c>
      <c r="J848" s="34">
        <f t="shared" si="144"/>
        <v>81.928992422116181</v>
      </c>
      <c r="K848" s="34">
        <f t="shared" si="137"/>
        <v>147472.18635980913</v>
      </c>
      <c r="L848" s="35">
        <f t="shared" si="143"/>
        <v>0.13278604930650922</v>
      </c>
      <c r="M848" s="50">
        <v>303.18200000000002</v>
      </c>
      <c r="N848">
        <v>5.4000000000000003E-3</v>
      </c>
      <c r="O848" s="36">
        <f>(30*60)*$B$25*$B$29*$B$33*N848</f>
        <v>5.3743853843491305</v>
      </c>
      <c r="P848">
        <v>313.298</v>
      </c>
      <c r="Q848" s="36">
        <f t="shared" si="139"/>
        <v>28.124700000000018</v>
      </c>
      <c r="R848" s="36">
        <f>O848*$B$35*Q848</f>
        <v>631819.44226827309</v>
      </c>
      <c r="S848" s="36">
        <f t="shared" si="141"/>
        <v>0.56889919166961378</v>
      </c>
    </row>
    <row r="849" spans="2:19" x14ac:dyDescent="0.25">
      <c r="B849" s="49"/>
      <c r="C849" s="45">
        <v>17</v>
      </c>
      <c r="D849" s="46">
        <v>0.5625</v>
      </c>
      <c r="E849" s="47">
        <v>599</v>
      </c>
      <c r="F849" s="32">
        <f t="shared" si="136"/>
        <v>1078200</v>
      </c>
      <c r="G849" s="47">
        <v>291.70400000000001</v>
      </c>
      <c r="H849" s="47">
        <v>5.4401000000000002</v>
      </c>
      <c r="I849" s="50">
        <v>28.3537</v>
      </c>
      <c r="J849" s="34">
        <f t="shared" si="144"/>
        <v>79.57816446814482</v>
      </c>
      <c r="K849" s="34">
        <f t="shared" si="137"/>
        <v>143240.69604266065</v>
      </c>
      <c r="L849" s="35">
        <f t="shared" si="143"/>
        <v>0.13285169360291288</v>
      </c>
      <c r="M849" s="50">
        <v>302.96019999999999</v>
      </c>
      <c r="N849">
        <v>5.4000000000000003E-3</v>
      </c>
      <c r="O849" s="36">
        <f>(30*60)*$B$25*$B$29*$B$33*N849</f>
        <v>5.3743853843491305</v>
      </c>
      <c r="P849">
        <v>313.0326</v>
      </c>
      <c r="Q849" s="36">
        <f t="shared" si="139"/>
        <v>27.859300000000019</v>
      </c>
      <c r="R849" s="36">
        <f>O849*$B$35*Q849</f>
        <v>625857.24960566685</v>
      </c>
      <c r="S849" s="36">
        <f t="shared" si="141"/>
        <v>0.58046489482996366</v>
      </c>
    </row>
    <row r="850" spans="2:19" x14ac:dyDescent="0.25">
      <c r="B850" s="49"/>
      <c r="C850" s="45">
        <v>18</v>
      </c>
      <c r="D850" s="46">
        <v>0.58333333333333304</v>
      </c>
      <c r="E850" s="47">
        <v>573</v>
      </c>
      <c r="F850" s="32">
        <f t="shared" si="136"/>
        <v>1031400</v>
      </c>
      <c r="G850" s="47">
        <v>291.62880000000001</v>
      </c>
      <c r="H850" s="47">
        <v>5.4672999999999998</v>
      </c>
      <c r="I850" s="50">
        <v>27.0349</v>
      </c>
      <c r="J850" s="34">
        <f t="shared" si="144"/>
        <v>75.87678922256525</v>
      </c>
      <c r="K850" s="34">
        <f t="shared" si="137"/>
        <v>136578.22060061744</v>
      </c>
      <c r="L850" s="35">
        <f t="shared" si="143"/>
        <v>0.13242022551931107</v>
      </c>
      <c r="M850" s="50">
        <v>303.24259999999998</v>
      </c>
      <c r="N850">
        <v>4.8999999999999998E-3</v>
      </c>
      <c r="O850" s="36">
        <f>(30*60)*$B$25*$B$29*$B$33*N850</f>
        <v>4.8767571080205068</v>
      </c>
      <c r="P850">
        <v>313.34620000000001</v>
      </c>
      <c r="Q850" s="36">
        <f t="shared" si="139"/>
        <v>28.172900000000027</v>
      </c>
      <c r="R850" s="36">
        <f>O850*$B$35*Q850</f>
        <v>574300.19157334347</v>
      </c>
      <c r="S850" s="36">
        <f t="shared" si="141"/>
        <v>0.55681616402302059</v>
      </c>
    </row>
    <row r="851" spans="2:19" x14ac:dyDescent="0.25">
      <c r="B851" s="49"/>
      <c r="C851" s="45">
        <v>19</v>
      </c>
      <c r="D851" s="46">
        <v>0.60416666666666596</v>
      </c>
      <c r="E851" s="47">
        <v>534</v>
      </c>
      <c r="F851" s="32">
        <f t="shared" si="136"/>
        <v>961200</v>
      </c>
      <c r="G851" s="47">
        <v>291.38369999999998</v>
      </c>
      <c r="H851" s="47">
        <v>5.4588999999999999</v>
      </c>
      <c r="I851" s="50">
        <v>25.1982</v>
      </c>
      <c r="J851" s="34">
        <f t="shared" si="144"/>
        <v>70.721863598091488</v>
      </c>
      <c r="K851" s="34">
        <f t="shared" si="137"/>
        <v>127299.35447656468</v>
      </c>
      <c r="L851" s="35">
        <f t="shared" si="143"/>
        <v>0.13243794681290541</v>
      </c>
      <c r="M851" s="50">
        <v>303.04430000000002</v>
      </c>
      <c r="N851">
        <v>4.7000000000000002E-3</v>
      </c>
      <c r="O851" s="36">
        <f>(30*60)*$B$25*$B$29*$B$33*N851</f>
        <v>4.6777057974890583</v>
      </c>
      <c r="P851">
        <v>313.00189999999998</v>
      </c>
      <c r="Q851" s="36">
        <f t="shared" si="139"/>
        <v>27.828599999999994</v>
      </c>
      <c r="R851" s="36">
        <f>O851*$B$35*Q851</f>
        <v>544127.3348640966</v>
      </c>
      <c r="S851" s="36">
        <f t="shared" si="141"/>
        <v>0.56609169253443259</v>
      </c>
    </row>
    <row r="852" spans="2:19" x14ac:dyDescent="0.25">
      <c r="B852" s="49"/>
      <c r="C852" s="45">
        <v>20</v>
      </c>
      <c r="D852" s="46">
        <v>0.625</v>
      </c>
      <c r="E852" s="47">
        <v>479</v>
      </c>
      <c r="F852" s="32">
        <f t="shared" si="136"/>
        <v>862200</v>
      </c>
      <c r="G852" s="47">
        <v>291.13869999999997</v>
      </c>
      <c r="H852" s="47">
        <v>5.4554999999999998</v>
      </c>
      <c r="I852" s="50">
        <v>22.377400000000002</v>
      </c>
      <c r="J852" s="34">
        <f t="shared" si="144"/>
        <v>62.804939657591923</v>
      </c>
      <c r="K852" s="34">
        <f t="shared" si="137"/>
        <v>113048.89138366545</v>
      </c>
      <c r="L852" s="35">
        <f t="shared" si="143"/>
        <v>0.13111678425384535</v>
      </c>
      <c r="M852" s="50">
        <v>303.35199999999998</v>
      </c>
      <c r="N852">
        <v>4.0000000000000001E-3</v>
      </c>
      <c r="O852" s="36">
        <f>(30*60)*$B$25*$B$29*$B$33*N852</f>
        <v>3.9810262106289858</v>
      </c>
      <c r="P852">
        <v>313.30439999999999</v>
      </c>
      <c r="Q852" s="36">
        <f t="shared" si="139"/>
        <v>28.131100000000004</v>
      </c>
      <c r="R852" s="36">
        <f>O852*$B$35*Q852</f>
        <v>468120.90209338884</v>
      </c>
      <c r="S852" s="36">
        <f t="shared" si="141"/>
        <v>0.54293771989490702</v>
      </c>
    </row>
    <row r="853" spans="2:19" x14ac:dyDescent="0.25">
      <c r="B853" s="49"/>
      <c r="C853" s="45">
        <v>21</v>
      </c>
      <c r="D853" s="46">
        <v>0.64583333333333304</v>
      </c>
      <c r="E853" s="47">
        <v>416</v>
      </c>
      <c r="F853" s="32">
        <f t="shared" si="136"/>
        <v>748800</v>
      </c>
      <c r="G853" s="47">
        <v>290.76710000000003</v>
      </c>
      <c r="H853" s="47">
        <v>5.4161000000000001</v>
      </c>
      <c r="I853" s="50">
        <v>19.226800000000001</v>
      </c>
      <c r="J853" s="34">
        <f t="shared" si="144"/>
        <v>53.962391243334267</v>
      </c>
      <c r="K853" s="34">
        <f t="shared" si="137"/>
        <v>97132.30423800167</v>
      </c>
      <c r="L853" s="35">
        <f t="shared" si="143"/>
        <v>0.12971728664263044</v>
      </c>
      <c r="M853" s="50">
        <v>303.22329999999999</v>
      </c>
      <c r="N853">
        <v>3.5999999999999999E-3</v>
      </c>
      <c r="O853" s="36">
        <f>(30*60)*$B$25*$B$29*$B$33*N853</f>
        <v>3.5829235895660871</v>
      </c>
      <c r="P853">
        <v>313.04520000000002</v>
      </c>
      <c r="Q853" s="36">
        <f t="shared" si="139"/>
        <v>27.871900000000039</v>
      </c>
      <c r="R853" s="36">
        <f>O853*$B$35*Q853</f>
        <v>417426.87182339357</v>
      </c>
      <c r="S853" s="36">
        <f t="shared" si="141"/>
        <v>0.55746110019149786</v>
      </c>
    </row>
    <row r="854" spans="2:19" x14ac:dyDescent="0.25">
      <c r="B854" s="49"/>
      <c r="C854" s="45">
        <v>22</v>
      </c>
      <c r="D854" s="46">
        <v>0.66666666666666596</v>
      </c>
      <c r="E854" s="47">
        <v>349</v>
      </c>
      <c r="F854" s="32">
        <f t="shared" si="136"/>
        <v>628200</v>
      </c>
      <c r="G854" s="47">
        <v>290.39550000000003</v>
      </c>
      <c r="H854" s="47">
        <v>5.3830999999999998</v>
      </c>
      <c r="I854" s="50">
        <v>15.7933</v>
      </c>
      <c r="J854" s="34">
        <f>I854/0.3563</f>
        <v>44.325849003648614</v>
      </c>
      <c r="K854" s="34">
        <f t="shared" si="137"/>
        <v>79786.528206567498</v>
      </c>
      <c r="L854" s="35">
        <f t="shared" si="143"/>
        <v>0.1270081633342367</v>
      </c>
      <c r="M854" s="50">
        <v>303.33159999999998</v>
      </c>
      <c r="N854">
        <v>2.8999999999999998E-3</v>
      </c>
      <c r="O854" s="36">
        <f>(30*60)*$B$25*$B$29*$B$33*N854</f>
        <v>2.8862440027060146</v>
      </c>
      <c r="P854">
        <v>312.83339999999998</v>
      </c>
      <c r="Q854" s="36">
        <f t="shared" si="139"/>
        <v>27.6601</v>
      </c>
      <c r="R854" s="36">
        <f>O854*$B$35*Q854</f>
        <v>333705.27455005929</v>
      </c>
      <c r="S854" s="36">
        <f t="shared" si="141"/>
        <v>0.53120865098704118</v>
      </c>
    </row>
    <row r="855" spans="2:19" x14ac:dyDescent="0.25">
      <c r="B855" s="49"/>
      <c r="C855" s="45">
        <v>23</v>
      </c>
      <c r="D855" s="46">
        <v>0.6875</v>
      </c>
      <c r="E855" s="47">
        <v>304</v>
      </c>
      <c r="F855" s="32">
        <f t="shared" si="136"/>
        <v>547200</v>
      </c>
      <c r="G855" s="47">
        <v>289.87700000000001</v>
      </c>
      <c r="H855" s="47">
        <v>5.2972999999999999</v>
      </c>
      <c r="I855" s="50">
        <v>13.4252</v>
      </c>
      <c r="J855" s="34">
        <f t="shared" ref="J855:J870" si="145">I855/0.3563</f>
        <v>37.679483581251752</v>
      </c>
      <c r="K855" s="34">
        <f t="shared" si="137"/>
        <v>67823.070446253158</v>
      </c>
      <c r="L855" s="35">
        <f t="shared" si="143"/>
        <v>0.12394566967517025</v>
      </c>
      <c r="M855" s="50">
        <v>304.06270000000001</v>
      </c>
      <c r="N855">
        <v>2.2000000000000001E-3</v>
      </c>
      <c r="O855" s="36">
        <f>(30*60)*$B$25*$B$29*$B$33*N855</f>
        <v>2.1895644158459424</v>
      </c>
      <c r="P855">
        <v>313.06180000000001</v>
      </c>
      <c r="Q855" s="36">
        <f t="shared" si="139"/>
        <v>27.888500000000022</v>
      </c>
      <c r="R855" s="36">
        <f>O855*$B$35*Q855</f>
        <v>255246.128943316</v>
      </c>
      <c r="S855" s="36">
        <f t="shared" si="141"/>
        <v>0.4664585689753582</v>
      </c>
    </row>
    <row r="856" spans="2:19" x14ac:dyDescent="0.25">
      <c r="B856" s="49"/>
      <c r="C856" s="45">
        <v>24</v>
      </c>
      <c r="D856" s="46">
        <v>0.70833333333333304</v>
      </c>
      <c r="E856" s="47">
        <v>225</v>
      </c>
      <c r="F856" s="32">
        <f t="shared" si="136"/>
        <v>405000</v>
      </c>
      <c r="G856" s="47">
        <v>289.35849999999999</v>
      </c>
      <c r="H856" s="47">
        <v>5.2192999999999996</v>
      </c>
      <c r="I856" s="50">
        <v>9.3489000000000004</v>
      </c>
      <c r="J856" s="34">
        <f t="shared" si="145"/>
        <v>26.238843671063712</v>
      </c>
      <c r="K856" s="34">
        <f t="shared" si="137"/>
        <v>47229.918607914682</v>
      </c>
      <c r="L856" s="35">
        <f t="shared" si="143"/>
        <v>0.11661708298250539</v>
      </c>
      <c r="M856" s="50">
        <v>305.2081</v>
      </c>
      <c r="N856">
        <v>1.1999999999999999E-3</v>
      </c>
      <c r="O856" s="36">
        <f>(30*60)*$B$25*$B$29*$B$33*N856</f>
        <v>1.1943078631886956</v>
      </c>
      <c r="P856">
        <v>313.15300000000002</v>
      </c>
      <c r="Q856" s="36">
        <f t="shared" si="139"/>
        <v>27.979700000000037</v>
      </c>
      <c r="R856" s="36">
        <f>O856*$B$35*Q856</f>
        <v>139680.45050818208</v>
      </c>
      <c r="S856" s="36">
        <f t="shared" si="141"/>
        <v>0.3448900012547706</v>
      </c>
    </row>
    <row r="857" spans="2:19" x14ac:dyDescent="0.25">
      <c r="B857" s="49"/>
      <c r="C857" s="45">
        <v>25</v>
      </c>
      <c r="D857" s="46">
        <v>0.72916666666666596</v>
      </c>
      <c r="E857" s="47">
        <v>148</v>
      </c>
      <c r="F857" s="32">
        <f t="shared" si="136"/>
        <v>266400</v>
      </c>
      <c r="G857" s="47">
        <v>288.72309999999999</v>
      </c>
      <c r="H857" s="47">
        <v>5.1463000000000001</v>
      </c>
      <c r="I857" s="50">
        <v>5.4787999999999997</v>
      </c>
      <c r="J857" s="34">
        <f t="shared" si="145"/>
        <v>15.376929553746841</v>
      </c>
      <c r="K857" s="34">
        <f t="shared" si="137"/>
        <v>27678.473196744315</v>
      </c>
      <c r="L857" s="35">
        <f t="shared" si="143"/>
        <v>0.10389817266045163</v>
      </c>
      <c r="M857" s="50">
        <v>307.4708</v>
      </c>
      <c r="N857">
        <v>0</v>
      </c>
      <c r="O857" s="36">
        <f>(30*60)*$B$25*$B$29*$B$33*N857</f>
        <v>0</v>
      </c>
      <c r="P857">
        <v>312.60919999999999</v>
      </c>
      <c r="Q857" s="36">
        <f t="shared" si="139"/>
        <v>27.435900000000004</v>
      </c>
      <c r="R857" s="36">
        <f>O857*$B$35*Q857</f>
        <v>0</v>
      </c>
      <c r="S857" s="36">
        <f t="shared" si="141"/>
        <v>0</v>
      </c>
    </row>
    <row r="858" spans="2:19" x14ac:dyDescent="0.25">
      <c r="B858" s="49"/>
      <c r="C858" s="45">
        <v>26</v>
      </c>
      <c r="D858" s="46">
        <v>0.75</v>
      </c>
      <c r="E858" s="47">
        <v>79</v>
      </c>
      <c r="F858" s="32">
        <f t="shared" si="136"/>
        <v>142200</v>
      </c>
      <c r="G858" s="47">
        <v>288.08760000000001</v>
      </c>
      <c r="H858" s="47">
        <v>5.0781000000000001</v>
      </c>
      <c r="I858" s="50">
        <v>2.4018000000000002</v>
      </c>
      <c r="J858" s="34">
        <f t="shared" si="145"/>
        <v>6.7409486387875388</v>
      </c>
      <c r="K858" s="34">
        <f t="shared" si="137"/>
        <v>12133.707549817569</v>
      </c>
      <c r="L858" s="35">
        <f t="shared" si="143"/>
        <v>8.5328463782120736E-2</v>
      </c>
      <c r="M858" s="50">
        <v>307.72620000000001</v>
      </c>
      <c r="N858">
        <v>0</v>
      </c>
      <c r="O858" s="36">
        <f>(30*60)*$B$25*$B$29*$B$33*N858</f>
        <v>0</v>
      </c>
      <c r="P858">
        <v>311.19479999999999</v>
      </c>
      <c r="Q858" s="36">
        <f t="shared" si="139"/>
        <v>26.021500000000003</v>
      </c>
      <c r="R858" s="36">
        <f>O858*$B$35*Q858</f>
        <v>0</v>
      </c>
      <c r="S858" s="36">
        <f t="shared" si="141"/>
        <v>0</v>
      </c>
    </row>
    <row r="859" spans="2:19" x14ac:dyDescent="0.25">
      <c r="B859" s="49"/>
      <c r="C859" s="45">
        <v>27</v>
      </c>
      <c r="D859" s="46">
        <v>0.77083333333333304</v>
      </c>
      <c r="E859" s="47">
        <v>28</v>
      </c>
      <c r="F859" s="32">
        <f t="shared" si="136"/>
        <v>50400</v>
      </c>
      <c r="G859" s="47">
        <v>287.7174</v>
      </c>
      <c r="H859" s="47">
        <v>5.0545999999999998</v>
      </c>
      <c r="I859" s="50">
        <v>0.43519999999999998</v>
      </c>
      <c r="J859" s="34">
        <f t="shared" si="145"/>
        <v>1.2214426045467301</v>
      </c>
      <c r="K859" s="34">
        <f t="shared" si="137"/>
        <v>2198.5966881841141</v>
      </c>
      <c r="L859" s="35">
        <f t="shared" si="143"/>
        <v>4.3622950162383219E-2</v>
      </c>
      <c r="M859" s="50">
        <v>306.60140000000001</v>
      </c>
      <c r="N859">
        <v>0</v>
      </c>
      <c r="O859" s="36">
        <f>(30*60)*$B$25*$B$29*$B$33*N859</f>
        <v>0</v>
      </c>
      <c r="P859">
        <v>309.04899999999998</v>
      </c>
      <c r="Q859" s="36">
        <f t="shared" si="139"/>
        <v>23.875699999999995</v>
      </c>
      <c r="R859" s="36">
        <f>O859*$B$35*Q859</f>
        <v>0</v>
      </c>
      <c r="S859" s="36">
        <f t="shared" si="141"/>
        <v>0</v>
      </c>
    </row>
    <row r="860" spans="2:19" x14ac:dyDescent="0.25">
      <c r="B860" s="49"/>
      <c r="C860" s="45">
        <v>28</v>
      </c>
      <c r="D860" s="46">
        <v>0.79166666666666596</v>
      </c>
      <c r="E860" s="47">
        <v>3</v>
      </c>
      <c r="F860" s="32">
        <f t="shared" si="136"/>
        <v>5400</v>
      </c>
      <c r="G860" s="47">
        <v>287.34730000000002</v>
      </c>
      <c r="H860" s="47">
        <v>5.0411000000000001</v>
      </c>
      <c r="I860" s="50">
        <v>0</v>
      </c>
      <c r="J860" s="34">
        <f t="shared" si="145"/>
        <v>0</v>
      </c>
      <c r="K860" s="34">
        <f t="shared" si="137"/>
        <v>0</v>
      </c>
      <c r="L860" s="35">
        <f t="shared" si="143"/>
        <v>0</v>
      </c>
      <c r="M860" s="50">
        <v>304.89299999999997</v>
      </c>
      <c r="N860">
        <v>0</v>
      </c>
      <c r="O860" s="36">
        <f>(30*60)*$B$25*$B$29*$B$33*N860</f>
        <v>0</v>
      </c>
      <c r="P860">
        <v>306.68560000000002</v>
      </c>
      <c r="Q860" s="36">
        <f t="shared" si="139"/>
        <v>21.512300000000039</v>
      </c>
      <c r="R860" s="36">
        <f>O860*$B$35*Q860</f>
        <v>0</v>
      </c>
      <c r="S860" s="36">
        <f t="shared" si="141"/>
        <v>0</v>
      </c>
    </row>
    <row r="861" spans="2:19" x14ac:dyDescent="0.25">
      <c r="B861" s="49"/>
      <c r="C861" s="47">
        <v>29</v>
      </c>
      <c r="D861" s="43">
        <v>0.8125</v>
      </c>
      <c r="E861" s="47">
        <v>0</v>
      </c>
      <c r="F861" s="32">
        <f t="shared" si="136"/>
        <v>0</v>
      </c>
      <c r="G861" s="47">
        <v>287.12110000000001</v>
      </c>
      <c r="H861" s="47">
        <v>5.0164999999999997</v>
      </c>
      <c r="I861" s="50">
        <v>0</v>
      </c>
      <c r="J861" s="34">
        <f t="shared" si="145"/>
        <v>0</v>
      </c>
      <c r="K861" s="34">
        <f t="shared" si="137"/>
        <v>0</v>
      </c>
      <c r="L861" s="35" t="e">
        <f t="shared" si="143"/>
        <v>#DIV/0!</v>
      </c>
      <c r="M861" s="50">
        <v>296.4941</v>
      </c>
      <c r="N861">
        <v>0</v>
      </c>
      <c r="O861" s="36">
        <f>(30*60)*$B$25*$B$29*$B$33*N861</f>
        <v>0</v>
      </c>
      <c r="P861">
        <v>297.3064</v>
      </c>
      <c r="Q861" s="36">
        <f t="shared" si="139"/>
        <v>12.133100000000013</v>
      </c>
      <c r="R861" s="36">
        <f>O861*$B$35*Q861</f>
        <v>0</v>
      </c>
      <c r="S861" s="36" t="e">
        <f t="shared" si="141"/>
        <v>#DIV/0!</v>
      </c>
    </row>
    <row r="862" spans="2:19" x14ac:dyDescent="0.25">
      <c r="B862" s="49"/>
      <c r="C862" s="47"/>
      <c r="D862" s="43">
        <v>0.83333333333333304</v>
      </c>
      <c r="E862" s="47">
        <v>0</v>
      </c>
      <c r="F862" s="32">
        <f t="shared" si="136"/>
        <v>0</v>
      </c>
      <c r="G862" s="47">
        <v>286.89490000000001</v>
      </c>
      <c r="H862" s="47">
        <v>5.0193000000000003</v>
      </c>
      <c r="I862" s="50"/>
      <c r="J862" s="34">
        <f t="shared" si="145"/>
        <v>0</v>
      </c>
      <c r="K862" s="34">
        <f t="shared" si="137"/>
        <v>0</v>
      </c>
      <c r="L862" s="35" t="e">
        <f t="shared" si="143"/>
        <v>#DIV/0!</v>
      </c>
      <c r="M862" s="50"/>
      <c r="O862" s="36">
        <f>(30*60)*$B$25*$B$29*$B$33*N862</f>
        <v>0</v>
      </c>
      <c r="Q862" s="36">
        <f t="shared" si="139"/>
        <v>-285.17329999999998</v>
      </c>
      <c r="R862" s="36">
        <f>O862*$B$35*Q862</f>
        <v>0</v>
      </c>
      <c r="S862" s="36" t="e">
        <f t="shared" si="141"/>
        <v>#DIV/0!</v>
      </c>
    </row>
    <row r="863" spans="2:19" x14ac:dyDescent="0.25">
      <c r="B863" s="49"/>
      <c r="C863" s="47"/>
      <c r="D863" s="31">
        <v>0.85416666666666596</v>
      </c>
      <c r="E863" s="47">
        <v>0</v>
      </c>
      <c r="F863" s="32">
        <f t="shared" si="136"/>
        <v>0</v>
      </c>
      <c r="G863" s="47">
        <v>286.72059999999999</v>
      </c>
      <c r="H863" s="47">
        <v>5.0202</v>
      </c>
      <c r="I863" s="50"/>
      <c r="J863" s="34">
        <f t="shared" si="145"/>
        <v>0</v>
      </c>
      <c r="K863" s="34">
        <f t="shared" si="137"/>
        <v>0</v>
      </c>
      <c r="L863" s="35" t="e">
        <f t="shared" si="143"/>
        <v>#DIV/0!</v>
      </c>
      <c r="M863" s="50"/>
      <c r="O863" s="36">
        <f>(30*60)*$B$25*$B$29*$B$33*N863</f>
        <v>0</v>
      </c>
      <c r="Q863" s="36">
        <f t="shared" si="139"/>
        <v>-285.17329999999998</v>
      </c>
      <c r="R863" s="36">
        <f>O863*$B$35*Q863</f>
        <v>0</v>
      </c>
      <c r="S863" s="36" t="e">
        <f t="shared" si="141"/>
        <v>#DIV/0!</v>
      </c>
    </row>
    <row r="864" spans="2:19" x14ac:dyDescent="0.25">
      <c r="B864" s="49"/>
      <c r="C864" s="47"/>
      <c r="D864" s="31">
        <v>0.875</v>
      </c>
      <c r="E864" s="47">
        <v>0</v>
      </c>
      <c r="F864" s="32">
        <f t="shared" si="136"/>
        <v>0</v>
      </c>
      <c r="G864" s="47">
        <v>286.54629999999997</v>
      </c>
      <c r="H864" s="47">
        <v>5.0290999999999997</v>
      </c>
      <c r="I864" s="50"/>
      <c r="J864" s="34">
        <f t="shared" si="145"/>
        <v>0</v>
      </c>
      <c r="K864" s="34">
        <f t="shared" si="137"/>
        <v>0</v>
      </c>
      <c r="L864" s="35" t="e">
        <f t="shared" si="143"/>
        <v>#DIV/0!</v>
      </c>
      <c r="M864" s="50"/>
      <c r="O864" s="36">
        <f>(30*60)*$B$25*$B$29*$B$33*N864</f>
        <v>0</v>
      </c>
      <c r="Q864" s="36">
        <f t="shared" si="139"/>
        <v>-285.17329999999998</v>
      </c>
      <c r="R864" s="36">
        <f>O864*$B$35*Q864</f>
        <v>0</v>
      </c>
      <c r="S864" s="36" t="e">
        <f t="shared" si="141"/>
        <v>#DIV/0!</v>
      </c>
    </row>
    <row r="865" spans="2:19" x14ac:dyDescent="0.25">
      <c r="B865" s="49"/>
      <c r="C865" s="47"/>
      <c r="D865" s="31">
        <v>0.89583333333333304</v>
      </c>
      <c r="E865" s="47">
        <v>0</v>
      </c>
      <c r="F865" s="32">
        <f t="shared" si="136"/>
        <v>0</v>
      </c>
      <c r="G865" s="47">
        <v>286.38979999999998</v>
      </c>
      <c r="H865" s="47">
        <v>5.0387000000000004</v>
      </c>
      <c r="I865" s="50"/>
      <c r="J865" s="34">
        <f t="shared" si="145"/>
        <v>0</v>
      </c>
      <c r="K865" s="34">
        <f t="shared" si="137"/>
        <v>0</v>
      </c>
      <c r="L865" s="35" t="e">
        <f t="shared" si="143"/>
        <v>#DIV/0!</v>
      </c>
      <c r="M865" s="50"/>
      <c r="O865" s="36">
        <f>(30*60)*$B$25*$B$29*$B$33*N865</f>
        <v>0</v>
      </c>
      <c r="Q865" s="36">
        <f t="shared" si="139"/>
        <v>-285.17329999999998</v>
      </c>
      <c r="R865" s="36">
        <f>O865*$B$35*Q865</f>
        <v>0</v>
      </c>
      <c r="S865" s="36" t="e">
        <f t="shared" si="141"/>
        <v>#DIV/0!</v>
      </c>
    </row>
    <row r="866" spans="2:19" x14ac:dyDescent="0.25">
      <c r="B866" s="49"/>
      <c r="C866" s="47"/>
      <c r="D866" s="31">
        <v>0.91666666666666596</v>
      </c>
      <c r="E866" s="47">
        <v>0</v>
      </c>
      <c r="F866" s="32">
        <f t="shared" si="136"/>
        <v>0</v>
      </c>
      <c r="G866" s="47">
        <v>286.23320000000001</v>
      </c>
      <c r="H866" s="47">
        <v>5.0537999999999998</v>
      </c>
      <c r="I866" s="50"/>
      <c r="J866" s="34">
        <f t="shared" si="145"/>
        <v>0</v>
      </c>
      <c r="K866" s="34">
        <f t="shared" si="137"/>
        <v>0</v>
      </c>
      <c r="L866" s="35" t="e">
        <f t="shared" si="143"/>
        <v>#DIV/0!</v>
      </c>
      <c r="M866" s="50"/>
      <c r="N866" s="47"/>
      <c r="O866" s="36">
        <f>(30*60)*$B$25*$B$29*$B$33*N866</f>
        <v>0</v>
      </c>
      <c r="Q866" s="36">
        <f t="shared" si="139"/>
        <v>-285.17329999999998</v>
      </c>
      <c r="R866" s="36">
        <f>O866*$B$35*Q866</f>
        <v>0</v>
      </c>
      <c r="S866" s="36" t="e">
        <f t="shared" si="141"/>
        <v>#DIV/0!</v>
      </c>
    </row>
    <row r="867" spans="2:19" x14ac:dyDescent="0.25">
      <c r="B867" s="49"/>
      <c r="C867" s="47"/>
      <c r="D867" s="31">
        <v>0.9375</v>
      </c>
      <c r="E867" s="47">
        <v>0</v>
      </c>
      <c r="F867" s="32">
        <f t="shared" si="136"/>
        <v>0</v>
      </c>
      <c r="G867" s="47">
        <v>286.08179999999999</v>
      </c>
      <c r="H867" s="47">
        <v>5.0568</v>
      </c>
      <c r="I867" s="50"/>
      <c r="J867" s="34">
        <f t="shared" si="145"/>
        <v>0</v>
      </c>
      <c r="K867" s="34">
        <f t="shared" si="137"/>
        <v>0</v>
      </c>
      <c r="L867" s="35" t="e">
        <f t="shared" si="143"/>
        <v>#DIV/0!</v>
      </c>
      <c r="M867" s="50"/>
      <c r="N867" s="47"/>
      <c r="O867" s="36">
        <f>(30*60)*$B$25*$B$29*$B$33*N867</f>
        <v>0</v>
      </c>
      <c r="Q867" s="36">
        <f t="shared" si="139"/>
        <v>-285.17329999999998</v>
      </c>
      <c r="R867" s="36">
        <f>O867*$B$35*Q867</f>
        <v>0</v>
      </c>
      <c r="S867" s="36" t="e">
        <f t="shared" si="141"/>
        <v>#DIV/0!</v>
      </c>
    </row>
    <row r="868" spans="2:19" x14ac:dyDescent="0.25">
      <c r="B868" s="49"/>
      <c r="C868" s="47"/>
      <c r="D868" s="31">
        <v>0.95833333333333304</v>
      </c>
      <c r="E868" s="47">
        <v>0</v>
      </c>
      <c r="F868" s="32">
        <f t="shared" si="136"/>
        <v>0</v>
      </c>
      <c r="G868" s="47">
        <v>285.93040000000002</v>
      </c>
      <c r="H868" s="47">
        <v>5.0636999999999999</v>
      </c>
      <c r="I868" s="50"/>
      <c r="J868" s="34">
        <f t="shared" si="145"/>
        <v>0</v>
      </c>
      <c r="K868" s="34">
        <f t="shared" si="137"/>
        <v>0</v>
      </c>
      <c r="L868" s="35" t="e">
        <f t="shared" si="143"/>
        <v>#DIV/0!</v>
      </c>
      <c r="M868" s="50"/>
      <c r="N868" s="47"/>
      <c r="O868" s="36">
        <f>(30*60)*$B$25*$B$29*$B$33*N868</f>
        <v>0</v>
      </c>
      <c r="Q868" s="36">
        <f t="shared" si="139"/>
        <v>-285.17329999999998</v>
      </c>
      <c r="R868" s="36">
        <f>O868*$B$35*Q868</f>
        <v>0</v>
      </c>
      <c r="S868" s="36" t="e">
        <f t="shared" si="141"/>
        <v>#DIV/0!</v>
      </c>
    </row>
    <row r="869" spans="2:19" x14ac:dyDescent="0.25">
      <c r="B869" s="49"/>
      <c r="C869" s="47"/>
      <c r="D869" s="31">
        <v>0.97916666666666596</v>
      </c>
      <c r="E869" s="47">
        <v>0</v>
      </c>
      <c r="F869" s="32">
        <f t="shared" si="136"/>
        <v>0</v>
      </c>
      <c r="G869" s="47">
        <v>285.79610000000002</v>
      </c>
      <c r="H869" s="47">
        <v>5.0533000000000001</v>
      </c>
      <c r="I869" s="50"/>
      <c r="J869" s="34">
        <f t="shared" si="145"/>
        <v>0</v>
      </c>
      <c r="K869" s="34">
        <f t="shared" si="137"/>
        <v>0</v>
      </c>
      <c r="L869" s="35" t="e">
        <f t="shared" si="143"/>
        <v>#DIV/0!</v>
      </c>
      <c r="M869" s="50"/>
      <c r="N869" s="47"/>
      <c r="O869" s="36">
        <f>(30*60)*$B$25*$B$29*$B$33*N869</f>
        <v>0</v>
      </c>
      <c r="Q869" s="36">
        <f t="shared" si="139"/>
        <v>-285.17329999999998</v>
      </c>
      <c r="R869" s="36">
        <f>O869*$B$35*Q869</f>
        <v>0</v>
      </c>
      <c r="S869" s="36" t="e">
        <f t="shared" si="141"/>
        <v>#DIV/0!</v>
      </c>
    </row>
    <row r="870" spans="2:19" x14ac:dyDescent="0.25">
      <c r="B870" s="49"/>
      <c r="C870" s="47"/>
      <c r="D870" s="31">
        <v>1</v>
      </c>
      <c r="E870" s="47">
        <v>0</v>
      </c>
      <c r="F870" s="32">
        <f t="shared" si="136"/>
        <v>0</v>
      </c>
      <c r="G870" s="47">
        <v>285.6619</v>
      </c>
      <c r="H870" s="47">
        <v>5.0472999999999999</v>
      </c>
      <c r="I870" s="50"/>
      <c r="J870" s="34">
        <f t="shared" si="145"/>
        <v>0</v>
      </c>
      <c r="K870" s="34">
        <f t="shared" si="137"/>
        <v>0</v>
      </c>
      <c r="L870" s="35" t="e">
        <f t="shared" si="143"/>
        <v>#DIV/0!</v>
      </c>
      <c r="M870" s="50"/>
      <c r="N870" s="47"/>
      <c r="O870" s="36">
        <f>(30*60)*$B$25*$B$29*$B$33*N870</f>
        <v>0</v>
      </c>
      <c r="Q870" s="36">
        <f t="shared" si="139"/>
        <v>-285.17329999999998</v>
      </c>
      <c r="R870" s="36">
        <f>O870*$B$35*Q870</f>
        <v>0</v>
      </c>
      <c r="S870" s="36" t="e">
        <f t="shared" si="141"/>
        <v>#DIV/0!</v>
      </c>
    </row>
    <row r="871" spans="2:19" x14ac:dyDescent="0.25">
      <c r="B871" s="51"/>
      <c r="F871" s="47"/>
      <c r="I871" s="50"/>
      <c r="M871" s="50"/>
    </row>
    <row r="872" spans="2:19" x14ac:dyDescent="0.25">
      <c r="B872" s="51"/>
      <c r="F872" s="47"/>
      <c r="G872" s="47"/>
      <c r="H872" s="47"/>
      <c r="I872" s="50"/>
      <c r="J872" s="52"/>
      <c r="K872" s="52"/>
      <c r="L872" s="53"/>
      <c r="M872" s="50"/>
      <c r="N872" s="54"/>
      <c r="O872" s="54"/>
      <c r="P872" s="47"/>
      <c r="Q872" s="52"/>
      <c r="R872" s="52"/>
      <c r="S872" s="53"/>
    </row>
    <row r="873" spans="2:19" x14ac:dyDescent="0.25">
      <c r="B873" s="51"/>
      <c r="F873" s="47"/>
      <c r="G873" s="47"/>
      <c r="H873" s="47"/>
      <c r="I873" s="50"/>
      <c r="J873" s="52"/>
      <c r="K873" s="52"/>
      <c r="L873" s="53"/>
      <c r="M873" s="50"/>
      <c r="N873" s="54"/>
      <c r="O873" s="54"/>
      <c r="P873" s="47"/>
      <c r="Q873" s="52"/>
      <c r="R873" s="52"/>
      <c r="S873" s="53"/>
    </row>
    <row r="874" spans="2:19" x14ac:dyDescent="0.25">
      <c r="B874" s="51"/>
      <c r="F874" s="47"/>
      <c r="G874" s="47"/>
      <c r="H874" s="47"/>
      <c r="I874" s="50"/>
      <c r="J874" s="50"/>
      <c r="K874" s="50"/>
      <c r="M874" s="50"/>
    </row>
    <row r="875" spans="2:19" x14ac:dyDescent="0.25"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</row>
    <row r="876" spans="2:19" ht="15" customHeight="1" x14ac:dyDescent="0.25">
      <c r="B876" s="9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</row>
  </sheetData>
  <mergeCells count="301">
    <mergeCell ref="L8:M8"/>
    <mergeCell ref="L4:M4"/>
    <mergeCell ref="L5:M5"/>
    <mergeCell ref="L6:M6"/>
    <mergeCell ref="L7:M7"/>
    <mergeCell ref="J4:K4"/>
    <mergeCell ref="J5:K5"/>
    <mergeCell ref="J6:K6"/>
    <mergeCell ref="J7:K7"/>
    <mergeCell ref="J2:K2"/>
    <mergeCell ref="B3:M3"/>
    <mergeCell ref="V15:AC15"/>
    <mergeCell ref="Z16:AA16"/>
    <mergeCell ref="U14:AE14"/>
    <mergeCell ref="H8:I8"/>
    <mergeCell ref="H4:I4"/>
    <mergeCell ref="H5:I5"/>
    <mergeCell ref="H6:I6"/>
    <mergeCell ref="H7:I7"/>
    <mergeCell ref="J8:K8"/>
    <mergeCell ref="E18:F18"/>
    <mergeCell ref="C18:D18"/>
    <mergeCell ref="H17:S18"/>
    <mergeCell ref="E17:F17"/>
    <mergeCell ref="C17:D17"/>
    <mergeCell ref="C16:S16"/>
    <mergeCell ref="I820:L820"/>
    <mergeCell ref="N820:S820"/>
    <mergeCell ref="B836:B870"/>
    <mergeCell ref="C818:D818"/>
    <mergeCell ref="E818:F818"/>
    <mergeCell ref="H818:I818"/>
    <mergeCell ref="J818:K818"/>
    <mergeCell ref="C819:D819"/>
    <mergeCell ref="E819:F819"/>
    <mergeCell ref="H819:I819"/>
    <mergeCell ref="J819:K819"/>
    <mergeCell ref="I758:L758"/>
    <mergeCell ref="N758:S758"/>
    <mergeCell ref="B774:B808"/>
    <mergeCell ref="C815:S815"/>
    <mergeCell ref="C816:D816"/>
    <mergeCell ref="E816:F816"/>
    <mergeCell ref="H816:S817"/>
    <mergeCell ref="C817:D817"/>
    <mergeCell ref="E817:F817"/>
    <mergeCell ref="C756:D756"/>
    <mergeCell ref="E756:F756"/>
    <mergeCell ref="H756:I756"/>
    <mergeCell ref="J756:K756"/>
    <mergeCell ref="C757:D757"/>
    <mergeCell ref="E757:F757"/>
    <mergeCell ref="H757:I757"/>
    <mergeCell ref="J757:K757"/>
    <mergeCell ref="I696:L696"/>
    <mergeCell ref="N696:S696"/>
    <mergeCell ref="B712:B746"/>
    <mergeCell ref="C753:S753"/>
    <mergeCell ref="C754:D754"/>
    <mergeCell ref="E754:F754"/>
    <mergeCell ref="H754:S755"/>
    <mergeCell ref="C755:D755"/>
    <mergeCell ref="E755:F755"/>
    <mergeCell ref="C694:D694"/>
    <mergeCell ref="E694:F694"/>
    <mergeCell ref="H694:I694"/>
    <mergeCell ref="J694:K694"/>
    <mergeCell ref="C695:D695"/>
    <mergeCell ref="E695:F695"/>
    <mergeCell ref="H695:I695"/>
    <mergeCell ref="J695:K695"/>
    <mergeCell ref="I634:L634"/>
    <mergeCell ref="N634:S634"/>
    <mergeCell ref="B650:B684"/>
    <mergeCell ref="C691:S691"/>
    <mergeCell ref="C692:D692"/>
    <mergeCell ref="E692:F692"/>
    <mergeCell ref="H692:S693"/>
    <mergeCell ref="C693:D693"/>
    <mergeCell ref="E693:F693"/>
    <mergeCell ref="C632:D632"/>
    <mergeCell ref="E632:F632"/>
    <mergeCell ref="H632:I632"/>
    <mergeCell ref="J632:K632"/>
    <mergeCell ref="C633:D633"/>
    <mergeCell ref="E633:F633"/>
    <mergeCell ref="H633:I633"/>
    <mergeCell ref="J633:K633"/>
    <mergeCell ref="C629:S629"/>
    <mergeCell ref="C630:D630"/>
    <mergeCell ref="E630:F630"/>
    <mergeCell ref="H630:S631"/>
    <mergeCell ref="C631:D631"/>
    <mergeCell ref="E631:F631"/>
    <mergeCell ref="C572:D572"/>
    <mergeCell ref="E572:F572"/>
    <mergeCell ref="I572:L572"/>
    <mergeCell ref="N572:S572"/>
    <mergeCell ref="B588:B622"/>
    <mergeCell ref="C570:D570"/>
    <mergeCell ref="E570:F570"/>
    <mergeCell ref="H570:I570"/>
    <mergeCell ref="J570:K570"/>
    <mergeCell ref="C571:D571"/>
    <mergeCell ref="E571:F571"/>
    <mergeCell ref="H571:I571"/>
    <mergeCell ref="J571:K571"/>
    <mergeCell ref="C567:S567"/>
    <mergeCell ref="C568:D568"/>
    <mergeCell ref="E568:F568"/>
    <mergeCell ref="H568:S569"/>
    <mergeCell ref="C569:D569"/>
    <mergeCell ref="E569:F569"/>
    <mergeCell ref="C510:D510"/>
    <mergeCell ref="E510:F510"/>
    <mergeCell ref="I510:L510"/>
    <mergeCell ref="N510:S510"/>
    <mergeCell ref="B526:B560"/>
    <mergeCell ref="C508:D508"/>
    <mergeCell ref="E508:F508"/>
    <mergeCell ref="H508:I508"/>
    <mergeCell ref="J508:K508"/>
    <mergeCell ref="C509:D509"/>
    <mergeCell ref="E509:F509"/>
    <mergeCell ref="H509:I509"/>
    <mergeCell ref="J509:K509"/>
    <mergeCell ref="C505:S505"/>
    <mergeCell ref="C506:D506"/>
    <mergeCell ref="E506:F506"/>
    <mergeCell ref="H506:S507"/>
    <mergeCell ref="C507:D507"/>
    <mergeCell ref="E507:F507"/>
    <mergeCell ref="C448:D448"/>
    <mergeCell ref="E448:F448"/>
    <mergeCell ref="I448:L448"/>
    <mergeCell ref="N448:S448"/>
    <mergeCell ref="B464:B498"/>
    <mergeCell ref="C446:D446"/>
    <mergeCell ref="E446:F446"/>
    <mergeCell ref="H446:I446"/>
    <mergeCell ref="J446:K446"/>
    <mergeCell ref="C447:D447"/>
    <mergeCell ref="E447:F447"/>
    <mergeCell ref="H447:I447"/>
    <mergeCell ref="J447:K447"/>
    <mergeCell ref="C443:S443"/>
    <mergeCell ref="C444:D444"/>
    <mergeCell ref="E444:F444"/>
    <mergeCell ref="H444:S445"/>
    <mergeCell ref="C445:D445"/>
    <mergeCell ref="E445:F445"/>
    <mergeCell ref="C387:D387"/>
    <mergeCell ref="E387:F387"/>
    <mergeCell ref="I387:L387"/>
    <mergeCell ref="N387:S387"/>
    <mergeCell ref="B403:B437"/>
    <mergeCell ref="C385:D385"/>
    <mergeCell ref="E385:F385"/>
    <mergeCell ref="H385:I385"/>
    <mergeCell ref="J385:K385"/>
    <mergeCell ref="C386:D386"/>
    <mergeCell ref="E386:F386"/>
    <mergeCell ref="H386:I386"/>
    <mergeCell ref="J386:K386"/>
    <mergeCell ref="N326:S326"/>
    <mergeCell ref="B342:B376"/>
    <mergeCell ref="C382:S382"/>
    <mergeCell ref="C383:D383"/>
    <mergeCell ref="E383:F383"/>
    <mergeCell ref="H383:S384"/>
    <mergeCell ref="C384:D384"/>
    <mergeCell ref="E384:F384"/>
    <mergeCell ref="C325:D325"/>
    <mergeCell ref="E325:F325"/>
    <mergeCell ref="H325:I325"/>
    <mergeCell ref="J325:K325"/>
    <mergeCell ref="C326:D326"/>
    <mergeCell ref="E326:F326"/>
    <mergeCell ref="I326:L326"/>
    <mergeCell ref="C322:D322"/>
    <mergeCell ref="E322:F322"/>
    <mergeCell ref="H322:S323"/>
    <mergeCell ref="C323:D323"/>
    <mergeCell ref="E323:F323"/>
    <mergeCell ref="C324:D324"/>
    <mergeCell ref="E324:F324"/>
    <mergeCell ref="H324:I324"/>
    <mergeCell ref="J324:K324"/>
    <mergeCell ref="C265:D265"/>
    <mergeCell ref="E265:F265"/>
    <mergeCell ref="I265:L265"/>
    <mergeCell ref="N265:S265"/>
    <mergeCell ref="B281:B315"/>
    <mergeCell ref="C321:S321"/>
    <mergeCell ref="C263:D263"/>
    <mergeCell ref="E263:F263"/>
    <mergeCell ref="H263:I263"/>
    <mergeCell ref="J263:K263"/>
    <mergeCell ref="C264:D264"/>
    <mergeCell ref="E264:F264"/>
    <mergeCell ref="H264:I264"/>
    <mergeCell ref="J264:K264"/>
    <mergeCell ref="N204:S204"/>
    <mergeCell ref="B220:B254"/>
    <mergeCell ref="C260:S260"/>
    <mergeCell ref="C261:D261"/>
    <mergeCell ref="E261:F261"/>
    <mergeCell ref="H261:S262"/>
    <mergeCell ref="C262:D262"/>
    <mergeCell ref="E262:F262"/>
    <mergeCell ref="C203:D203"/>
    <mergeCell ref="E203:F203"/>
    <mergeCell ref="H203:I203"/>
    <mergeCell ref="J203:K203"/>
    <mergeCell ref="C204:D204"/>
    <mergeCell ref="E204:F204"/>
    <mergeCell ref="I204:L204"/>
    <mergeCell ref="C200:D200"/>
    <mergeCell ref="E200:F200"/>
    <mergeCell ref="H200:S201"/>
    <mergeCell ref="C201:D201"/>
    <mergeCell ref="E201:F201"/>
    <mergeCell ref="C202:D202"/>
    <mergeCell ref="E202:F202"/>
    <mergeCell ref="H202:I202"/>
    <mergeCell ref="J202:K202"/>
    <mergeCell ref="C143:D143"/>
    <mergeCell ref="E143:F143"/>
    <mergeCell ref="I143:L143"/>
    <mergeCell ref="N143:S143"/>
    <mergeCell ref="B159:B193"/>
    <mergeCell ref="C199:S199"/>
    <mergeCell ref="C141:D141"/>
    <mergeCell ref="E141:F141"/>
    <mergeCell ref="H141:I141"/>
    <mergeCell ref="J141:K141"/>
    <mergeCell ref="C142:D142"/>
    <mergeCell ref="E142:F142"/>
    <mergeCell ref="H142:I142"/>
    <mergeCell ref="J142:K142"/>
    <mergeCell ref="N82:S82"/>
    <mergeCell ref="B98:B132"/>
    <mergeCell ref="C138:S138"/>
    <mergeCell ref="C139:D139"/>
    <mergeCell ref="E139:F139"/>
    <mergeCell ref="H139:S140"/>
    <mergeCell ref="C140:D140"/>
    <mergeCell ref="E140:F140"/>
    <mergeCell ref="C81:D81"/>
    <mergeCell ref="E81:F81"/>
    <mergeCell ref="H81:I81"/>
    <mergeCell ref="J81:K81"/>
    <mergeCell ref="C82:D82"/>
    <mergeCell ref="E82:F82"/>
    <mergeCell ref="I82:L82"/>
    <mergeCell ref="C78:D78"/>
    <mergeCell ref="E78:F78"/>
    <mergeCell ref="H78:S79"/>
    <mergeCell ref="C79:D79"/>
    <mergeCell ref="E79:F79"/>
    <mergeCell ref="C80:D80"/>
    <mergeCell ref="E80:F80"/>
    <mergeCell ref="H80:I80"/>
    <mergeCell ref="J80:K80"/>
    <mergeCell ref="C21:D21"/>
    <mergeCell ref="E21:F21"/>
    <mergeCell ref="I21:L21"/>
    <mergeCell ref="N21:S21"/>
    <mergeCell ref="B37:B71"/>
    <mergeCell ref="C77:S77"/>
    <mergeCell ref="C19:D19"/>
    <mergeCell ref="E19:F19"/>
    <mergeCell ref="H19:I19"/>
    <mergeCell ref="J19:K19"/>
    <mergeCell ref="C20:D20"/>
    <mergeCell ref="E20:F20"/>
    <mergeCell ref="H20:I20"/>
    <mergeCell ref="J20:K20"/>
    <mergeCell ref="H13:I13"/>
    <mergeCell ref="J13:K13"/>
    <mergeCell ref="L13:M13"/>
    <mergeCell ref="H12:I12"/>
    <mergeCell ref="J12:K12"/>
    <mergeCell ref="L12:M12"/>
    <mergeCell ref="H11:I11"/>
    <mergeCell ref="J11:K11"/>
    <mergeCell ref="L11:M11"/>
    <mergeCell ref="H10:I10"/>
    <mergeCell ref="J10:K10"/>
    <mergeCell ref="L10:M10"/>
    <mergeCell ref="H9:I9"/>
    <mergeCell ref="J9:K9"/>
    <mergeCell ref="L9:M9"/>
    <mergeCell ref="B1:E1"/>
    <mergeCell ref="F1:G1"/>
    <mergeCell ref="H1:I1"/>
    <mergeCell ref="J1:K1"/>
    <mergeCell ref="L1:M1"/>
    <mergeCell ref="B2:E2"/>
    <mergeCell ref="H2:I2"/>
    <mergeCell ref="L2:M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12(a) 13(a) 14(a)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 Thinsurat (PGR)</dc:creator>
  <cp:lastModifiedBy>Kamon Thinsurat (PGR)</cp:lastModifiedBy>
  <dcterms:created xsi:type="dcterms:W3CDTF">2018-08-16T07:45:23Z</dcterms:created>
  <dcterms:modified xsi:type="dcterms:W3CDTF">2018-08-16T11:00:23Z</dcterms:modified>
</cp:coreProperties>
</file>