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v\GitHub\PThreads\opencl\results\171017_2\"/>
    </mc:Choice>
  </mc:AlternateContent>
  <bookViews>
    <workbookView xWindow="0" yWindow="0" windowWidth="24000" windowHeight="9285" tabRatio="370" activeTab="2"/>
  </bookViews>
  <sheets>
    <sheet name="sqrt" sheetId="1" r:id="rId1"/>
    <sheet name="int" sheetId="2" r:id="rId2"/>
    <sheet name="log" sheetId="3" r:id="rId3"/>
  </sheets>
  <calcPr calcId="162913"/>
</workbook>
</file>

<file path=xl/calcChain.xml><?xml version="1.0" encoding="utf-8"?>
<calcChain xmlns="http://schemas.openxmlformats.org/spreadsheetml/2006/main">
  <c r="R53" i="3" l="1"/>
  <c r="R52" i="3"/>
  <c r="R51" i="3"/>
  <c r="R83" i="2"/>
  <c r="R82" i="2"/>
  <c r="R81" i="2"/>
  <c r="R83" i="1"/>
  <c r="R82" i="1"/>
  <c r="R81" i="1"/>
  <c r="Q50" i="3" l="1"/>
  <c r="M50" i="3"/>
  <c r="K50" i="3"/>
  <c r="J50" i="3"/>
  <c r="I50" i="3"/>
  <c r="L50" i="3" s="1"/>
  <c r="R50" i="3" s="1"/>
  <c r="H50" i="3"/>
  <c r="P50" i="3" s="1"/>
  <c r="M49" i="3"/>
  <c r="L49" i="3"/>
  <c r="K49" i="3"/>
  <c r="J49" i="3"/>
  <c r="I49" i="3"/>
  <c r="H49" i="3"/>
  <c r="Q49" i="3" s="1"/>
  <c r="M48" i="3"/>
  <c r="Q48" i="3" s="1"/>
  <c r="K48" i="3"/>
  <c r="J48" i="3"/>
  <c r="I48" i="3"/>
  <c r="L48" i="3" s="1"/>
  <c r="H48" i="3"/>
  <c r="P48" i="3" s="1"/>
  <c r="P47" i="3"/>
  <c r="M47" i="3"/>
  <c r="Q47" i="3" s="1"/>
  <c r="L47" i="3"/>
  <c r="R47" i="3" s="1"/>
  <c r="K47" i="3"/>
  <c r="J47" i="3"/>
  <c r="I47" i="3"/>
  <c r="H47" i="3"/>
  <c r="Q46" i="3"/>
  <c r="M46" i="3"/>
  <c r="K46" i="3"/>
  <c r="J46" i="3"/>
  <c r="I46" i="3"/>
  <c r="L46" i="3" s="1"/>
  <c r="R46" i="3" s="1"/>
  <c r="H46" i="3"/>
  <c r="P46" i="3" s="1"/>
  <c r="M45" i="3"/>
  <c r="Q45" i="3" s="1"/>
  <c r="L45" i="3"/>
  <c r="R45" i="3" s="1"/>
  <c r="K45" i="3"/>
  <c r="J45" i="3"/>
  <c r="I45" i="3"/>
  <c r="H45" i="3"/>
  <c r="P45" i="3" s="1"/>
  <c r="M44" i="3"/>
  <c r="Q44" i="3" s="1"/>
  <c r="K44" i="3"/>
  <c r="J44" i="3"/>
  <c r="I44" i="3"/>
  <c r="L44" i="3" s="1"/>
  <c r="H44" i="3"/>
  <c r="P44" i="3" s="1"/>
  <c r="P43" i="3"/>
  <c r="M43" i="3"/>
  <c r="Q43" i="3" s="1"/>
  <c r="L43" i="3"/>
  <c r="R43" i="3" s="1"/>
  <c r="K43" i="3"/>
  <c r="J43" i="3"/>
  <c r="I43" i="3"/>
  <c r="H43" i="3"/>
  <c r="Q42" i="3"/>
  <c r="M42" i="3"/>
  <c r="K42" i="3"/>
  <c r="J42" i="3"/>
  <c r="I42" i="3"/>
  <c r="L42" i="3" s="1"/>
  <c r="R42" i="3" s="1"/>
  <c r="H42" i="3"/>
  <c r="P42" i="3" s="1"/>
  <c r="M41" i="3"/>
  <c r="Q41" i="3" s="1"/>
  <c r="L41" i="3"/>
  <c r="R41" i="3" s="1"/>
  <c r="K41" i="3"/>
  <c r="J41" i="3"/>
  <c r="I41" i="3"/>
  <c r="H41" i="3"/>
  <c r="P41" i="3" s="1"/>
  <c r="M40" i="3"/>
  <c r="Q40" i="3" s="1"/>
  <c r="K40" i="3"/>
  <c r="J40" i="3"/>
  <c r="I40" i="3"/>
  <c r="L40" i="3" s="1"/>
  <c r="H40" i="3"/>
  <c r="P40" i="3" s="1"/>
  <c r="P39" i="3"/>
  <c r="M39" i="3"/>
  <c r="Q39" i="3" s="1"/>
  <c r="L39" i="3"/>
  <c r="R39" i="3" s="1"/>
  <c r="K39" i="3"/>
  <c r="J39" i="3"/>
  <c r="I39" i="3"/>
  <c r="H39" i="3"/>
  <c r="Q38" i="3"/>
  <c r="M38" i="3"/>
  <c r="K38" i="3"/>
  <c r="J38" i="3"/>
  <c r="I38" i="3"/>
  <c r="L38" i="3" s="1"/>
  <c r="R38" i="3" s="1"/>
  <c r="H38" i="3"/>
  <c r="P38" i="3" s="1"/>
  <c r="M37" i="3"/>
  <c r="Q37" i="3" s="1"/>
  <c r="L37" i="3"/>
  <c r="R37" i="3" s="1"/>
  <c r="K37" i="3"/>
  <c r="J37" i="3"/>
  <c r="I37" i="3"/>
  <c r="H37" i="3"/>
  <c r="P37" i="3" s="1"/>
  <c r="M36" i="3"/>
  <c r="Q36" i="3" s="1"/>
  <c r="K36" i="3"/>
  <c r="J36" i="3"/>
  <c r="I36" i="3"/>
  <c r="L36" i="3" s="1"/>
  <c r="H36" i="3"/>
  <c r="P36" i="3" s="1"/>
  <c r="P35" i="3"/>
  <c r="M35" i="3"/>
  <c r="Q35" i="3" s="1"/>
  <c r="L35" i="3"/>
  <c r="R35" i="3" s="1"/>
  <c r="K35" i="3"/>
  <c r="J35" i="3"/>
  <c r="I35" i="3"/>
  <c r="H35" i="3"/>
  <c r="Q34" i="3"/>
  <c r="M34" i="3"/>
  <c r="K34" i="3"/>
  <c r="J34" i="3"/>
  <c r="I34" i="3"/>
  <c r="L34" i="3" s="1"/>
  <c r="R34" i="3" s="1"/>
  <c r="H34" i="3"/>
  <c r="P34" i="3" s="1"/>
  <c r="M33" i="3"/>
  <c r="Q33" i="3" s="1"/>
  <c r="L33" i="3"/>
  <c r="R33" i="3" s="1"/>
  <c r="K33" i="3"/>
  <c r="J33" i="3"/>
  <c r="I33" i="3"/>
  <c r="H33" i="3"/>
  <c r="P33" i="3" s="1"/>
  <c r="M32" i="3"/>
  <c r="Q32" i="3" s="1"/>
  <c r="K32" i="3"/>
  <c r="J32" i="3"/>
  <c r="I32" i="3"/>
  <c r="L32" i="3" s="1"/>
  <c r="H32" i="3"/>
  <c r="P32" i="3" s="1"/>
  <c r="P31" i="3"/>
  <c r="M31" i="3"/>
  <c r="L31" i="3"/>
  <c r="K31" i="3"/>
  <c r="J31" i="3"/>
  <c r="I31" i="3"/>
  <c r="H31" i="3"/>
  <c r="Q31" i="3" s="1"/>
  <c r="Q30" i="3"/>
  <c r="M30" i="3"/>
  <c r="K30" i="3"/>
  <c r="J30" i="3"/>
  <c r="I30" i="3"/>
  <c r="L30" i="3" s="1"/>
  <c r="R30" i="3" s="1"/>
  <c r="H30" i="3"/>
  <c r="P30" i="3" s="1"/>
  <c r="M29" i="3"/>
  <c r="Q29" i="3" s="1"/>
  <c r="L29" i="3"/>
  <c r="R29" i="3" s="1"/>
  <c r="K29" i="3"/>
  <c r="J29" i="3"/>
  <c r="I29" i="3"/>
  <c r="H29" i="3"/>
  <c r="P29" i="3" s="1"/>
  <c r="P28" i="3"/>
  <c r="M28" i="3"/>
  <c r="Q28" i="3" s="1"/>
  <c r="K28" i="3"/>
  <c r="J28" i="3"/>
  <c r="I28" i="3"/>
  <c r="L28" i="3" s="1"/>
  <c r="H28" i="3"/>
  <c r="P27" i="3"/>
  <c r="M27" i="3"/>
  <c r="L27" i="3"/>
  <c r="K27" i="3"/>
  <c r="J27" i="3"/>
  <c r="I27" i="3"/>
  <c r="H27" i="3"/>
  <c r="Q27" i="3" s="1"/>
  <c r="Q26" i="3"/>
  <c r="M26" i="3"/>
  <c r="K26" i="3"/>
  <c r="J26" i="3"/>
  <c r="I26" i="3"/>
  <c r="L26" i="3" s="1"/>
  <c r="R26" i="3" s="1"/>
  <c r="H26" i="3"/>
  <c r="P26" i="3" s="1"/>
  <c r="M25" i="3"/>
  <c r="Q25" i="3" s="1"/>
  <c r="L25" i="3"/>
  <c r="R25" i="3" s="1"/>
  <c r="K25" i="3"/>
  <c r="J25" i="3"/>
  <c r="I25" i="3"/>
  <c r="H25" i="3"/>
  <c r="P25" i="3" s="1"/>
  <c r="P24" i="3"/>
  <c r="M24" i="3"/>
  <c r="Q24" i="3" s="1"/>
  <c r="K24" i="3"/>
  <c r="J24" i="3"/>
  <c r="I24" i="3"/>
  <c r="L24" i="3" s="1"/>
  <c r="R24" i="3" s="1"/>
  <c r="H24" i="3"/>
  <c r="P23" i="3"/>
  <c r="M23" i="3"/>
  <c r="L23" i="3"/>
  <c r="K23" i="3"/>
  <c r="J23" i="3"/>
  <c r="I23" i="3"/>
  <c r="H23" i="3"/>
  <c r="Q23" i="3" s="1"/>
  <c r="Q22" i="3"/>
  <c r="M22" i="3"/>
  <c r="K22" i="3"/>
  <c r="J22" i="3"/>
  <c r="I22" i="3"/>
  <c r="L22" i="3" s="1"/>
  <c r="R22" i="3" s="1"/>
  <c r="H22" i="3"/>
  <c r="P22" i="3" s="1"/>
  <c r="M21" i="3"/>
  <c r="Q21" i="3" s="1"/>
  <c r="L21" i="3"/>
  <c r="R21" i="3" s="1"/>
  <c r="K21" i="3"/>
  <c r="J21" i="3"/>
  <c r="I21" i="3"/>
  <c r="H21" i="3"/>
  <c r="P21" i="3" s="1"/>
  <c r="P20" i="3"/>
  <c r="M20" i="3"/>
  <c r="Q20" i="3" s="1"/>
  <c r="K20" i="3"/>
  <c r="J20" i="3"/>
  <c r="I20" i="3"/>
  <c r="L20" i="3" s="1"/>
  <c r="H20" i="3"/>
  <c r="P19" i="3"/>
  <c r="M19" i="3"/>
  <c r="L19" i="3"/>
  <c r="K19" i="3"/>
  <c r="J19" i="3"/>
  <c r="I19" i="3"/>
  <c r="H19" i="3"/>
  <c r="Q19" i="3" s="1"/>
  <c r="Q18" i="3"/>
  <c r="M18" i="3"/>
  <c r="K18" i="3"/>
  <c r="J18" i="3"/>
  <c r="I18" i="3"/>
  <c r="L18" i="3" s="1"/>
  <c r="R18" i="3" s="1"/>
  <c r="H18" i="3"/>
  <c r="P18" i="3" s="1"/>
  <c r="M17" i="3"/>
  <c r="Q17" i="3" s="1"/>
  <c r="L17" i="3"/>
  <c r="K17" i="3"/>
  <c r="J17" i="3"/>
  <c r="I17" i="3"/>
  <c r="H17" i="3"/>
  <c r="P17" i="3" s="1"/>
  <c r="P16" i="3"/>
  <c r="M16" i="3"/>
  <c r="Q16" i="3" s="1"/>
  <c r="K16" i="3"/>
  <c r="J16" i="3"/>
  <c r="I16" i="3"/>
  <c r="L16" i="3" s="1"/>
  <c r="H16" i="3"/>
  <c r="P15" i="3"/>
  <c r="M15" i="3"/>
  <c r="L15" i="3"/>
  <c r="K15" i="3"/>
  <c r="J15" i="3"/>
  <c r="I15" i="3"/>
  <c r="H15" i="3"/>
  <c r="Q15" i="3" s="1"/>
  <c r="Q14" i="3"/>
  <c r="M14" i="3"/>
  <c r="K14" i="3"/>
  <c r="J14" i="3"/>
  <c r="I14" i="3"/>
  <c r="L14" i="3" s="1"/>
  <c r="R14" i="3" s="1"/>
  <c r="H14" i="3"/>
  <c r="P14" i="3" s="1"/>
  <c r="M13" i="3"/>
  <c r="Q13" i="3" s="1"/>
  <c r="L13" i="3"/>
  <c r="R13" i="3" s="1"/>
  <c r="K13" i="3"/>
  <c r="J13" i="3"/>
  <c r="I13" i="3"/>
  <c r="H13" i="3"/>
  <c r="P13" i="3" s="1"/>
  <c r="P12" i="3"/>
  <c r="M12" i="3"/>
  <c r="Q12" i="3" s="1"/>
  <c r="K12" i="3"/>
  <c r="J12" i="3"/>
  <c r="I12" i="3"/>
  <c r="L12" i="3" s="1"/>
  <c r="H12" i="3"/>
  <c r="P11" i="3"/>
  <c r="M11" i="3"/>
  <c r="L11" i="3"/>
  <c r="K11" i="3"/>
  <c r="J11" i="3"/>
  <c r="I11" i="3"/>
  <c r="H11" i="3"/>
  <c r="Q11" i="3" s="1"/>
  <c r="Q10" i="3"/>
  <c r="M10" i="3"/>
  <c r="K10" i="3"/>
  <c r="J10" i="3"/>
  <c r="I10" i="3"/>
  <c r="L10" i="3" s="1"/>
  <c r="R10" i="3" s="1"/>
  <c r="H10" i="3"/>
  <c r="P10" i="3" s="1"/>
  <c r="M9" i="3"/>
  <c r="Q9" i="3" s="1"/>
  <c r="L9" i="3"/>
  <c r="R9" i="3" s="1"/>
  <c r="K9" i="3"/>
  <c r="J9" i="3"/>
  <c r="I9" i="3"/>
  <c r="H9" i="3"/>
  <c r="P9" i="3" s="1"/>
  <c r="P8" i="3"/>
  <c r="M8" i="3"/>
  <c r="Q8" i="3" s="1"/>
  <c r="K8" i="3"/>
  <c r="J8" i="3"/>
  <c r="I8" i="3"/>
  <c r="L8" i="3" s="1"/>
  <c r="R8" i="3" s="1"/>
  <c r="H8" i="3"/>
  <c r="R11" i="3" l="1"/>
  <c r="R27" i="3"/>
  <c r="R15" i="3"/>
  <c r="R16" i="3"/>
  <c r="R31" i="3"/>
  <c r="R32" i="3"/>
  <c r="R36" i="3"/>
  <c r="R40" i="3"/>
  <c r="R44" i="3"/>
  <c r="R48" i="3"/>
  <c r="R49" i="3"/>
  <c r="R23" i="3"/>
  <c r="R12" i="3"/>
  <c r="R28" i="3"/>
  <c r="R17" i="3"/>
  <c r="R19" i="3"/>
  <c r="R20" i="3"/>
  <c r="P49" i="3"/>
  <c r="M80" i="2"/>
  <c r="Q80" i="2" s="1"/>
  <c r="K80" i="2"/>
  <c r="J80" i="2"/>
  <c r="I80" i="2"/>
  <c r="L80" i="2" s="1"/>
  <c r="R80" i="2" s="1"/>
  <c r="H80" i="2"/>
  <c r="P80" i="2" s="1"/>
  <c r="P79" i="2"/>
  <c r="M79" i="2"/>
  <c r="Q79" i="2" s="1"/>
  <c r="K79" i="2"/>
  <c r="L79" i="2" s="1"/>
  <c r="R79" i="2" s="1"/>
  <c r="J79" i="2"/>
  <c r="I79" i="2"/>
  <c r="H79" i="2"/>
  <c r="Q78" i="2"/>
  <c r="M78" i="2"/>
  <c r="K78" i="2"/>
  <c r="J78" i="2"/>
  <c r="I78" i="2"/>
  <c r="L78" i="2" s="1"/>
  <c r="R78" i="2" s="1"/>
  <c r="H78" i="2"/>
  <c r="P78" i="2" s="1"/>
  <c r="M77" i="2"/>
  <c r="Q77" i="2" s="1"/>
  <c r="L77" i="2"/>
  <c r="K77" i="2"/>
  <c r="J77" i="2"/>
  <c r="I77" i="2"/>
  <c r="H77" i="2"/>
  <c r="P77" i="2" s="1"/>
  <c r="M76" i="2"/>
  <c r="Q76" i="2" s="1"/>
  <c r="K76" i="2"/>
  <c r="J76" i="2"/>
  <c r="I76" i="2"/>
  <c r="L76" i="2" s="1"/>
  <c r="H76" i="2"/>
  <c r="P76" i="2" s="1"/>
  <c r="P75" i="2"/>
  <c r="M75" i="2"/>
  <c r="L75" i="2"/>
  <c r="K75" i="2"/>
  <c r="J75" i="2"/>
  <c r="I75" i="2"/>
  <c r="H75" i="2"/>
  <c r="Q75" i="2" s="1"/>
  <c r="Q74" i="2"/>
  <c r="M74" i="2"/>
  <c r="K74" i="2"/>
  <c r="J74" i="2"/>
  <c r="I74" i="2"/>
  <c r="L74" i="2" s="1"/>
  <c r="R74" i="2" s="1"/>
  <c r="H74" i="2"/>
  <c r="P74" i="2" s="1"/>
  <c r="M73" i="2"/>
  <c r="Q73" i="2" s="1"/>
  <c r="L73" i="2"/>
  <c r="R73" i="2" s="1"/>
  <c r="K73" i="2"/>
  <c r="J73" i="2"/>
  <c r="I73" i="2"/>
  <c r="H73" i="2"/>
  <c r="P73" i="2" s="1"/>
  <c r="M72" i="2"/>
  <c r="Q72" i="2" s="1"/>
  <c r="K72" i="2"/>
  <c r="J72" i="2"/>
  <c r="I72" i="2"/>
  <c r="L72" i="2" s="1"/>
  <c r="H72" i="2"/>
  <c r="P72" i="2" s="1"/>
  <c r="P71" i="2"/>
  <c r="M71" i="2"/>
  <c r="L71" i="2"/>
  <c r="K71" i="2"/>
  <c r="J71" i="2"/>
  <c r="I71" i="2"/>
  <c r="H71" i="2"/>
  <c r="Q71" i="2" s="1"/>
  <c r="Q70" i="2"/>
  <c r="M70" i="2"/>
  <c r="K70" i="2"/>
  <c r="J70" i="2"/>
  <c r="I70" i="2"/>
  <c r="L70" i="2" s="1"/>
  <c r="R70" i="2" s="1"/>
  <c r="H70" i="2"/>
  <c r="P70" i="2" s="1"/>
  <c r="M69" i="2"/>
  <c r="Q69" i="2" s="1"/>
  <c r="L69" i="2"/>
  <c r="R69" i="2" s="1"/>
  <c r="K69" i="2"/>
  <c r="J69" i="2"/>
  <c r="I69" i="2"/>
  <c r="H69" i="2"/>
  <c r="P69" i="2" s="1"/>
  <c r="M68" i="2"/>
  <c r="Q68" i="2" s="1"/>
  <c r="K68" i="2"/>
  <c r="J68" i="2"/>
  <c r="I68" i="2"/>
  <c r="L68" i="2" s="1"/>
  <c r="H68" i="2"/>
  <c r="P68" i="2" s="1"/>
  <c r="P67" i="2"/>
  <c r="M67" i="2"/>
  <c r="L67" i="2"/>
  <c r="K67" i="2"/>
  <c r="J67" i="2"/>
  <c r="I67" i="2"/>
  <c r="H67" i="2"/>
  <c r="Q67" i="2" s="1"/>
  <c r="Q66" i="2"/>
  <c r="M66" i="2"/>
  <c r="K66" i="2"/>
  <c r="J66" i="2"/>
  <c r="I66" i="2"/>
  <c r="L66" i="2" s="1"/>
  <c r="R66" i="2" s="1"/>
  <c r="H66" i="2"/>
  <c r="P66" i="2" s="1"/>
  <c r="M65" i="2"/>
  <c r="Q65" i="2" s="1"/>
  <c r="L65" i="2"/>
  <c r="R65" i="2" s="1"/>
  <c r="K65" i="2"/>
  <c r="J65" i="2"/>
  <c r="I65" i="2"/>
  <c r="H65" i="2"/>
  <c r="P65" i="2" s="1"/>
  <c r="M64" i="2"/>
  <c r="Q64" i="2" s="1"/>
  <c r="K64" i="2"/>
  <c r="J64" i="2"/>
  <c r="I64" i="2"/>
  <c r="L64" i="2" s="1"/>
  <c r="H64" i="2"/>
  <c r="P64" i="2" s="1"/>
  <c r="P63" i="2"/>
  <c r="M63" i="2"/>
  <c r="L63" i="2"/>
  <c r="K63" i="2"/>
  <c r="J63" i="2"/>
  <c r="I63" i="2"/>
  <c r="H63" i="2"/>
  <c r="Q63" i="2" s="1"/>
  <c r="Q62" i="2"/>
  <c r="M62" i="2"/>
  <c r="K62" i="2"/>
  <c r="J62" i="2"/>
  <c r="I62" i="2"/>
  <c r="L62" i="2" s="1"/>
  <c r="R62" i="2" s="1"/>
  <c r="H62" i="2"/>
  <c r="P62" i="2" s="1"/>
  <c r="M61" i="2"/>
  <c r="Q61" i="2" s="1"/>
  <c r="L61" i="2"/>
  <c r="R61" i="2" s="1"/>
  <c r="K61" i="2"/>
  <c r="J61" i="2"/>
  <c r="I61" i="2"/>
  <c r="H61" i="2"/>
  <c r="P61" i="2" s="1"/>
  <c r="M60" i="2"/>
  <c r="Q60" i="2" s="1"/>
  <c r="K60" i="2"/>
  <c r="J60" i="2"/>
  <c r="I60" i="2"/>
  <c r="L60" i="2" s="1"/>
  <c r="H60" i="2"/>
  <c r="P60" i="2" s="1"/>
  <c r="P59" i="2"/>
  <c r="M59" i="2"/>
  <c r="L59" i="2"/>
  <c r="K59" i="2"/>
  <c r="J59" i="2"/>
  <c r="I59" i="2"/>
  <c r="H59" i="2"/>
  <c r="Q59" i="2" s="1"/>
  <c r="Q58" i="2"/>
  <c r="M58" i="2"/>
  <c r="K58" i="2"/>
  <c r="J58" i="2"/>
  <c r="I58" i="2"/>
  <c r="L58" i="2" s="1"/>
  <c r="R58" i="2" s="1"/>
  <c r="H58" i="2"/>
  <c r="P58" i="2" s="1"/>
  <c r="M57" i="2"/>
  <c r="Q57" i="2" s="1"/>
  <c r="L57" i="2"/>
  <c r="R57" i="2" s="1"/>
  <c r="K57" i="2"/>
  <c r="J57" i="2"/>
  <c r="I57" i="2"/>
  <c r="H57" i="2"/>
  <c r="P57" i="2" s="1"/>
  <c r="M56" i="2"/>
  <c r="Q56" i="2" s="1"/>
  <c r="K56" i="2"/>
  <c r="J56" i="2"/>
  <c r="I56" i="2"/>
  <c r="L56" i="2" s="1"/>
  <c r="H56" i="2"/>
  <c r="P56" i="2" s="1"/>
  <c r="P55" i="2"/>
  <c r="M55" i="2"/>
  <c r="L55" i="2"/>
  <c r="K55" i="2"/>
  <c r="J55" i="2"/>
  <c r="I55" i="2"/>
  <c r="H55" i="2"/>
  <c r="Q55" i="2" s="1"/>
  <c r="Q54" i="2"/>
  <c r="M54" i="2"/>
  <c r="K54" i="2"/>
  <c r="J54" i="2"/>
  <c r="I54" i="2"/>
  <c r="L54" i="2" s="1"/>
  <c r="R54" i="2" s="1"/>
  <c r="H54" i="2"/>
  <c r="P54" i="2" s="1"/>
  <c r="M53" i="2"/>
  <c r="Q53" i="2" s="1"/>
  <c r="L53" i="2"/>
  <c r="R53" i="2" s="1"/>
  <c r="K53" i="2"/>
  <c r="J53" i="2"/>
  <c r="I53" i="2"/>
  <c r="H53" i="2"/>
  <c r="P53" i="2" s="1"/>
  <c r="M52" i="2"/>
  <c r="Q52" i="2" s="1"/>
  <c r="K52" i="2"/>
  <c r="J52" i="2"/>
  <c r="I52" i="2"/>
  <c r="L52" i="2" s="1"/>
  <c r="H52" i="2"/>
  <c r="P52" i="2" s="1"/>
  <c r="P51" i="2"/>
  <c r="M51" i="2"/>
  <c r="L51" i="2"/>
  <c r="K51" i="2"/>
  <c r="J51" i="2"/>
  <c r="I51" i="2"/>
  <c r="H51" i="2"/>
  <c r="Q51" i="2" s="1"/>
  <c r="Q50" i="2"/>
  <c r="M50" i="2"/>
  <c r="K50" i="2"/>
  <c r="J50" i="2"/>
  <c r="I50" i="2"/>
  <c r="L50" i="2" s="1"/>
  <c r="R50" i="2" s="1"/>
  <c r="H50" i="2"/>
  <c r="P50" i="2" s="1"/>
  <c r="M49" i="2"/>
  <c r="Q49" i="2" s="1"/>
  <c r="L49" i="2"/>
  <c r="R49" i="2" s="1"/>
  <c r="K49" i="2"/>
  <c r="J49" i="2"/>
  <c r="I49" i="2"/>
  <c r="H49" i="2"/>
  <c r="P49" i="2" s="1"/>
  <c r="M48" i="2"/>
  <c r="Q48" i="2" s="1"/>
  <c r="K48" i="2"/>
  <c r="J48" i="2"/>
  <c r="I48" i="2"/>
  <c r="L48" i="2" s="1"/>
  <c r="H48" i="2"/>
  <c r="P48" i="2" s="1"/>
  <c r="P47" i="2"/>
  <c r="M47" i="2"/>
  <c r="Q47" i="2" s="1"/>
  <c r="L47" i="2"/>
  <c r="R47" i="2" s="1"/>
  <c r="K47" i="2"/>
  <c r="J47" i="2"/>
  <c r="I47" i="2"/>
  <c r="H47" i="2"/>
  <c r="Q46" i="2"/>
  <c r="M46" i="2"/>
  <c r="K46" i="2"/>
  <c r="J46" i="2"/>
  <c r="I46" i="2"/>
  <c r="L46" i="2" s="1"/>
  <c r="R46" i="2" s="1"/>
  <c r="H46" i="2"/>
  <c r="P46" i="2" s="1"/>
  <c r="M45" i="2"/>
  <c r="Q45" i="2" s="1"/>
  <c r="L45" i="2"/>
  <c r="R45" i="2" s="1"/>
  <c r="K45" i="2"/>
  <c r="J45" i="2"/>
  <c r="I45" i="2"/>
  <c r="H45" i="2"/>
  <c r="P45" i="2" s="1"/>
  <c r="M44" i="2"/>
  <c r="Q44" i="2" s="1"/>
  <c r="K44" i="2"/>
  <c r="J44" i="2"/>
  <c r="I44" i="2"/>
  <c r="L44" i="2" s="1"/>
  <c r="H44" i="2"/>
  <c r="P44" i="2" s="1"/>
  <c r="P43" i="2"/>
  <c r="M43" i="2"/>
  <c r="L43" i="2"/>
  <c r="K43" i="2"/>
  <c r="J43" i="2"/>
  <c r="I43" i="2"/>
  <c r="H43" i="2"/>
  <c r="Q43" i="2" s="1"/>
  <c r="Q42" i="2"/>
  <c r="M42" i="2"/>
  <c r="K42" i="2"/>
  <c r="J42" i="2"/>
  <c r="I42" i="2"/>
  <c r="L42" i="2" s="1"/>
  <c r="R42" i="2" s="1"/>
  <c r="H42" i="2"/>
  <c r="P42" i="2" s="1"/>
  <c r="M41" i="2"/>
  <c r="Q41" i="2" s="1"/>
  <c r="L41" i="2"/>
  <c r="R41" i="2" s="1"/>
  <c r="K41" i="2"/>
  <c r="J41" i="2"/>
  <c r="I41" i="2"/>
  <c r="H41" i="2"/>
  <c r="P41" i="2" s="1"/>
  <c r="M40" i="2"/>
  <c r="Q40" i="2" s="1"/>
  <c r="K40" i="2"/>
  <c r="J40" i="2"/>
  <c r="I40" i="2"/>
  <c r="L40" i="2" s="1"/>
  <c r="H40" i="2"/>
  <c r="P40" i="2" s="1"/>
  <c r="P39" i="2"/>
  <c r="M39" i="2"/>
  <c r="Q39" i="2" s="1"/>
  <c r="L39" i="2"/>
  <c r="R39" i="2" s="1"/>
  <c r="K39" i="2"/>
  <c r="J39" i="2"/>
  <c r="I39" i="2"/>
  <c r="H39" i="2"/>
  <c r="Q38" i="2"/>
  <c r="M38" i="2"/>
  <c r="K38" i="2"/>
  <c r="J38" i="2"/>
  <c r="I38" i="2"/>
  <c r="L38" i="2" s="1"/>
  <c r="R38" i="2" s="1"/>
  <c r="H38" i="2"/>
  <c r="P38" i="2" s="1"/>
  <c r="M37" i="2"/>
  <c r="Q37" i="2" s="1"/>
  <c r="L37" i="2"/>
  <c r="R37" i="2" s="1"/>
  <c r="K37" i="2"/>
  <c r="J37" i="2"/>
  <c r="I37" i="2"/>
  <c r="H37" i="2"/>
  <c r="P37" i="2" s="1"/>
  <c r="M36" i="2"/>
  <c r="Q36" i="2" s="1"/>
  <c r="K36" i="2"/>
  <c r="J36" i="2"/>
  <c r="I36" i="2"/>
  <c r="L36" i="2" s="1"/>
  <c r="H36" i="2"/>
  <c r="P36" i="2" s="1"/>
  <c r="P35" i="2"/>
  <c r="M35" i="2"/>
  <c r="Q35" i="2" s="1"/>
  <c r="L35" i="2"/>
  <c r="R35" i="2" s="1"/>
  <c r="K35" i="2"/>
  <c r="J35" i="2"/>
  <c r="I35" i="2"/>
  <c r="H35" i="2"/>
  <c r="Q34" i="2"/>
  <c r="M34" i="2"/>
  <c r="K34" i="2"/>
  <c r="J34" i="2"/>
  <c r="I34" i="2"/>
  <c r="L34" i="2" s="1"/>
  <c r="R34" i="2" s="1"/>
  <c r="H34" i="2"/>
  <c r="P34" i="2" s="1"/>
  <c r="M33" i="2"/>
  <c r="Q33" i="2" s="1"/>
  <c r="L33" i="2"/>
  <c r="R33" i="2" s="1"/>
  <c r="K33" i="2"/>
  <c r="J33" i="2"/>
  <c r="I33" i="2"/>
  <c r="H33" i="2"/>
  <c r="P33" i="2" s="1"/>
  <c r="M32" i="2"/>
  <c r="Q32" i="2" s="1"/>
  <c r="K32" i="2"/>
  <c r="J32" i="2"/>
  <c r="I32" i="2"/>
  <c r="L32" i="2" s="1"/>
  <c r="H32" i="2"/>
  <c r="P32" i="2" s="1"/>
  <c r="P31" i="2"/>
  <c r="M31" i="2"/>
  <c r="Q31" i="2" s="1"/>
  <c r="L31" i="2"/>
  <c r="R31" i="2" s="1"/>
  <c r="K31" i="2"/>
  <c r="J31" i="2"/>
  <c r="I31" i="2"/>
  <c r="H31" i="2"/>
  <c r="Q30" i="2"/>
  <c r="M30" i="2"/>
  <c r="K30" i="2"/>
  <c r="J30" i="2"/>
  <c r="I30" i="2"/>
  <c r="L30" i="2" s="1"/>
  <c r="R30" i="2" s="1"/>
  <c r="H30" i="2"/>
  <c r="P30" i="2" s="1"/>
  <c r="M29" i="2"/>
  <c r="Q29" i="2" s="1"/>
  <c r="L29" i="2"/>
  <c r="R29" i="2" s="1"/>
  <c r="K29" i="2"/>
  <c r="J29" i="2"/>
  <c r="I29" i="2"/>
  <c r="H29" i="2"/>
  <c r="P29" i="2" s="1"/>
  <c r="M28" i="2"/>
  <c r="Q28" i="2" s="1"/>
  <c r="K28" i="2"/>
  <c r="J28" i="2"/>
  <c r="I28" i="2"/>
  <c r="L28" i="2" s="1"/>
  <c r="H28" i="2"/>
  <c r="P28" i="2" s="1"/>
  <c r="P27" i="2"/>
  <c r="M27" i="2"/>
  <c r="L27" i="2"/>
  <c r="K27" i="2"/>
  <c r="J27" i="2"/>
  <c r="I27" i="2"/>
  <c r="H27" i="2"/>
  <c r="Q27" i="2" s="1"/>
  <c r="Q26" i="2"/>
  <c r="M26" i="2"/>
  <c r="K26" i="2"/>
  <c r="J26" i="2"/>
  <c r="I26" i="2"/>
  <c r="L26" i="2" s="1"/>
  <c r="R26" i="2" s="1"/>
  <c r="H26" i="2"/>
  <c r="P26" i="2" s="1"/>
  <c r="M25" i="2"/>
  <c r="Q25" i="2" s="1"/>
  <c r="L25" i="2"/>
  <c r="R25" i="2" s="1"/>
  <c r="K25" i="2"/>
  <c r="J25" i="2"/>
  <c r="I25" i="2"/>
  <c r="H25" i="2"/>
  <c r="P25" i="2" s="1"/>
  <c r="M24" i="2"/>
  <c r="Q24" i="2" s="1"/>
  <c r="K24" i="2"/>
  <c r="J24" i="2"/>
  <c r="I24" i="2"/>
  <c r="L24" i="2" s="1"/>
  <c r="H24" i="2"/>
  <c r="P24" i="2" s="1"/>
  <c r="P23" i="2"/>
  <c r="M23" i="2"/>
  <c r="Q23" i="2" s="1"/>
  <c r="L23" i="2"/>
  <c r="R23" i="2" s="1"/>
  <c r="K23" i="2"/>
  <c r="J23" i="2"/>
  <c r="I23" i="2"/>
  <c r="H23" i="2"/>
  <c r="Q22" i="2"/>
  <c r="M22" i="2"/>
  <c r="K22" i="2"/>
  <c r="J22" i="2"/>
  <c r="I22" i="2"/>
  <c r="L22" i="2" s="1"/>
  <c r="R22" i="2" s="1"/>
  <c r="H22" i="2"/>
  <c r="P22" i="2" s="1"/>
  <c r="M21" i="2"/>
  <c r="Q21" i="2" s="1"/>
  <c r="L21" i="2"/>
  <c r="R21" i="2" s="1"/>
  <c r="K21" i="2"/>
  <c r="J21" i="2"/>
  <c r="I21" i="2"/>
  <c r="H21" i="2"/>
  <c r="P21" i="2" s="1"/>
  <c r="M20" i="2"/>
  <c r="Q20" i="2" s="1"/>
  <c r="K20" i="2"/>
  <c r="J20" i="2"/>
  <c r="I20" i="2"/>
  <c r="L20" i="2" s="1"/>
  <c r="H20" i="2"/>
  <c r="P20" i="2" s="1"/>
  <c r="P19" i="2"/>
  <c r="M19" i="2"/>
  <c r="Q19" i="2" s="1"/>
  <c r="L19" i="2"/>
  <c r="R19" i="2" s="1"/>
  <c r="K19" i="2"/>
  <c r="J19" i="2"/>
  <c r="I19" i="2"/>
  <c r="H19" i="2"/>
  <c r="Q18" i="2"/>
  <c r="M18" i="2"/>
  <c r="K18" i="2"/>
  <c r="J18" i="2"/>
  <c r="I18" i="2"/>
  <c r="L18" i="2" s="1"/>
  <c r="R18" i="2" s="1"/>
  <c r="H18" i="2"/>
  <c r="P18" i="2" s="1"/>
  <c r="M17" i="2"/>
  <c r="Q17" i="2" s="1"/>
  <c r="L17" i="2"/>
  <c r="R17" i="2" s="1"/>
  <c r="K17" i="2"/>
  <c r="J17" i="2"/>
  <c r="I17" i="2"/>
  <c r="H17" i="2"/>
  <c r="P17" i="2" s="1"/>
  <c r="M16" i="2"/>
  <c r="Q16" i="2" s="1"/>
  <c r="K16" i="2"/>
  <c r="J16" i="2"/>
  <c r="I16" i="2"/>
  <c r="L16" i="2" s="1"/>
  <c r="H16" i="2"/>
  <c r="P16" i="2" s="1"/>
  <c r="P15" i="2"/>
  <c r="M15" i="2"/>
  <c r="Q15" i="2" s="1"/>
  <c r="L15" i="2"/>
  <c r="R15" i="2" s="1"/>
  <c r="K15" i="2"/>
  <c r="J15" i="2"/>
  <c r="I15" i="2"/>
  <c r="H15" i="2"/>
  <c r="Q14" i="2"/>
  <c r="M14" i="2"/>
  <c r="K14" i="2"/>
  <c r="J14" i="2"/>
  <c r="I14" i="2"/>
  <c r="L14" i="2" s="1"/>
  <c r="R14" i="2" s="1"/>
  <c r="H14" i="2"/>
  <c r="P14" i="2" s="1"/>
  <c r="M13" i="2"/>
  <c r="Q13" i="2" s="1"/>
  <c r="L13" i="2"/>
  <c r="R13" i="2" s="1"/>
  <c r="K13" i="2"/>
  <c r="J13" i="2"/>
  <c r="I13" i="2"/>
  <c r="H13" i="2"/>
  <c r="P13" i="2" s="1"/>
  <c r="M12" i="2"/>
  <c r="Q12" i="2" s="1"/>
  <c r="K12" i="2"/>
  <c r="J12" i="2"/>
  <c r="I12" i="2"/>
  <c r="L12" i="2" s="1"/>
  <c r="H12" i="2"/>
  <c r="P12" i="2" s="1"/>
  <c r="P11" i="2"/>
  <c r="M11" i="2"/>
  <c r="Q11" i="2" s="1"/>
  <c r="L11" i="2"/>
  <c r="R11" i="2" s="1"/>
  <c r="K11" i="2"/>
  <c r="J11" i="2"/>
  <c r="I11" i="2"/>
  <c r="H11" i="2"/>
  <c r="Q10" i="2"/>
  <c r="M10" i="2"/>
  <c r="K10" i="2"/>
  <c r="J10" i="2"/>
  <c r="I10" i="2"/>
  <c r="L10" i="2" s="1"/>
  <c r="R10" i="2" s="1"/>
  <c r="H10" i="2"/>
  <c r="P10" i="2" s="1"/>
  <c r="M9" i="2"/>
  <c r="Q9" i="2" s="1"/>
  <c r="L9" i="2"/>
  <c r="R9" i="2" s="1"/>
  <c r="K9" i="2"/>
  <c r="J9" i="2"/>
  <c r="I9" i="2"/>
  <c r="H9" i="2"/>
  <c r="P9" i="2" s="1"/>
  <c r="M8" i="2"/>
  <c r="Q8" i="2" s="1"/>
  <c r="K8" i="2"/>
  <c r="J8" i="2"/>
  <c r="I8" i="2"/>
  <c r="L8" i="2" s="1"/>
  <c r="H8" i="2"/>
  <c r="P8" i="2" s="1"/>
  <c r="M80" i="1"/>
  <c r="Q80" i="1" s="1"/>
  <c r="K80" i="1"/>
  <c r="J80" i="1"/>
  <c r="I80" i="1"/>
  <c r="L80" i="1" s="1"/>
  <c r="R80" i="1" s="1"/>
  <c r="H80" i="1"/>
  <c r="P80" i="1" s="1"/>
  <c r="Q79" i="1"/>
  <c r="P79" i="1"/>
  <c r="M79" i="1"/>
  <c r="K79" i="1"/>
  <c r="J79" i="1"/>
  <c r="I79" i="1"/>
  <c r="L79" i="1" s="1"/>
  <c r="R79" i="1" s="1"/>
  <c r="H79" i="1"/>
  <c r="Q78" i="1"/>
  <c r="M78" i="1"/>
  <c r="K78" i="1"/>
  <c r="L78" i="1" s="1"/>
  <c r="R78" i="1" s="1"/>
  <c r="J78" i="1"/>
  <c r="I78" i="1"/>
  <c r="H78" i="1"/>
  <c r="P78" i="1" s="1"/>
  <c r="M77" i="1"/>
  <c r="Q77" i="1" s="1"/>
  <c r="L77" i="1"/>
  <c r="R77" i="1" s="1"/>
  <c r="K77" i="1"/>
  <c r="J77" i="1"/>
  <c r="I77" i="1"/>
  <c r="H77" i="1"/>
  <c r="P77" i="1" s="1"/>
  <c r="P76" i="1"/>
  <c r="M76" i="1"/>
  <c r="Q76" i="1" s="1"/>
  <c r="K76" i="1"/>
  <c r="J76" i="1"/>
  <c r="I76" i="1"/>
  <c r="L76" i="1" s="1"/>
  <c r="R76" i="1" s="1"/>
  <c r="H76" i="1"/>
  <c r="Q75" i="1"/>
  <c r="P75" i="1"/>
  <c r="M75" i="1"/>
  <c r="K75" i="1"/>
  <c r="J75" i="1"/>
  <c r="I75" i="1"/>
  <c r="L75" i="1" s="1"/>
  <c r="R75" i="1" s="1"/>
  <c r="H75" i="1"/>
  <c r="Q74" i="1"/>
  <c r="M74" i="1"/>
  <c r="K74" i="1"/>
  <c r="L74" i="1" s="1"/>
  <c r="R74" i="1" s="1"/>
  <c r="J74" i="1"/>
  <c r="I74" i="1"/>
  <c r="H74" i="1"/>
  <c r="P74" i="1" s="1"/>
  <c r="M73" i="1"/>
  <c r="Q73" i="1" s="1"/>
  <c r="L73" i="1"/>
  <c r="K73" i="1"/>
  <c r="J73" i="1"/>
  <c r="I73" i="1"/>
  <c r="H73" i="1"/>
  <c r="P73" i="1" s="1"/>
  <c r="P72" i="1"/>
  <c r="M72" i="1"/>
  <c r="Q72" i="1" s="1"/>
  <c r="K72" i="1"/>
  <c r="J72" i="1"/>
  <c r="I72" i="1"/>
  <c r="L72" i="1" s="1"/>
  <c r="H72" i="1"/>
  <c r="Q71" i="1"/>
  <c r="P71" i="1"/>
  <c r="M71" i="1"/>
  <c r="K71" i="1"/>
  <c r="J71" i="1"/>
  <c r="I71" i="1"/>
  <c r="L71" i="1" s="1"/>
  <c r="R71" i="1" s="1"/>
  <c r="H71" i="1"/>
  <c r="Q70" i="1"/>
  <c r="M70" i="1"/>
  <c r="K70" i="1"/>
  <c r="L70" i="1" s="1"/>
  <c r="R70" i="1" s="1"/>
  <c r="J70" i="1"/>
  <c r="I70" i="1"/>
  <c r="H70" i="1"/>
  <c r="P70" i="1" s="1"/>
  <c r="M69" i="1"/>
  <c r="Q69" i="1" s="1"/>
  <c r="L69" i="1"/>
  <c r="K69" i="1"/>
  <c r="J69" i="1"/>
  <c r="I69" i="1"/>
  <c r="H69" i="1"/>
  <c r="P69" i="1" s="1"/>
  <c r="P68" i="1"/>
  <c r="M68" i="1"/>
  <c r="Q68" i="1" s="1"/>
  <c r="K68" i="1"/>
  <c r="J68" i="1"/>
  <c r="I68" i="1"/>
  <c r="L68" i="1" s="1"/>
  <c r="H68" i="1"/>
  <c r="Q67" i="1"/>
  <c r="P67" i="1"/>
  <c r="M67" i="1"/>
  <c r="K67" i="1"/>
  <c r="J67" i="1"/>
  <c r="I67" i="1"/>
  <c r="L67" i="1" s="1"/>
  <c r="R67" i="1" s="1"/>
  <c r="H67" i="1"/>
  <c r="Q66" i="1"/>
  <c r="M66" i="1"/>
  <c r="K66" i="1"/>
  <c r="L66" i="1" s="1"/>
  <c r="R66" i="1" s="1"/>
  <c r="J66" i="1"/>
  <c r="I66" i="1"/>
  <c r="H66" i="1"/>
  <c r="P66" i="1" s="1"/>
  <c r="M65" i="1"/>
  <c r="Q65" i="1" s="1"/>
  <c r="L65" i="1"/>
  <c r="R65" i="1" s="1"/>
  <c r="K65" i="1"/>
  <c r="J65" i="1"/>
  <c r="I65" i="1"/>
  <c r="H65" i="1"/>
  <c r="P65" i="1" s="1"/>
  <c r="P64" i="1"/>
  <c r="M64" i="1"/>
  <c r="Q64" i="1" s="1"/>
  <c r="K64" i="1"/>
  <c r="J64" i="1"/>
  <c r="I64" i="1"/>
  <c r="L64" i="1" s="1"/>
  <c r="R64" i="1" s="1"/>
  <c r="H64" i="1"/>
  <c r="Q63" i="1"/>
  <c r="P63" i="1"/>
  <c r="M63" i="1"/>
  <c r="K63" i="1"/>
  <c r="L63" i="1" s="1"/>
  <c r="R63" i="1" s="1"/>
  <c r="J63" i="1"/>
  <c r="I63" i="1"/>
  <c r="H63" i="1"/>
  <c r="Q62" i="1"/>
  <c r="M62" i="1"/>
  <c r="K62" i="1"/>
  <c r="L62" i="1" s="1"/>
  <c r="R62" i="1" s="1"/>
  <c r="J62" i="1"/>
  <c r="I62" i="1"/>
  <c r="H62" i="1"/>
  <c r="P62" i="1" s="1"/>
  <c r="M61" i="1"/>
  <c r="Q61" i="1" s="1"/>
  <c r="L61" i="1"/>
  <c r="R61" i="1" s="1"/>
  <c r="K61" i="1"/>
  <c r="J61" i="1"/>
  <c r="I61" i="1"/>
  <c r="H61" i="1"/>
  <c r="P61" i="1" s="1"/>
  <c r="P60" i="1"/>
  <c r="M60" i="1"/>
  <c r="Q60" i="1" s="1"/>
  <c r="K60" i="1"/>
  <c r="J60" i="1"/>
  <c r="I60" i="1"/>
  <c r="L60" i="1" s="1"/>
  <c r="R60" i="1" s="1"/>
  <c r="H60" i="1"/>
  <c r="Q59" i="1"/>
  <c r="P59" i="1"/>
  <c r="M59" i="1"/>
  <c r="K59" i="1"/>
  <c r="L59" i="1" s="1"/>
  <c r="R59" i="1" s="1"/>
  <c r="J59" i="1"/>
  <c r="I59" i="1"/>
  <c r="H59" i="1"/>
  <c r="Q58" i="1"/>
  <c r="M58" i="1"/>
  <c r="K58" i="1"/>
  <c r="L58" i="1" s="1"/>
  <c r="R58" i="1" s="1"/>
  <c r="J58" i="1"/>
  <c r="I58" i="1"/>
  <c r="H58" i="1"/>
  <c r="P58" i="1" s="1"/>
  <c r="M57" i="1"/>
  <c r="Q57" i="1" s="1"/>
  <c r="L57" i="1"/>
  <c r="K57" i="1"/>
  <c r="J57" i="1"/>
  <c r="I57" i="1"/>
  <c r="H57" i="1"/>
  <c r="P57" i="1" s="1"/>
  <c r="P56" i="1"/>
  <c r="M56" i="1"/>
  <c r="Q56" i="1" s="1"/>
  <c r="K56" i="1"/>
  <c r="J56" i="1"/>
  <c r="I56" i="1"/>
  <c r="L56" i="1" s="1"/>
  <c r="H56" i="1"/>
  <c r="Q55" i="1"/>
  <c r="P55" i="1"/>
  <c r="M55" i="1"/>
  <c r="K55" i="1"/>
  <c r="L55" i="1" s="1"/>
  <c r="R55" i="1" s="1"/>
  <c r="J55" i="1"/>
  <c r="I55" i="1"/>
  <c r="H55" i="1"/>
  <c r="Q54" i="1"/>
  <c r="M54" i="1"/>
  <c r="K54" i="1"/>
  <c r="L54" i="1" s="1"/>
  <c r="R54" i="1" s="1"/>
  <c r="J54" i="1"/>
  <c r="I54" i="1"/>
  <c r="H54" i="1"/>
  <c r="P54" i="1" s="1"/>
  <c r="M53" i="1"/>
  <c r="Q53" i="1" s="1"/>
  <c r="L53" i="1"/>
  <c r="K53" i="1"/>
  <c r="J53" i="1"/>
  <c r="I53" i="1"/>
  <c r="H53" i="1"/>
  <c r="P53" i="1" s="1"/>
  <c r="P52" i="1"/>
  <c r="M52" i="1"/>
  <c r="Q52" i="1" s="1"/>
  <c r="K52" i="1"/>
  <c r="J52" i="1"/>
  <c r="I52" i="1"/>
  <c r="L52" i="1" s="1"/>
  <c r="H52" i="1"/>
  <c r="Q51" i="1"/>
  <c r="P51" i="1"/>
  <c r="M51" i="1"/>
  <c r="K51" i="1"/>
  <c r="L51" i="1" s="1"/>
  <c r="R51" i="1" s="1"/>
  <c r="J51" i="1"/>
  <c r="I51" i="1"/>
  <c r="H51" i="1"/>
  <c r="Q50" i="1"/>
  <c r="M50" i="1"/>
  <c r="K50" i="1"/>
  <c r="L50" i="1" s="1"/>
  <c r="R50" i="1" s="1"/>
  <c r="J50" i="1"/>
  <c r="I50" i="1"/>
  <c r="H50" i="1"/>
  <c r="P50" i="1" s="1"/>
  <c r="M49" i="1"/>
  <c r="Q49" i="1" s="1"/>
  <c r="L49" i="1"/>
  <c r="R49" i="1" s="1"/>
  <c r="K49" i="1"/>
  <c r="J49" i="1"/>
  <c r="I49" i="1"/>
  <c r="H49" i="1"/>
  <c r="P49" i="1" s="1"/>
  <c r="P48" i="1"/>
  <c r="M48" i="1"/>
  <c r="Q48" i="1" s="1"/>
  <c r="K48" i="1"/>
  <c r="J48" i="1"/>
  <c r="I48" i="1"/>
  <c r="L48" i="1" s="1"/>
  <c r="R48" i="1" s="1"/>
  <c r="H48" i="1"/>
  <c r="Q47" i="1"/>
  <c r="P47" i="1"/>
  <c r="M47" i="1"/>
  <c r="K47" i="1"/>
  <c r="L47" i="1" s="1"/>
  <c r="R47" i="1" s="1"/>
  <c r="J47" i="1"/>
  <c r="I47" i="1"/>
  <c r="H47" i="1"/>
  <c r="Q46" i="1"/>
  <c r="M46" i="1"/>
  <c r="K46" i="1"/>
  <c r="L46" i="1" s="1"/>
  <c r="R46" i="1" s="1"/>
  <c r="J46" i="1"/>
  <c r="I46" i="1"/>
  <c r="H46" i="1"/>
  <c r="P46" i="1" s="1"/>
  <c r="M45" i="1"/>
  <c r="Q45" i="1" s="1"/>
  <c r="L45" i="1"/>
  <c r="R45" i="1" s="1"/>
  <c r="K45" i="1"/>
  <c r="J45" i="1"/>
  <c r="I45" i="1"/>
  <c r="H45" i="1"/>
  <c r="P45" i="1" s="1"/>
  <c r="P44" i="1"/>
  <c r="M44" i="1"/>
  <c r="Q44" i="1" s="1"/>
  <c r="K44" i="1"/>
  <c r="J44" i="1"/>
  <c r="I44" i="1"/>
  <c r="L44" i="1" s="1"/>
  <c r="H44" i="1"/>
  <c r="Q43" i="1"/>
  <c r="P43" i="1"/>
  <c r="M43" i="1"/>
  <c r="K43" i="1"/>
  <c r="J43" i="1"/>
  <c r="I43" i="1"/>
  <c r="L43" i="1" s="1"/>
  <c r="R43" i="1" s="1"/>
  <c r="H43" i="1"/>
  <c r="Q42" i="1"/>
  <c r="M42" i="1"/>
  <c r="K42" i="1"/>
  <c r="L42" i="1" s="1"/>
  <c r="R42" i="1" s="1"/>
  <c r="J42" i="1"/>
  <c r="I42" i="1"/>
  <c r="H42" i="1"/>
  <c r="P42" i="1" s="1"/>
  <c r="M41" i="1"/>
  <c r="Q41" i="1" s="1"/>
  <c r="L41" i="1"/>
  <c r="K41" i="1"/>
  <c r="J41" i="1"/>
  <c r="I41" i="1"/>
  <c r="H41" i="1"/>
  <c r="P41" i="1" s="1"/>
  <c r="P40" i="1"/>
  <c r="M40" i="1"/>
  <c r="Q40" i="1" s="1"/>
  <c r="K40" i="1"/>
  <c r="J40" i="1"/>
  <c r="I40" i="1"/>
  <c r="L40" i="1" s="1"/>
  <c r="H40" i="1"/>
  <c r="Q39" i="1"/>
  <c r="P39" i="1"/>
  <c r="M39" i="1"/>
  <c r="K39" i="1"/>
  <c r="J39" i="1"/>
  <c r="I39" i="1"/>
  <c r="L39" i="1" s="1"/>
  <c r="R39" i="1" s="1"/>
  <c r="H39" i="1"/>
  <c r="Q38" i="1"/>
  <c r="M38" i="1"/>
  <c r="K38" i="1"/>
  <c r="L38" i="1" s="1"/>
  <c r="R38" i="1" s="1"/>
  <c r="J38" i="1"/>
  <c r="I38" i="1"/>
  <c r="H38" i="1"/>
  <c r="P38" i="1" s="1"/>
  <c r="M37" i="1"/>
  <c r="Q37" i="1" s="1"/>
  <c r="L37" i="1"/>
  <c r="K37" i="1"/>
  <c r="J37" i="1"/>
  <c r="I37" i="1"/>
  <c r="H37" i="1"/>
  <c r="P37" i="1" s="1"/>
  <c r="P36" i="1"/>
  <c r="M36" i="1"/>
  <c r="Q36" i="1" s="1"/>
  <c r="K36" i="1"/>
  <c r="J36" i="1"/>
  <c r="I36" i="1"/>
  <c r="L36" i="1" s="1"/>
  <c r="H36" i="1"/>
  <c r="Q35" i="1"/>
  <c r="P35" i="1"/>
  <c r="M35" i="1"/>
  <c r="K35" i="1"/>
  <c r="J35" i="1"/>
  <c r="I35" i="1"/>
  <c r="L35" i="1" s="1"/>
  <c r="R35" i="1" s="1"/>
  <c r="H35" i="1"/>
  <c r="Q34" i="1"/>
  <c r="M34" i="1"/>
  <c r="K34" i="1"/>
  <c r="L34" i="1" s="1"/>
  <c r="R34" i="1" s="1"/>
  <c r="J34" i="1"/>
  <c r="I34" i="1"/>
  <c r="H34" i="1"/>
  <c r="P34" i="1" s="1"/>
  <c r="M33" i="1"/>
  <c r="Q33" i="1" s="1"/>
  <c r="L33" i="1"/>
  <c r="R33" i="1" s="1"/>
  <c r="K33" i="1"/>
  <c r="J33" i="1"/>
  <c r="I33" i="1"/>
  <c r="H33" i="1"/>
  <c r="P33" i="1" s="1"/>
  <c r="P32" i="1"/>
  <c r="M32" i="1"/>
  <c r="Q32" i="1" s="1"/>
  <c r="K32" i="1"/>
  <c r="J32" i="1"/>
  <c r="I32" i="1"/>
  <c r="L32" i="1" s="1"/>
  <c r="R32" i="1" s="1"/>
  <c r="H32" i="1"/>
  <c r="Q31" i="1"/>
  <c r="P31" i="1"/>
  <c r="M31" i="1"/>
  <c r="K31" i="1"/>
  <c r="L31" i="1" s="1"/>
  <c r="R31" i="1" s="1"/>
  <c r="J31" i="1"/>
  <c r="I31" i="1"/>
  <c r="H31" i="1"/>
  <c r="Q30" i="1"/>
  <c r="M30" i="1"/>
  <c r="K30" i="1"/>
  <c r="L30" i="1" s="1"/>
  <c r="R30" i="1" s="1"/>
  <c r="J30" i="1"/>
  <c r="I30" i="1"/>
  <c r="H30" i="1"/>
  <c r="P30" i="1" s="1"/>
  <c r="M29" i="1"/>
  <c r="Q29" i="1" s="1"/>
  <c r="L29" i="1"/>
  <c r="R29" i="1" s="1"/>
  <c r="K29" i="1"/>
  <c r="J29" i="1"/>
  <c r="I29" i="1"/>
  <c r="H29" i="1"/>
  <c r="P29" i="1" s="1"/>
  <c r="P28" i="1"/>
  <c r="M28" i="1"/>
  <c r="Q28" i="1" s="1"/>
  <c r="K28" i="1"/>
  <c r="J28" i="1"/>
  <c r="I28" i="1"/>
  <c r="L28" i="1" s="1"/>
  <c r="R28" i="1" s="1"/>
  <c r="H28" i="1"/>
  <c r="Q27" i="1"/>
  <c r="P27" i="1"/>
  <c r="M27" i="1"/>
  <c r="K27" i="1"/>
  <c r="L27" i="1" s="1"/>
  <c r="R27" i="1" s="1"/>
  <c r="J27" i="1"/>
  <c r="I27" i="1"/>
  <c r="H27" i="1"/>
  <c r="Q26" i="1"/>
  <c r="M26" i="1"/>
  <c r="K26" i="1"/>
  <c r="L26" i="1" s="1"/>
  <c r="R26" i="1" s="1"/>
  <c r="J26" i="1"/>
  <c r="I26" i="1"/>
  <c r="H26" i="1"/>
  <c r="P26" i="1" s="1"/>
  <c r="M25" i="1"/>
  <c r="Q25" i="1" s="1"/>
  <c r="L25" i="1"/>
  <c r="K25" i="1"/>
  <c r="J25" i="1"/>
  <c r="I25" i="1"/>
  <c r="H25" i="1"/>
  <c r="P25" i="1" s="1"/>
  <c r="P24" i="1"/>
  <c r="M24" i="1"/>
  <c r="Q24" i="1" s="1"/>
  <c r="K24" i="1"/>
  <c r="J24" i="1"/>
  <c r="I24" i="1"/>
  <c r="L24" i="1" s="1"/>
  <c r="H24" i="1"/>
  <c r="Q23" i="1"/>
  <c r="P23" i="1"/>
  <c r="M23" i="1"/>
  <c r="K23" i="1"/>
  <c r="J23" i="1"/>
  <c r="I23" i="1"/>
  <c r="L23" i="1" s="1"/>
  <c r="R23" i="1" s="1"/>
  <c r="H23" i="1"/>
  <c r="Q22" i="1"/>
  <c r="M22" i="1"/>
  <c r="K22" i="1"/>
  <c r="L22" i="1" s="1"/>
  <c r="R22" i="1" s="1"/>
  <c r="J22" i="1"/>
  <c r="I22" i="1"/>
  <c r="H22" i="1"/>
  <c r="P22" i="1" s="1"/>
  <c r="M21" i="1"/>
  <c r="Q21" i="1" s="1"/>
  <c r="L21" i="1"/>
  <c r="K21" i="1"/>
  <c r="J21" i="1"/>
  <c r="I21" i="1"/>
  <c r="H21" i="1"/>
  <c r="P21" i="1" s="1"/>
  <c r="P20" i="1"/>
  <c r="M20" i="1"/>
  <c r="Q20" i="1" s="1"/>
  <c r="K20" i="1"/>
  <c r="J20" i="1"/>
  <c r="I20" i="1"/>
  <c r="L20" i="1" s="1"/>
  <c r="H20" i="1"/>
  <c r="Q19" i="1"/>
  <c r="P19" i="1"/>
  <c r="M19" i="1"/>
  <c r="K19" i="1"/>
  <c r="J19" i="1"/>
  <c r="I19" i="1"/>
  <c r="L19" i="1" s="1"/>
  <c r="R19" i="1" s="1"/>
  <c r="H19" i="1"/>
  <c r="Q18" i="1"/>
  <c r="M18" i="1"/>
  <c r="K18" i="1"/>
  <c r="L18" i="1" s="1"/>
  <c r="R18" i="1" s="1"/>
  <c r="J18" i="1"/>
  <c r="I18" i="1"/>
  <c r="H18" i="1"/>
  <c r="P18" i="1" s="1"/>
  <c r="M17" i="1"/>
  <c r="Q17" i="1" s="1"/>
  <c r="L17" i="1"/>
  <c r="K17" i="1"/>
  <c r="J17" i="1"/>
  <c r="I17" i="1"/>
  <c r="H17" i="1"/>
  <c r="P17" i="1" s="1"/>
  <c r="P16" i="1"/>
  <c r="M16" i="1"/>
  <c r="Q16" i="1" s="1"/>
  <c r="K16" i="1"/>
  <c r="J16" i="1"/>
  <c r="I16" i="1"/>
  <c r="L16" i="1" s="1"/>
  <c r="R16" i="1" s="1"/>
  <c r="H16" i="1"/>
  <c r="Q15" i="1"/>
  <c r="P15" i="1"/>
  <c r="M15" i="1"/>
  <c r="K15" i="1"/>
  <c r="L15" i="1" s="1"/>
  <c r="R15" i="1" s="1"/>
  <c r="J15" i="1"/>
  <c r="I15" i="1"/>
  <c r="H15" i="1"/>
  <c r="Q14" i="1"/>
  <c r="M14" i="1"/>
  <c r="K14" i="1"/>
  <c r="L14" i="1" s="1"/>
  <c r="R14" i="1" s="1"/>
  <c r="J14" i="1"/>
  <c r="I14" i="1"/>
  <c r="H14" i="1"/>
  <c r="P14" i="1" s="1"/>
  <c r="M13" i="1"/>
  <c r="Q13" i="1" s="1"/>
  <c r="L13" i="1"/>
  <c r="R13" i="1" s="1"/>
  <c r="K13" i="1"/>
  <c r="J13" i="1"/>
  <c r="I13" i="1"/>
  <c r="H13" i="1"/>
  <c r="P13" i="1" s="1"/>
  <c r="P12" i="1"/>
  <c r="M12" i="1"/>
  <c r="Q12" i="1" s="1"/>
  <c r="K12" i="1"/>
  <c r="J12" i="1"/>
  <c r="I12" i="1"/>
  <c r="L12" i="1" s="1"/>
  <c r="R12" i="1" s="1"/>
  <c r="H12" i="1"/>
  <c r="Q11" i="1"/>
  <c r="P11" i="1"/>
  <c r="M11" i="1"/>
  <c r="K11" i="1"/>
  <c r="J11" i="1"/>
  <c r="I11" i="1"/>
  <c r="L11" i="1" s="1"/>
  <c r="R11" i="1" s="1"/>
  <c r="H11" i="1"/>
  <c r="Q10" i="1"/>
  <c r="M10" i="1"/>
  <c r="K10" i="1"/>
  <c r="L10" i="1" s="1"/>
  <c r="R10" i="1" s="1"/>
  <c r="J10" i="1"/>
  <c r="I10" i="1"/>
  <c r="H10" i="1"/>
  <c r="P10" i="1" s="1"/>
  <c r="M9" i="1"/>
  <c r="Q9" i="1" s="1"/>
  <c r="L9" i="1"/>
  <c r="K9" i="1"/>
  <c r="J9" i="1"/>
  <c r="I9" i="1"/>
  <c r="H9" i="1"/>
  <c r="P9" i="1" s="1"/>
  <c r="P8" i="1"/>
  <c r="M8" i="1"/>
  <c r="Q8" i="1" s="1"/>
  <c r="K8" i="1"/>
  <c r="J8" i="1"/>
  <c r="I8" i="1"/>
  <c r="L8" i="1" s="1"/>
  <c r="H8" i="1"/>
  <c r="R8" i="2" l="1"/>
  <c r="R12" i="2"/>
  <c r="R16" i="2"/>
  <c r="R20" i="2"/>
  <c r="R24" i="2"/>
  <c r="R27" i="2"/>
  <c r="R28" i="2"/>
  <c r="R32" i="2"/>
  <c r="R36" i="2"/>
  <c r="R40" i="2"/>
  <c r="R43" i="2"/>
  <c r="R44" i="2"/>
  <c r="R48" i="2"/>
  <c r="R51" i="2"/>
  <c r="R52" i="2"/>
  <c r="R55" i="2"/>
  <c r="R56" i="2"/>
  <c r="R59" i="2"/>
  <c r="R60" i="2"/>
  <c r="R63" i="2"/>
  <c r="R64" i="2"/>
  <c r="R67" i="2"/>
  <c r="R68" i="2"/>
  <c r="R71" i="2"/>
  <c r="R72" i="2"/>
  <c r="R75" i="2"/>
  <c r="R76" i="2"/>
  <c r="R77" i="2"/>
  <c r="R17" i="1"/>
  <c r="R20" i="1"/>
  <c r="R36" i="1"/>
  <c r="R52" i="1"/>
  <c r="R68" i="1"/>
  <c r="R8" i="1"/>
  <c r="R21" i="1"/>
  <c r="R24" i="1"/>
  <c r="R37" i="1"/>
  <c r="R40" i="1"/>
  <c r="R53" i="1"/>
  <c r="R56" i="1"/>
  <c r="R69" i="1"/>
  <c r="R72" i="1"/>
  <c r="R9" i="1"/>
  <c r="R25" i="1"/>
  <c r="R41" i="1"/>
  <c r="R44" i="1"/>
  <c r="R57" i="1"/>
  <c r="R73" i="1"/>
</calcChain>
</file>

<file path=xl/sharedStrings.xml><?xml version="1.0" encoding="utf-8"?>
<sst xmlns="http://schemas.openxmlformats.org/spreadsheetml/2006/main" count="285" uniqueCount="31">
  <si>
    <t>dev</t>
  </si>
  <si>
    <t>dev_id</t>
  </si>
  <si>
    <t>mode</t>
  </si>
  <si>
    <t>alpha</t>
  </si>
  <si>
    <t>CPU</t>
  </si>
  <si>
    <t>sqrt</t>
  </si>
  <si>
    <t>BCE</t>
  </si>
  <si>
    <t>IntGPU</t>
  </si>
  <si>
    <t>Nvidia</t>
  </si>
  <si>
    <t>IntGPU 16+</t>
  </si>
  <si>
    <t>1*</t>
  </si>
  <si>
    <t>m</t>
  </si>
  <si>
    <t>w</t>
  </si>
  <si>
    <t>p</t>
  </si>
  <si>
    <t>z</t>
  </si>
  <si>
    <t>n0</t>
  </si>
  <si>
    <t>n1</t>
  </si>
  <si>
    <t>n2</t>
  </si>
  <si>
    <t>n</t>
  </si>
  <si>
    <t>aS</t>
  </si>
  <si>
    <t>a_min</t>
  </si>
  <si>
    <t>Na</t>
  </si>
  <si>
    <t>SP_law</t>
  </si>
  <si>
    <t>T1</t>
  </si>
  <si>
    <t>TN</t>
  </si>
  <si>
    <t>j</t>
  </si>
  <si>
    <t>g</t>
  </si>
  <si>
    <t>SP_meas</t>
  </si>
  <si>
    <t>err</t>
  </si>
  <si>
    <t>int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</si>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</sst>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0" x14ac:knownFonts="1">
    <font>
      <sz val="8"/>
      <name val="Verdana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Verdana"/>
      <family val="2"/>
    </font>
    <font>
      <sz val="8"/>
      <color rgb="FFFF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 applyNumberFormat="0" applyFill="0" applyBorder="0" applyProtection="0">
      <alignment horizontal="righ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>
      <alignment horizontal="right"/>
    </xf>
    <xf numFmtId="0" fontId="18" fillId="0" borderId="0" xfId="0" applyFont="1" applyAlignment="1">
      <alignment horizontal="right"/>
    </xf>
    <xf numFmtId="164" fontId="0" fillId="0" borderId="0" xfId="0" applyNumberFormat="1">
      <alignment horizontal="right"/>
    </xf>
    <xf numFmtId="0" fontId="0" fillId="33" borderId="0" xfId="0" applyFill="1">
      <alignment horizontal="right"/>
    </xf>
    <xf numFmtId="164" fontId="0" fillId="33" borderId="0" xfId="0" applyNumberFormat="1" applyFill="1">
      <alignment horizontal="right"/>
    </xf>
    <xf numFmtId="0" fontId="0" fillId="34" borderId="0" xfId="0" applyFill="1">
      <alignment horizontal="right"/>
    </xf>
    <xf numFmtId="2" fontId="0" fillId="0" borderId="0" xfId="0" applyNumberFormat="1">
      <alignment horizontal="right"/>
    </xf>
    <xf numFmtId="164" fontId="0" fillId="35" borderId="0" xfId="0" applyNumberFormat="1" applyFill="1">
      <alignment horizontal="right"/>
    </xf>
    <xf numFmtId="2" fontId="0" fillId="36" borderId="0" xfId="0" applyNumberFormat="1" applyFill="1">
      <alignment horizontal="right"/>
    </xf>
    <xf numFmtId="10" fontId="0" fillId="0" borderId="0" xfId="0" applyNumberFormat="1">
      <alignment horizontal="right"/>
    </xf>
    <xf numFmtId="10" fontId="19" fillId="0" borderId="0" xfId="0" applyNumberFormat="1" applyFont="1">
      <alignment horizontal="right"/>
    </xf>
    <xf numFmtId="0" fontId="19" fillId="0" borderId="0" xfId="0" applyFo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A52" workbookViewId="0">
      <selection activeCell="R81" sqref="R81:R83"/>
    </sheetView>
  </sheetViews>
  <sheetFormatPr defaultColWidth="10.23046875" defaultRowHeight="9.75" x14ac:dyDescent="0.25"/>
  <sheetData>
    <row r="1" spans="1:18" x14ac:dyDescent="0.25">
      <c r="H1" s="1" t="s">
        <v>0</v>
      </c>
      <c r="I1" s="1" t="s">
        <v>1</v>
      </c>
      <c r="J1" s="1" t="s">
        <v>2</v>
      </c>
      <c r="K1" s="1" t="s">
        <v>3</v>
      </c>
    </row>
    <row r="2" spans="1:18" x14ac:dyDescent="0.25">
      <c r="H2" t="s">
        <v>4</v>
      </c>
      <c r="I2">
        <v>0</v>
      </c>
      <c r="J2" t="s">
        <v>5</v>
      </c>
      <c r="K2" s="2">
        <v>24.351435098207801</v>
      </c>
    </row>
    <row r="3" spans="1:18" x14ac:dyDescent="0.25">
      <c r="G3" s="3" t="s">
        <v>6</v>
      </c>
      <c r="H3" s="3" t="s">
        <v>7</v>
      </c>
      <c r="I3" s="3">
        <v>1</v>
      </c>
      <c r="J3" s="3" t="s">
        <v>5</v>
      </c>
      <c r="K3" s="4">
        <v>1</v>
      </c>
    </row>
    <row r="4" spans="1:18" x14ac:dyDescent="0.25">
      <c r="H4" t="s">
        <v>8</v>
      </c>
      <c r="I4">
        <v>2</v>
      </c>
      <c r="J4" t="s">
        <v>5</v>
      </c>
      <c r="K4" s="2">
        <v>14.980166026856301</v>
      </c>
    </row>
    <row r="5" spans="1:18" x14ac:dyDescent="0.25">
      <c r="H5" t="s">
        <v>9</v>
      </c>
      <c r="I5" t="s">
        <v>10</v>
      </c>
      <c r="J5" t="s">
        <v>5</v>
      </c>
      <c r="K5" s="2">
        <v>0.76886673719504695</v>
      </c>
    </row>
    <row r="7" spans="1:18" x14ac:dyDescent="0.25">
      <c r="A7" s="1" t="s">
        <v>11</v>
      </c>
      <c r="B7" s="1" t="s">
        <v>12</v>
      </c>
      <c r="C7" s="1" t="s">
        <v>13</v>
      </c>
      <c r="D7" s="1" t="s">
        <v>14</v>
      </c>
      <c r="E7" s="1" t="s">
        <v>15</v>
      </c>
      <c r="F7" s="1" t="s">
        <v>16</v>
      </c>
      <c r="G7" s="1" t="s">
        <v>17</v>
      </c>
      <c r="H7" s="1" t="s">
        <v>18</v>
      </c>
      <c r="I7" s="1" t="s">
        <v>19</v>
      </c>
      <c r="J7" s="1" t="s">
        <v>20</v>
      </c>
      <c r="K7" s="1" t="s">
        <v>21</v>
      </c>
      <c r="L7" s="1" t="s">
        <v>22</v>
      </c>
      <c r="M7" s="1" t="s">
        <v>23</v>
      </c>
      <c r="N7" s="1" t="s">
        <v>24</v>
      </c>
      <c r="O7" s="1" t="s">
        <v>25</v>
      </c>
      <c r="P7" s="1" t="s">
        <v>26</v>
      </c>
      <c r="Q7" s="1" t="s">
        <v>27</v>
      </c>
      <c r="R7" s="1" t="s">
        <v>28</v>
      </c>
    </row>
    <row r="8" spans="1:18" x14ac:dyDescent="0.25">
      <c r="A8" t="s">
        <v>5</v>
      </c>
      <c r="B8">
        <v>40960000</v>
      </c>
      <c r="C8" s="5">
        <v>0.9</v>
      </c>
      <c r="D8">
        <v>1</v>
      </c>
      <c r="E8">
        <v>0</v>
      </c>
      <c r="F8">
        <v>1</v>
      </c>
      <c r="G8">
        <v>0</v>
      </c>
      <c r="H8" s="5">
        <f t="shared" ref="H8:H39" si="0">E8+F8+G8</f>
        <v>1</v>
      </c>
      <c r="I8" s="2">
        <f t="shared" ref="I8:J13" si="1">$K$3</f>
        <v>1</v>
      </c>
      <c r="J8" s="2">
        <f t="shared" si="1"/>
        <v>1</v>
      </c>
      <c r="K8" s="6">
        <f t="shared" ref="K8:K13" si="2">$E8*$K$2+$F8*$K$3+$G8*$K$4</f>
        <v>1</v>
      </c>
      <c r="L8" s="7">
        <f t="shared" ref="L8:L39" si="3">1/((1-$C8)/I8+$C8/K8)</f>
        <v>1</v>
      </c>
      <c r="M8" s="6">
        <f t="shared" ref="M8:M39" si="4">N$8</f>
        <v>41578</v>
      </c>
      <c r="N8" s="8">
        <v>41578</v>
      </c>
      <c r="O8">
        <v>1</v>
      </c>
      <c r="P8" s="6">
        <f t="shared" ref="P8:P39" si="5">O8*$H8</f>
        <v>1</v>
      </c>
      <c r="Q8" s="7">
        <f t="shared" ref="Q8:Q39" si="6">($B8/$B$8)*(M8/N8)*((1-$C8)+$C8*O8*$H8)</f>
        <v>1</v>
      </c>
      <c r="R8" s="9">
        <f t="shared" ref="R8:R39" si="7">(L8-Q8)/Q8</f>
        <v>0</v>
      </c>
    </row>
    <row r="9" spans="1:18" x14ac:dyDescent="0.25">
      <c r="A9" t="s">
        <v>5</v>
      </c>
      <c r="B9">
        <v>40960000</v>
      </c>
      <c r="C9" s="5">
        <v>0.9</v>
      </c>
      <c r="D9">
        <v>1</v>
      </c>
      <c r="E9">
        <v>0</v>
      </c>
      <c r="F9">
        <v>8</v>
      </c>
      <c r="G9">
        <v>0</v>
      </c>
      <c r="H9" s="5">
        <f t="shared" si="0"/>
        <v>8</v>
      </c>
      <c r="I9" s="2">
        <f t="shared" si="1"/>
        <v>1</v>
      </c>
      <c r="J9" s="2">
        <f t="shared" si="1"/>
        <v>1</v>
      </c>
      <c r="K9" s="6">
        <f t="shared" si="2"/>
        <v>8</v>
      </c>
      <c r="L9" s="7">
        <f t="shared" si="3"/>
        <v>4.7058823529411775</v>
      </c>
      <c r="M9" s="6">
        <f t="shared" si="4"/>
        <v>41578</v>
      </c>
      <c r="N9" s="8">
        <v>8837.375</v>
      </c>
      <c r="O9">
        <v>0.125</v>
      </c>
      <c r="P9" s="6">
        <f t="shared" si="5"/>
        <v>1</v>
      </c>
      <c r="Q9" s="7">
        <f t="shared" si="6"/>
        <v>4.704790732542186</v>
      </c>
      <c r="R9" s="9">
        <f t="shared" si="7"/>
        <v>2.320231570430807E-4</v>
      </c>
    </row>
    <row r="10" spans="1:18" x14ac:dyDescent="0.25">
      <c r="A10" t="s">
        <v>5</v>
      </c>
      <c r="B10">
        <v>40960000</v>
      </c>
      <c r="C10" s="5">
        <v>0.9</v>
      </c>
      <c r="D10">
        <v>1</v>
      </c>
      <c r="E10">
        <v>0</v>
      </c>
      <c r="F10">
        <v>8</v>
      </c>
      <c r="G10">
        <v>8</v>
      </c>
      <c r="H10" s="5">
        <f t="shared" si="0"/>
        <v>16</v>
      </c>
      <c r="I10" s="2">
        <f t="shared" si="1"/>
        <v>1</v>
      </c>
      <c r="J10" s="2">
        <f t="shared" si="1"/>
        <v>1</v>
      </c>
      <c r="K10" s="6">
        <f t="shared" si="2"/>
        <v>127.84132821485041</v>
      </c>
      <c r="L10" s="7">
        <f t="shared" si="3"/>
        <v>9.3423039576267968</v>
      </c>
      <c r="M10" s="6">
        <f t="shared" si="4"/>
        <v>41578</v>
      </c>
      <c r="N10" s="8">
        <v>4469.6972900000001</v>
      </c>
      <c r="O10">
        <v>6.25E-2</v>
      </c>
      <c r="P10" s="6">
        <f t="shared" si="5"/>
        <v>1</v>
      </c>
      <c r="Q10" s="7">
        <f t="shared" si="6"/>
        <v>9.3021959435646711</v>
      </c>
      <c r="R10" s="9">
        <f t="shared" si="7"/>
        <v>4.3116715994219344E-3</v>
      </c>
    </row>
    <row r="11" spans="1:18" x14ac:dyDescent="0.25">
      <c r="A11" t="s">
        <v>5</v>
      </c>
      <c r="B11">
        <v>40960000</v>
      </c>
      <c r="C11" s="5">
        <v>0.9</v>
      </c>
      <c r="D11">
        <v>1</v>
      </c>
      <c r="E11">
        <v>0</v>
      </c>
      <c r="F11">
        <v>8</v>
      </c>
      <c r="G11">
        <v>64</v>
      </c>
      <c r="H11" s="5">
        <f t="shared" si="0"/>
        <v>72</v>
      </c>
      <c r="I11" s="2">
        <f t="shared" si="1"/>
        <v>1</v>
      </c>
      <c r="J11" s="2">
        <f t="shared" si="1"/>
        <v>1</v>
      </c>
      <c r="K11" s="6">
        <f t="shared" si="2"/>
        <v>966.73062571880325</v>
      </c>
      <c r="L11" s="7">
        <f t="shared" si="3"/>
        <v>9.9077614275623489</v>
      </c>
      <c r="M11" s="6">
        <f t="shared" si="4"/>
        <v>41578</v>
      </c>
      <c r="N11" s="8">
        <v>4199.7675200000003</v>
      </c>
      <c r="O11">
        <v>1.3889E-2</v>
      </c>
      <c r="P11" s="6">
        <f t="shared" si="5"/>
        <v>1.000008</v>
      </c>
      <c r="Q11" s="7">
        <f t="shared" si="6"/>
        <v>9.9001430825866272</v>
      </c>
      <c r="R11" s="9">
        <f t="shared" si="7"/>
        <v>7.6951867383831909E-4</v>
      </c>
    </row>
    <row r="12" spans="1:18" x14ac:dyDescent="0.25">
      <c r="A12" t="s">
        <v>5</v>
      </c>
      <c r="B12">
        <v>40960000</v>
      </c>
      <c r="C12" s="5">
        <v>0.9</v>
      </c>
      <c r="D12">
        <v>1</v>
      </c>
      <c r="E12">
        <v>0</v>
      </c>
      <c r="F12">
        <v>8</v>
      </c>
      <c r="G12">
        <v>256</v>
      </c>
      <c r="H12" s="5">
        <f t="shared" si="0"/>
        <v>264</v>
      </c>
      <c r="I12" s="2">
        <f t="shared" si="1"/>
        <v>1</v>
      </c>
      <c r="J12" s="2">
        <f t="shared" si="1"/>
        <v>1</v>
      </c>
      <c r="K12" s="6">
        <f t="shared" si="2"/>
        <v>3842.922502875213</v>
      </c>
      <c r="L12" s="7">
        <f t="shared" si="3"/>
        <v>9.9766350439468052</v>
      </c>
      <c r="M12" s="6">
        <f t="shared" si="4"/>
        <v>41578</v>
      </c>
      <c r="N12" s="8">
        <v>4175.9513699999998</v>
      </c>
      <c r="O12">
        <v>3.7880000000000001E-3</v>
      </c>
      <c r="P12" s="6">
        <f t="shared" si="5"/>
        <v>1.000032</v>
      </c>
      <c r="Q12" s="7">
        <f t="shared" si="6"/>
        <v>9.95682031766572</v>
      </c>
      <c r="R12" s="9">
        <f t="shared" si="7"/>
        <v>1.9900656684473184E-3</v>
      </c>
    </row>
    <row r="13" spans="1:18" x14ac:dyDescent="0.25">
      <c r="A13" t="s">
        <v>5</v>
      </c>
      <c r="B13">
        <v>40960000</v>
      </c>
      <c r="C13" s="5">
        <v>0.9</v>
      </c>
      <c r="D13">
        <v>1</v>
      </c>
      <c r="E13">
        <v>0</v>
      </c>
      <c r="F13">
        <v>8</v>
      </c>
      <c r="G13">
        <v>1024</v>
      </c>
      <c r="H13" s="5">
        <f t="shared" si="0"/>
        <v>1032</v>
      </c>
      <c r="I13" s="2">
        <f t="shared" si="1"/>
        <v>1</v>
      </c>
      <c r="J13" s="2">
        <f t="shared" si="1"/>
        <v>1</v>
      </c>
      <c r="K13" s="6">
        <f t="shared" si="2"/>
        <v>15347.690011500852</v>
      </c>
      <c r="L13" s="7">
        <f t="shared" si="3"/>
        <v>9.9941393620674397</v>
      </c>
      <c r="M13" s="6">
        <f t="shared" si="4"/>
        <v>41578</v>
      </c>
      <c r="N13" s="8">
        <v>4167.8102600000002</v>
      </c>
      <c r="O13">
        <v>9.6900000000000003E-4</v>
      </c>
      <c r="P13" s="6">
        <f t="shared" si="5"/>
        <v>1.000008</v>
      </c>
      <c r="Q13" s="7">
        <f t="shared" si="6"/>
        <v>9.9760537951168615</v>
      </c>
      <c r="R13" s="9">
        <f t="shared" si="7"/>
        <v>1.8128978975064068E-3</v>
      </c>
    </row>
    <row r="14" spans="1:18" x14ac:dyDescent="0.25">
      <c r="A14" t="s">
        <v>5</v>
      </c>
      <c r="B14">
        <v>40960000</v>
      </c>
      <c r="C14" s="5">
        <v>0.9</v>
      </c>
      <c r="D14">
        <v>1</v>
      </c>
      <c r="E14">
        <v>0</v>
      </c>
      <c r="F14">
        <v>64</v>
      </c>
      <c r="G14">
        <v>0</v>
      </c>
      <c r="H14" s="5">
        <f t="shared" si="0"/>
        <v>64</v>
      </c>
      <c r="I14" s="2">
        <f t="shared" ref="I14:I23" si="8">$K$3</f>
        <v>1</v>
      </c>
      <c r="J14" s="2">
        <f t="shared" ref="J14:J23" si="9">$K$5</f>
        <v>0.76886673719504695</v>
      </c>
      <c r="K14" s="6">
        <f t="shared" ref="K14:K23" si="10">$E14*$K$2+$F14*$K$5+$G14*$K$4</f>
        <v>49.207471180483005</v>
      </c>
      <c r="L14" s="7">
        <f t="shared" si="3"/>
        <v>8.4538067334872125</v>
      </c>
      <c r="M14" s="6">
        <f t="shared" si="4"/>
        <v>41578</v>
      </c>
      <c r="N14" s="8">
        <v>4914.1036400000003</v>
      </c>
      <c r="O14">
        <v>1.5625E-2</v>
      </c>
      <c r="P14" s="6">
        <f t="shared" si="5"/>
        <v>1</v>
      </c>
      <c r="Q14" s="7">
        <f t="shared" si="6"/>
        <v>8.4609530131928601</v>
      </c>
      <c r="R14" s="9">
        <f t="shared" si="7"/>
        <v>-8.4461876747272935E-4</v>
      </c>
    </row>
    <row r="15" spans="1:18" x14ac:dyDescent="0.25">
      <c r="A15" t="s">
        <v>5</v>
      </c>
      <c r="B15">
        <v>40960000</v>
      </c>
      <c r="C15" s="5">
        <v>0.9</v>
      </c>
      <c r="D15">
        <v>1</v>
      </c>
      <c r="E15">
        <v>0</v>
      </c>
      <c r="F15">
        <v>64</v>
      </c>
      <c r="G15">
        <v>8</v>
      </c>
      <c r="H15" s="5">
        <f t="shared" si="0"/>
        <v>72</v>
      </c>
      <c r="I15" s="2">
        <f t="shared" si="8"/>
        <v>1</v>
      </c>
      <c r="J15" s="2">
        <f t="shared" si="9"/>
        <v>0.76886673719504695</v>
      </c>
      <c r="K15" s="6">
        <f t="shared" si="10"/>
        <v>169.04879939533342</v>
      </c>
      <c r="L15" s="7">
        <f t="shared" si="3"/>
        <v>9.4945206016235648</v>
      </c>
      <c r="M15" s="6">
        <f t="shared" si="4"/>
        <v>41578</v>
      </c>
      <c r="N15" s="8">
        <v>4402.8305799999998</v>
      </c>
      <c r="O15">
        <v>1.3889E-2</v>
      </c>
      <c r="P15" s="6">
        <f t="shared" si="5"/>
        <v>1.000008</v>
      </c>
      <c r="Q15" s="7">
        <f t="shared" si="6"/>
        <v>9.4435383342867585</v>
      </c>
      <c r="R15" s="9">
        <f t="shared" si="7"/>
        <v>5.3986403752610875E-3</v>
      </c>
    </row>
    <row r="16" spans="1:18" x14ac:dyDescent="0.25">
      <c r="A16" t="s">
        <v>5</v>
      </c>
      <c r="B16">
        <v>40960000</v>
      </c>
      <c r="C16" s="5">
        <v>0.9</v>
      </c>
      <c r="D16">
        <v>1</v>
      </c>
      <c r="E16">
        <v>0</v>
      </c>
      <c r="F16">
        <v>64</v>
      </c>
      <c r="G16">
        <v>64</v>
      </c>
      <c r="H16" s="5">
        <f t="shared" si="0"/>
        <v>128</v>
      </c>
      <c r="I16" s="2">
        <f t="shared" si="8"/>
        <v>1</v>
      </c>
      <c r="J16" s="2">
        <f t="shared" si="9"/>
        <v>0.76886673719504695</v>
      </c>
      <c r="K16" s="6">
        <f t="shared" si="10"/>
        <v>1007.9380968992863</v>
      </c>
      <c r="L16" s="7">
        <f t="shared" si="3"/>
        <v>9.9114990378722023</v>
      </c>
      <c r="M16" s="6">
        <f t="shared" si="4"/>
        <v>41578</v>
      </c>
      <c r="N16" s="8">
        <v>4194.0317800000003</v>
      </c>
      <c r="O16">
        <v>7.8130000000000005E-3</v>
      </c>
      <c r="P16" s="6">
        <f t="shared" si="5"/>
        <v>1.0000640000000001</v>
      </c>
      <c r="Q16" s="7">
        <f t="shared" si="6"/>
        <v>9.9141821221011348</v>
      </c>
      <c r="R16" s="9">
        <f t="shared" si="7"/>
        <v>-2.7063092001822681E-4</v>
      </c>
    </row>
    <row r="17" spans="1:18" x14ac:dyDescent="0.25">
      <c r="A17" t="s">
        <v>5</v>
      </c>
      <c r="B17">
        <v>40960000</v>
      </c>
      <c r="C17" s="5">
        <v>0.9</v>
      </c>
      <c r="D17">
        <v>1</v>
      </c>
      <c r="E17">
        <v>0</v>
      </c>
      <c r="F17">
        <v>64</v>
      </c>
      <c r="G17">
        <v>256</v>
      </c>
      <c r="H17" s="5">
        <f t="shared" si="0"/>
        <v>320</v>
      </c>
      <c r="I17" s="2">
        <f t="shared" si="8"/>
        <v>1</v>
      </c>
      <c r="J17" s="2">
        <f t="shared" si="9"/>
        <v>0.76886673719504695</v>
      </c>
      <c r="K17" s="6">
        <f t="shared" si="10"/>
        <v>3884.129974055696</v>
      </c>
      <c r="L17" s="7">
        <f t="shared" si="3"/>
        <v>9.9768823541469818</v>
      </c>
      <c r="M17" s="6">
        <f t="shared" si="4"/>
        <v>41578</v>
      </c>
      <c r="N17" s="8">
        <v>4171.9622499999996</v>
      </c>
      <c r="O17">
        <v>3.1250000000000002E-3</v>
      </c>
      <c r="P17" s="6">
        <f t="shared" si="5"/>
        <v>1</v>
      </c>
      <c r="Q17" s="7">
        <f t="shared" si="6"/>
        <v>9.9660537436550403</v>
      </c>
      <c r="R17" s="9">
        <f t="shared" si="7"/>
        <v>1.0865494779049949E-3</v>
      </c>
    </row>
    <row r="18" spans="1:18" x14ac:dyDescent="0.25">
      <c r="A18" t="s">
        <v>5</v>
      </c>
      <c r="B18">
        <v>40960000</v>
      </c>
      <c r="C18" s="5">
        <v>0.9</v>
      </c>
      <c r="D18">
        <v>1</v>
      </c>
      <c r="E18">
        <v>0</v>
      </c>
      <c r="F18">
        <v>64</v>
      </c>
      <c r="G18">
        <v>1024</v>
      </c>
      <c r="H18" s="5">
        <f t="shared" si="0"/>
        <v>1088</v>
      </c>
      <c r="I18" s="2">
        <f t="shared" si="8"/>
        <v>1</v>
      </c>
      <c r="J18" s="2">
        <f t="shared" si="9"/>
        <v>0.76886673719504695</v>
      </c>
      <c r="K18" s="6">
        <f t="shared" si="10"/>
        <v>15388.897482681336</v>
      </c>
      <c r="L18" s="7">
        <f t="shared" si="3"/>
        <v>9.9941550461612572</v>
      </c>
      <c r="M18" s="6">
        <f t="shared" si="4"/>
        <v>41578</v>
      </c>
      <c r="N18" s="8">
        <v>4152.3019700000004</v>
      </c>
      <c r="O18">
        <v>9.19E-4</v>
      </c>
      <c r="P18" s="6">
        <f t="shared" si="5"/>
        <v>0.99987199999999998</v>
      </c>
      <c r="Q18" s="7">
        <f t="shared" si="6"/>
        <v>10.012087395079311</v>
      </c>
      <c r="R18" s="9">
        <f t="shared" si="7"/>
        <v>-1.7910699547895395E-3</v>
      </c>
    </row>
    <row r="19" spans="1:18" x14ac:dyDescent="0.25">
      <c r="A19" t="s">
        <v>5</v>
      </c>
      <c r="B19">
        <v>40960000</v>
      </c>
      <c r="C19" s="5">
        <v>0.9</v>
      </c>
      <c r="D19">
        <v>1</v>
      </c>
      <c r="E19">
        <v>0</v>
      </c>
      <c r="F19">
        <v>256</v>
      </c>
      <c r="G19">
        <v>0</v>
      </c>
      <c r="H19" s="5">
        <f t="shared" si="0"/>
        <v>256</v>
      </c>
      <c r="I19" s="2">
        <f t="shared" si="8"/>
        <v>1</v>
      </c>
      <c r="J19" s="2">
        <f t="shared" si="9"/>
        <v>0.76886673719504695</v>
      </c>
      <c r="K19" s="6">
        <f t="shared" si="10"/>
        <v>196.82988472193202</v>
      </c>
      <c r="L19" s="7">
        <f t="shared" si="3"/>
        <v>9.5627457105095015</v>
      </c>
      <c r="M19" s="6">
        <f t="shared" si="4"/>
        <v>41578</v>
      </c>
      <c r="N19" s="8">
        <v>4346.9843600000004</v>
      </c>
      <c r="O19">
        <v>3.9060000000000002E-3</v>
      </c>
      <c r="P19" s="6">
        <f t="shared" si="5"/>
        <v>0.99993600000000005</v>
      </c>
      <c r="Q19" s="7">
        <f t="shared" si="6"/>
        <v>9.5642407848920801</v>
      </c>
      <c r="R19" s="9">
        <f t="shared" si="7"/>
        <v>-1.5631919105803179E-4</v>
      </c>
    </row>
    <row r="20" spans="1:18" x14ac:dyDescent="0.25">
      <c r="A20" t="s">
        <v>5</v>
      </c>
      <c r="B20">
        <v>40960000</v>
      </c>
      <c r="C20" s="5">
        <v>0.9</v>
      </c>
      <c r="D20">
        <v>1</v>
      </c>
      <c r="E20">
        <v>0</v>
      </c>
      <c r="F20">
        <v>256</v>
      </c>
      <c r="G20">
        <v>8</v>
      </c>
      <c r="H20" s="5">
        <f t="shared" si="0"/>
        <v>264</v>
      </c>
      <c r="I20" s="2">
        <f t="shared" si="8"/>
        <v>1</v>
      </c>
      <c r="J20" s="2">
        <f t="shared" si="9"/>
        <v>0.76886673719504695</v>
      </c>
      <c r="K20" s="6">
        <f t="shared" si="10"/>
        <v>316.67121293678241</v>
      </c>
      <c r="L20" s="7">
        <f t="shared" si="3"/>
        <v>9.7236476654217832</v>
      </c>
      <c r="M20" s="6">
        <f t="shared" si="4"/>
        <v>41578</v>
      </c>
      <c r="N20" s="8">
        <v>4285.66086</v>
      </c>
      <c r="O20">
        <v>3.7880000000000001E-3</v>
      </c>
      <c r="P20" s="6">
        <f t="shared" si="5"/>
        <v>1.000032</v>
      </c>
      <c r="Q20" s="7">
        <f t="shared" si="6"/>
        <v>9.7019336817986108</v>
      </c>
      <c r="R20" s="9">
        <f t="shared" si="7"/>
        <v>2.2381088487451765E-3</v>
      </c>
    </row>
    <row r="21" spans="1:18" x14ac:dyDescent="0.25">
      <c r="A21" t="s">
        <v>5</v>
      </c>
      <c r="B21">
        <v>40960000</v>
      </c>
      <c r="C21" s="5">
        <v>0.9</v>
      </c>
      <c r="D21">
        <v>1</v>
      </c>
      <c r="E21">
        <v>0</v>
      </c>
      <c r="F21">
        <v>256</v>
      </c>
      <c r="G21">
        <v>64</v>
      </c>
      <c r="H21" s="5">
        <f t="shared" si="0"/>
        <v>320</v>
      </c>
      <c r="I21" s="2">
        <f t="shared" si="8"/>
        <v>1</v>
      </c>
      <c r="J21" s="2">
        <f t="shared" si="9"/>
        <v>0.76886673719504695</v>
      </c>
      <c r="K21" s="6">
        <f t="shared" si="10"/>
        <v>1155.5605104407352</v>
      </c>
      <c r="L21" s="7">
        <f t="shared" si="3"/>
        <v>9.9227176267844275</v>
      </c>
      <c r="M21" s="6">
        <f t="shared" si="4"/>
        <v>41578</v>
      </c>
      <c r="N21" s="8">
        <v>4200.6955099999996</v>
      </c>
      <c r="O21">
        <v>3.1250000000000002E-3</v>
      </c>
      <c r="P21" s="6">
        <f t="shared" si="5"/>
        <v>1</v>
      </c>
      <c r="Q21" s="7">
        <f t="shared" si="6"/>
        <v>9.8978847433767001</v>
      </c>
      <c r="R21" s="9">
        <f t="shared" si="7"/>
        <v>2.5089081204289262E-3</v>
      </c>
    </row>
    <row r="22" spans="1:18" x14ac:dyDescent="0.25">
      <c r="A22" t="s">
        <v>5</v>
      </c>
      <c r="B22">
        <v>40960000</v>
      </c>
      <c r="C22" s="5">
        <v>0.9</v>
      </c>
      <c r="D22">
        <v>1</v>
      </c>
      <c r="E22">
        <v>0</v>
      </c>
      <c r="F22">
        <v>256</v>
      </c>
      <c r="G22">
        <v>256</v>
      </c>
      <c r="H22" s="5">
        <f t="shared" si="0"/>
        <v>512</v>
      </c>
      <c r="I22" s="2">
        <f t="shared" si="8"/>
        <v>1</v>
      </c>
      <c r="J22" s="2">
        <f t="shared" si="9"/>
        <v>0.76886673719504695</v>
      </c>
      <c r="K22" s="6">
        <f t="shared" si="10"/>
        <v>4031.7523875971451</v>
      </c>
      <c r="L22" s="7">
        <f t="shared" si="3"/>
        <v>9.9777269202942893</v>
      </c>
      <c r="M22" s="6">
        <f t="shared" si="4"/>
        <v>41578</v>
      </c>
      <c r="N22" s="8">
        <v>4171.6991900000003</v>
      </c>
      <c r="O22">
        <v>1.9530000000000001E-3</v>
      </c>
      <c r="P22" s="6">
        <f t="shared" si="5"/>
        <v>0.99993600000000005</v>
      </c>
      <c r="Q22" s="7">
        <f t="shared" si="6"/>
        <v>9.9661081045491198</v>
      </c>
      <c r="R22" s="9">
        <f t="shared" si="7"/>
        <v>1.1658328028637407E-3</v>
      </c>
    </row>
    <row r="23" spans="1:18" x14ac:dyDescent="0.25">
      <c r="A23" t="s">
        <v>5</v>
      </c>
      <c r="B23">
        <v>40960000</v>
      </c>
      <c r="C23" s="5">
        <v>0.9</v>
      </c>
      <c r="D23">
        <v>1</v>
      </c>
      <c r="E23">
        <v>0</v>
      </c>
      <c r="F23">
        <v>256</v>
      </c>
      <c r="G23">
        <v>1024</v>
      </c>
      <c r="H23" s="5">
        <f t="shared" si="0"/>
        <v>1280</v>
      </c>
      <c r="I23" s="2">
        <f t="shared" si="8"/>
        <v>1</v>
      </c>
      <c r="J23" s="2">
        <f t="shared" si="9"/>
        <v>0.76886673719504695</v>
      </c>
      <c r="K23" s="6">
        <f t="shared" si="10"/>
        <v>15536.519896222784</v>
      </c>
      <c r="L23" s="7">
        <f t="shared" si="3"/>
        <v>9.9942105506537704</v>
      </c>
      <c r="M23" s="6">
        <f t="shared" si="4"/>
        <v>41578</v>
      </c>
      <c r="N23" s="8">
        <v>4152.2761600000003</v>
      </c>
      <c r="O23">
        <v>7.8100000000000001E-4</v>
      </c>
      <c r="P23" s="6">
        <f t="shared" si="5"/>
        <v>0.99968000000000001</v>
      </c>
      <c r="Q23" s="7">
        <f t="shared" si="6"/>
        <v>10.010419330105442</v>
      </c>
      <c r="R23" s="9">
        <f t="shared" si="7"/>
        <v>-1.6191908567631543E-3</v>
      </c>
    </row>
    <row r="24" spans="1:18" x14ac:dyDescent="0.25">
      <c r="A24" t="s">
        <v>5</v>
      </c>
      <c r="B24">
        <v>40960000</v>
      </c>
      <c r="C24" s="5">
        <v>0.9</v>
      </c>
      <c r="D24">
        <v>0</v>
      </c>
      <c r="E24">
        <v>1</v>
      </c>
      <c r="F24">
        <v>0</v>
      </c>
      <c r="G24">
        <v>0</v>
      </c>
      <c r="H24" s="5">
        <f t="shared" si="0"/>
        <v>1</v>
      </c>
      <c r="I24" s="2">
        <f>$K$2</f>
        <v>24.351435098207801</v>
      </c>
      <c r="J24" s="2">
        <f>$K$2</f>
        <v>24.351435098207801</v>
      </c>
      <c r="K24" s="6">
        <f t="shared" ref="K24:K33" si="11">$E24*$K$2+$F24*$K$3+$G24*$K$4</f>
        <v>24.351435098207801</v>
      </c>
      <c r="L24" s="7">
        <f t="shared" si="3"/>
        <v>24.351435098207801</v>
      </c>
      <c r="M24" s="6">
        <f t="shared" si="4"/>
        <v>41578</v>
      </c>
      <c r="N24" s="8">
        <v>1689.6075000000001</v>
      </c>
      <c r="O24">
        <v>1</v>
      </c>
      <c r="P24" s="6">
        <f t="shared" si="5"/>
        <v>1</v>
      </c>
      <c r="Q24" s="7">
        <f t="shared" si="6"/>
        <v>24.608082054560008</v>
      </c>
      <c r="R24" s="9">
        <f t="shared" si="7"/>
        <v>-1.0429376648825348E-2</v>
      </c>
    </row>
    <row r="25" spans="1:18" x14ac:dyDescent="0.25">
      <c r="A25" t="s">
        <v>5</v>
      </c>
      <c r="B25">
        <v>40960000</v>
      </c>
      <c r="C25" s="5">
        <v>0.9</v>
      </c>
      <c r="D25">
        <v>0</v>
      </c>
      <c r="E25">
        <v>0</v>
      </c>
      <c r="F25">
        <v>0</v>
      </c>
      <c r="G25">
        <v>8</v>
      </c>
      <c r="H25" s="5">
        <f t="shared" si="0"/>
        <v>8</v>
      </c>
      <c r="I25" s="2">
        <f t="shared" ref="I25:I43" si="12">$K$2</f>
        <v>24.351435098207801</v>
      </c>
      <c r="J25" s="2">
        <f>$K$4</f>
        <v>14.980166026856301</v>
      </c>
      <c r="K25" s="6">
        <f t="shared" si="11"/>
        <v>119.84132821485041</v>
      </c>
      <c r="L25" s="7">
        <f t="shared" si="3"/>
        <v>86.08471359600783</v>
      </c>
      <c r="M25" s="6">
        <f t="shared" si="4"/>
        <v>41578</v>
      </c>
      <c r="N25" s="8">
        <v>499.73430999999999</v>
      </c>
      <c r="O25">
        <v>0.125</v>
      </c>
      <c r="P25" s="6">
        <f t="shared" si="5"/>
        <v>1</v>
      </c>
      <c r="Q25" s="7">
        <f t="shared" si="6"/>
        <v>83.200210928082967</v>
      </c>
      <c r="R25" s="9">
        <f t="shared" si="7"/>
        <v>3.4669415326581139E-2</v>
      </c>
    </row>
    <row r="26" spans="1:18" x14ac:dyDescent="0.25">
      <c r="A26" t="s">
        <v>5</v>
      </c>
      <c r="B26">
        <v>40960000</v>
      </c>
      <c r="C26" s="5">
        <v>0.9</v>
      </c>
      <c r="D26">
        <v>0</v>
      </c>
      <c r="E26">
        <v>0</v>
      </c>
      <c r="F26">
        <v>0</v>
      </c>
      <c r="G26">
        <v>64</v>
      </c>
      <c r="H26" s="5">
        <f t="shared" si="0"/>
        <v>64</v>
      </c>
      <c r="I26" s="2">
        <f t="shared" si="12"/>
        <v>24.351435098207801</v>
      </c>
      <c r="J26" s="2">
        <f>$K$4</f>
        <v>14.980166026856301</v>
      </c>
      <c r="K26" s="6">
        <f t="shared" si="11"/>
        <v>958.73062571880325</v>
      </c>
      <c r="L26" s="7">
        <f t="shared" si="3"/>
        <v>198.20523488981669</v>
      </c>
      <c r="M26" s="6">
        <f t="shared" si="4"/>
        <v>41578</v>
      </c>
      <c r="N26" s="8">
        <v>215.62362999999999</v>
      </c>
      <c r="O26">
        <v>1.5625E-2</v>
      </c>
      <c r="P26" s="6">
        <f t="shared" si="5"/>
        <v>1</v>
      </c>
      <c r="Q26" s="7">
        <f t="shared" si="6"/>
        <v>192.82673239477512</v>
      </c>
      <c r="R26" s="9">
        <f t="shared" si="7"/>
        <v>2.7892929721124653E-2</v>
      </c>
    </row>
    <row r="27" spans="1:18" x14ac:dyDescent="0.25">
      <c r="A27" t="s">
        <v>5</v>
      </c>
      <c r="B27">
        <v>40960000</v>
      </c>
      <c r="C27" s="5">
        <v>0.9</v>
      </c>
      <c r="D27">
        <v>0</v>
      </c>
      <c r="E27">
        <v>0</v>
      </c>
      <c r="F27">
        <v>0</v>
      </c>
      <c r="G27">
        <v>256</v>
      </c>
      <c r="H27" s="5">
        <f t="shared" si="0"/>
        <v>256</v>
      </c>
      <c r="I27" s="2">
        <f t="shared" si="12"/>
        <v>24.351435098207801</v>
      </c>
      <c r="J27" s="2">
        <f>$K$4</f>
        <v>14.980166026856301</v>
      </c>
      <c r="K27" s="6">
        <f t="shared" si="11"/>
        <v>3834.922502875213</v>
      </c>
      <c r="L27" s="7">
        <f t="shared" si="3"/>
        <v>230.35002174178885</v>
      </c>
      <c r="M27" s="6">
        <f t="shared" si="4"/>
        <v>41578</v>
      </c>
      <c r="N27" s="8">
        <v>181.70660000000001</v>
      </c>
      <c r="O27">
        <v>3.9060000000000002E-3</v>
      </c>
      <c r="P27" s="6">
        <f t="shared" si="5"/>
        <v>0.99993600000000005</v>
      </c>
      <c r="Q27" s="7">
        <f t="shared" si="6"/>
        <v>228.80624648306664</v>
      </c>
      <c r="R27" s="9">
        <f t="shared" si="7"/>
        <v>6.7470852848261608E-3</v>
      </c>
    </row>
    <row r="28" spans="1:18" x14ac:dyDescent="0.25">
      <c r="A28" t="s">
        <v>5</v>
      </c>
      <c r="B28">
        <v>40960000</v>
      </c>
      <c r="C28" s="5">
        <v>0.9</v>
      </c>
      <c r="D28">
        <v>0</v>
      </c>
      <c r="E28">
        <v>0</v>
      </c>
      <c r="F28">
        <v>0</v>
      </c>
      <c r="G28">
        <v>1024</v>
      </c>
      <c r="H28" s="5">
        <f t="shared" si="0"/>
        <v>1024</v>
      </c>
      <c r="I28" s="2">
        <f t="shared" si="12"/>
        <v>24.351435098207801</v>
      </c>
      <c r="J28" s="2">
        <f>$K$4</f>
        <v>14.980166026856301</v>
      </c>
      <c r="K28" s="6">
        <f t="shared" si="11"/>
        <v>15339.690011500852</v>
      </c>
      <c r="L28" s="7">
        <f t="shared" si="3"/>
        <v>240.08419353603227</v>
      </c>
      <c r="M28" s="6">
        <f t="shared" si="4"/>
        <v>41578</v>
      </c>
      <c r="N28" s="8">
        <v>174.40583000000001</v>
      </c>
      <c r="O28">
        <v>9.77E-4</v>
      </c>
      <c r="P28" s="6">
        <f t="shared" si="5"/>
        <v>1.000448</v>
      </c>
      <c r="Q28" s="7">
        <f t="shared" si="6"/>
        <v>238.4941159914207</v>
      </c>
      <c r="R28" s="9">
        <f t="shared" si="7"/>
        <v>6.6671562860224779E-3</v>
      </c>
    </row>
    <row r="29" spans="1:18" x14ac:dyDescent="0.25">
      <c r="A29" t="s">
        <v>5</v>
      </c>
      <c r="B29">
        <v>40960000</v>
      </c>
      <c r="C29" s="5">
        <v>0.9</v>
      </c>
      <c r="D29">
        <v>0</v>
      </c>
      <c r="E29">
        <v>0</v>
      </c>
      <c r="F29">
        <v>8</v>
      </c>
      <c r="G29">
        <v>0</v>
      </c>
      <c r="H29" s="5">
        <f t="shared" si="0"/>
        <v>8</v>
      </c>
      <c r="I29" s="2">
        <f t="shared" si="12"/>
        <v>24.351435098207801</v>
      </c>
      <c r="J29" s="2">
        <f>$K$3</f>
        <v>1</v>
      </c>
      <c r="K29" s="6">
        <f t="shared" si="11"/>
        <v>8</v>
      </c>
      <c r="L29" s="7">
        <f t="shared" si="3"/>
        <v>8.5758487483605617</v>
      </c>
      <c r="M29" s="6">
        <f t="shared" si="4"/>
        <v>41578</v>
      </c>
      <c r="N29" s="8">
        <v>4847.16615</v>
      </c>
      <c r="O29">
        <v>0.125</v>
      </c>
      <c r="P29" s="6">
        <f t="shared" si="5"/>
        <v>1</v>
      </c>
      <c r="Q29" s="7">
        <f t="shared" si="6"/>
        <v>8.5777955022235002</v>
      </c>
      <c r="R29" s="9">
        <f t="shared" si="7"/>
        <v>-2.2695270159260527E-4</v>
      </c>
    </row>
    <row r="30" spans="1:18" x14ac:dyDescent="0.25">
      <c r="A30" t="s">
        <v>5</v>
      </c>
      <c r="B30">
        <v>40960000</v>
      </c>
      <c r="C30" s="5">
        <v>0.9</v>
      </c>
      <c r="D30">
        <v>0</v>
      </c>
      <c r="E30">
        <v>0</v>
      </c>
      <c r="F30">
        <v>8</v>
      </c>
      <c r="G30">
        <v>8</v>
      </c>
      <c r="H30" s="5">
        <f t="shared" si="0"/>
        <v>16</v>
      </c>
      <c r="I30" s="2">
        <f t="shared" si="12"/>
        <v>24.351435098207801</v>
      </c>
      <c r="J30" s="2">
        <f>$K$3</f>
        <v>1</v>
      </c>
      <c r="K30" s="6">
        <f t="shared" si="11"/>
        <v>127.84132821485041</v>
      </c>
      <c r="L30" s="7">
        <f t="shared" si="3"/>
        <v>89.714170931204748</v>
      </c>
      <c r="M30" s="6">
        <f t="shared" si="4"/>
        <v>41578</v>
      </c>
      <c r="N30" s="8">
        <v>483.29262999999997</v>
      </c>
      <c r="O30">
        <v>6.25E-2</v>
      </c>
      <c r="P30" s="6">
        <f t="shared" si="5"/>
        <v>1</v>
      </c>
      <c r="Q30" s="7">
        <f t="shared" si="6"/>
        <v>86.030693246863706</v>
      </c>
      <c r="R30" s="9">
        <f t="shared" si="7"/>
        <v>4.2815854962035022E-2</v>
      </c>
    </row>
    <row r="31" spans="1:18" x14ac:dyDescent="0.25">
      <c r="A31" t="s">
        <v>5</v>
      </c>
      <c r="B31">
        <v>40960000</v>
      </c>
      <c r="C31" s="5">
        <v>0.9</v>
      </c>
      <c r="D31">
        <v>0</v>
      </c>
      <c r="E31">
        <v>0</v>
      </c>
      <c r="F31">
        <v>8</v>
      </c>
      <c r="G31">
        <v>64</v>
      </c>
      <c r="H31" s="5">
        <f t="shared" si="0"/>
        <v>72</v>
      </c>
      <c r="I31" s="2">
        <f t="shared" si="12"/>
        <v>24.351435098207801</v>
      </c>
      <c r="J31" s="2">
        <f>$K$3</f>
        <v>1</v>
      </c>
      <c r="K31" s="6">
        <f t="shared" si="11"/>
        <v>966.73062571880325</v>
      </c>
      <c r="L31" s="7">
        <f t="shared" si="3"/>
        <v>198.51088874155133</v>
      </c>
      <c r="M31" s="6">
        <f t="shared" si="4"/>
        <v>41578</v>
      </c>
      <c r="N31" s="8">
        <v>222.18894</v>
      </c>
      <c r="O31">
        <v>1.3889E-2</v>
      </c>
      <c r="P31" s="6">
        <f t="shared" si="5"/>
        <v>1.000008</v>
      </c>
      <c r="Q31" s="7">
        <f t="shared" si="6"/>
        <v>187.13037364326053</v>
      </c>
      <c r="R31" s="9">
        <f t="shared" si="7"/>
        <v>6.0815969512176882E-2</v>
      </c>
    </row>
    <row r="32" spans="1:18" x14ac:dyDescent="0.25">
      <c r="A32" t="s">
        <v>5</v>
      </c>
      <c r="B32">
        <v>40960000</v>
      </c>
      <c r="C32" s="5">
        <v>0.9</v>
      </c>
      <c r="D32">
        <v>0</v>
      </c>
      <c r="E32">
        <v>0</v>
      </c>
      <c r="F32">
        <v>8</v>
      </c>
      <c r="G32">
        <v>256</v>
      </c>
      <c r="H32" s="5">
        <f t="shared" si="0"/>
        <v>264</v>
      </c>
      <c r="I32" s="2">
        <f t="shared" si="12"/>
        <v>24.351435098207801</v>
      </c>
      <c r="J32" s="2">
        <f>$K$3</f>
        <v>1</v>
      </c>
      <c r="K32" s="6">
        <f t="shared" si="11"/>
        <v>3842.922502875213</v>
      </c>
      <c r="L32" s="7">
        <f t="shared" si="3"/>
        <v>230.37594798977861</v>
      </c>
      <c r="M32" s="6">
        <f t="shared" si="4"/>
        <v>41578</v>
      </c>
      <c r="N32" s="8">
        <v>188.81852000000001</v>
      </c>
      <c r="O32">
        <v>3.7880000000000001E-3</v>
      </c>
      <c r="P32" s="6">
        <f t="shared" si="5"/>
        <v>1.000032</v>
      </c>
      <c r="Q32" s="7">
        <f t="shared" si="6"/>
        <v>220.20719920058687</v>
      </c>
      <c r="R32" s="9">
        <f t="shared" si="7"/>
        <v>4.6178094204490649E-2</v>
      </c>
    </row>
    <row r="33" spans="1:18" x14ac:dyDescent="0.25">
      <c r="A33" t="s">
        <v>5</v>
      </c>
      <c r="B33">
        <v>40960000</v>
      </c>
      <c r="C33" s="5">
        <v>0.9</v>
      </c>
      <c r="D33">
        <v>0</v>
      </c>
      <c r="E33">
        <v>0</v>
      </c>
      <c r="F33">
        <v>8</v>
      </c>
      <c r="G33">
        <v>1024</v>
      </c>
      <c r="H33" s="5">
        <f t="shared" si="0"/>
        <v>1032</v>
      </c>
      <c r="I33" s="2">
        <f t="shared" si="12"/>
        <v>24.351435098207801</v>
      </c>
      <c r="J33" s="2">
        <f>$K$3</f>
        <v>1</v>
      </c>
      <c r="K33" s="6">
        <f t="shared" si="11"/>
        <v>15347.690011500852</v>
      </c>
      <c r="L33" s="7">
        <f t="shared" si="3"/>
        <v>240.08595633675353</v>
      </c>
      <c r="M33" s="6">
        <f t="shared" si="4"/>
        <v>41578</v>
      </c>
      <c r="N33" s="8">
        <v>176.84734</v>
      </c>
      <c r="O33">
        <v>9.6900000000000003E-4</v>
      </c>
      <c r="P33" s="6">
        <f t="shared" si="5"/>
        <v>1.000008</v>
      </c>
      <c r="Q33" s="7">
        <f t="shared" si="6"/>
        <v>235.10842380552629</v>
      </c>
      <c r="R33" s="9">
        <f t="shared" si="7"/>
        <v>2.1171221560927506E-2</v>
      </c>
    </row>
    <row r="34" spans="1:18" x14ac:dyDescent="0.25">
      <c r="A34" t="s">
        <v>5</v>
      </c>
      <c r="B34">
        <v>40960000</v>
      </c>
      <c r="C34" s="5">
        <v>0.9</v>
      </c>
      <c r="D34">
        <v>0</v>
      </c>
      <c r="E34">
        <v>0</v>
      </c>
      <c r="F34">
        <v>64</v>
      </c>
      <c r="G34">
        <v>0</v>
      </c>
      <c r="H34" s="5">
        <f t="shared" si="0"/>
        <v>64</v>
      </c>
      <c r="I34" s="2">
        <f t="shared" si="12"/>
        <v>24.351435098207801</v>
      </c>
      <c r="J34" s="2">
        <f t="shared" ref="J34:J43" si="13">$K$5</f>
        <v>0.76886673719504695</v>
      </c>
      <c r="K34" s="6">
        <f t="shared" ref="K34:K43" si="14">$E34*$K$2+$F34*$K$5+$G34*$K$4</f>
        <v>49.207471180483005</v>
      </c>
      <c r="L34" s="7">
        <f t="shared" si="3"/>
        <v>44.649953890446412</v>
      </c>
      <c r="M34" s="6">
        <f t="shared" si="4"/>
        <v>41578</v>
      </c>
      <c r="N34" s="8">
        <v>929.66961000000003</v>
      </c>
      <c r="O34">
        <v>1.5625E-2</v>
      </c>
      <c r="P34" s="6">
        <f t="shared" si="5"/>
        <v>1</v>
      </c>
      <c r="Q34" s="7">
        <f t="shared" si="6"/>
        <v>44.723415235655601</v>
      </c>
      <c r="R34" s="9">
        <f t="shared" si="7"/>
        <v>-1.6425701128169302E-3</v>
      </c>
    </row>
    <row r="35" spans="1:18" x14ac:dyDescent="0.25">
      <c r="A35" t="s">
        <v>5</v>
      </c>
      <c r="B35">
        <v>40960000</v>
      </c>
      <c r="C35" s="5">
        <v>0.9</v>
      </c>
      <c r="D35">
        <v>0</v>
      </c>
      <c r="E35">
        <v>0</v>
      </c>
      <c r="F35">
        <v>64</v>
      </c>
      <c r="G35">
        <v>8</v>
      </c>
      <c r="H35" s="5">
        <f t="shared" si="0"/>
        <v>72</v>
      </c>
      <c r="I35" s="2">
        <f t="shared" si="12"/>
        <v>24.351435098207801</v>
      </c>
      <c r="J35" s="2">
        <f t="shared" si="13"/>
        <v>0.76886673719504695</v>
      </c>
      <c r="K35" s="6">
        <f t="shared" si="14"/>
        <v>169.04879939533342</v>
      </c>
      <c r="L35" s="7">
        <f t="shared" si="3"/>
        <v>106.03958368295888</v>
      </c>
      <c r="M35" s="6">
        <f t="shared" si="4"/>
        <v>41578</v>
      </c>
      <c r="N35" s="8">
        <v>409.49288000000001</v>
      </c>
      <c r="O35">
        <v>1.3889E-2</v>
      </c>
      <c r="P35" s="6">
        <f t="shared" si="5"/>
        <v>1.000008</v>
      </c>
      <c r="Q35" s="7">
        <f t="shared" si="6"/>
        <v>101.53607398888107</v>
      </c>
      <c r="R35" s="9">
        <f t="shared" si="7"/>
        <v>4.4353789910874165E-2</v>
      </c>
    </row>
    <row r="36" spans="1:18" x14ac:dyDescent="0.25">
      <c r="A36" t="s">
        <v>5</v>
      </c>
      <c r="B36">
        <v>40960000</v>
      </c>
      <c r="C36" s="5">
        <v>0.9</v>
      </c>
      <c r="D36">
        <v>0</v>
      </c>
      <c r="E36">
        <v>0</v>
      </c>
      <c r="F36">
        <v>64</v>
      </c>
      <c r="G36">
        <v>64</v>
      </c>
      <c r="H36" s="5">
        <f t="shared" si="0"/>
        <v>128</v>
      </c>
      <c r="I36" s="2">
        <f t="shared" si="12"/>
        <v>24.351435098207801</v>
      </c>
      <c r="J36" s="2">
        <f t="shared" si="13"/>
        <v>0.76886673719504695</v>
      </c>
      <c r="K36" s="6">
        <f t="shared" si="14"/>
        <v>1007.9380968992863</v>
      </c>
      <c r="L36" s="7">
        <f t="shared" si="3"/>
        <v>200.02215705115233</v>
      </c>
      <c r="M36" s="6">
        <f t="shared" si="4"/>
        <v>41578</v>
      </c>
      <c r="N36" s="8">
        <v>218.54004</v>
      </c>
      <c r="O36">
        <v>7.8130000000000005E-3</v>
      </c>
      <c r="P36" s="6">
        <f t="shared" si="5"/>
        <v>1.0000640000000001</v>
      </c>
      <c r="Q36" s="7">
        <f t="shared" si="6"/>
        <v>190.26442428032868</v>
      </c>
      <c r="R36" s="9">
        <f t="shared" si="7"/>
        <v>5.1285114428154803E-2</v>
      </c>
    </row>
    <row r="37" spans="1:18" x14ac:dyDescent="0.25">
      <c r="A37" t="s">
        <v>5</v>
      </c>
      <c r="B37">
        <v>40960000</v>
      </c>
      <c r="C37" s="5">
        <v>0.9</v>
      </c>
      <c r="D37">
        <v>0</v>
      </c>
      <c r="E37">
        <v>0</v>
      </c>
      <c r="F37">
        <v>64</v>
      </c>
      <c r="G37">
        <v>256</v>
      </c>
      <c r="H37" s="5">
        <f t="shared" si="0"/>
        <v>320</v>
      </c>
      <c r="I37" s="2">
        <f t="shared" si="12"/>
        <v>24.351435098207801</v>
      </c>
      <c r="J37" s="2">
        <f t="shared" si="13"/>
        <v>0.76886673719504695</v>
      </c>
      <c r="K37" s="6">
        <f t="shared" si="14"/>
        <v>3884.129974055696</v>
      </c>
      <c r="L37" s="7">
        <f t="shared" si="3"/>
        <v>230.50789088958723</v>
      </c>
      <c r="M37" s="6">
        <f t="shared" si="4"/>
        <v>41578</v>
      </c>
      <c r="N37" s="8">
        <v>190.48351</v>
      </c>
      <c r="O37">
        <v>3.1250000000000002E-3</v>
      </c>
      <c r="P37" s="6">
        <f t="shared" si="5"/>
        <v>1</v>
      </c>
      <c r="Q37" s="7">
        <f t="shared" si="6"/>
        <v>218.27611219469864</v>
      </c>
      <c r="R37" s="9">
        <f t="shared" si="7"/>
        <v>5.6038100421992344E-2</v>
      </c>
    </row>
    <row r="38" spans="1:18" x14ac:dyDescent="0.25">
      <c r="A38" t="s">
        <v>5</v>
      </c>
      <c r="B38">
        <v>40960000</v>
      </c>
      <c r="C38" s="5">
        <v>0.9</v>
      </c>
      <c r="D38">
        <v>0</v>
      </c>
      <c r="E38">
        <v>0</v>
      </c>
      <c r="F38">
        <v>64</v>
      </c>
      <c r="G38">
        <v>1024</v>
      </c>
      <c r="H38" s="5">
        <f t="shared" si="0"/>
        <v>1088</v>
      </c>
      <c r="I38" s="2">
        <f t="shared" si="12"/>
        <v>24.351435098207801</v>
      </c>
      <c r="J38" s="2">
        <f t="shared" si="13"/>
        <v>0.76886673719504695</v>
      </c>
      <c r="K38" s="6">
        <f t="shared" si="14"/>
        <v>15388.897482681336</v>
      </c>
      <c r="L38" s="7">
        <f t="shared" si="3"/>
        <v>240.09500778004215</v>
      </c>
      <c r="M38" s="6">
        <f t="shared" si="4"/>
        <v>41578</v>
      </c>
      <c r="N38" s="8">
        <v>176.95523</v>
      </c>
      <c r="O38">
        <v>9.19E-4</v>
      </c>
      <c r="P38" s="6">
        <f t="shared" si="5"/>
        <v>0.99987199999999998</v>
      </c>
      <c r="Q38" s="7">
        <f t="shared" si="6"/>
        <v>234.93631815459764</v>
      </c>
      <c r="R38" s="9">
        <f t="shared" si="7"/>
        <v>2.1957821021311323E-2</v>
      </c>
    </row>
    <row r="39" spans="1:18" x14ac:dyDescent="0.25">
      <c r="A39" t="s">
        <v>5</v>
      </c>
      <c r="B39">
        <v>40960000</v>
      </c>
      <c r="C39" s="5">
        <v>0.9</v>
      </c>
      <c r="D39">
        <v>0</v>
      </c>
      <c r="E39">
        <v>0</v>
      </c>
      <c r="F39">
        <v>256</v>
      </c>
      <c r="G39">
        <v>0</v>
      </c>
      <c r="H39" s="5">
        <f t="shared" si="0"/>
        <v>256</v>
      </c>
      <c r="I39" s="2">
        <f t="shared" si="12"/>
        <v>24.351435098207801</v>
      </c>
      <c r="J39" s="2">
        <f t="shared" si="13"/>
        <v>0.76886673719504695</v>
      </c>
      <c r="K39" s="6">
        <f t="shared" si="14"/>
        <v>196.82988472193202</v>
      </c>
      <c r="L39" s="7">
        <f t="shared" si="3"/>
        <v>115.22050757161584</v>
      </c>
      <c r="M39" s="6">
        <f t="shared" si="4"/>
        <v>41578</v>
      </c>
      <c r="N39" s="8">
        <v>366.65827999999999</v>
      </c>
      <c r="O39">
        <v>3.9060000000000002E-3</v>
      </c>
      <c r="P39" s="6">
        <f t="shared" si="5"/>
        <v>0.99993600000000005</v>
      </c>
      <c r="Q39" s="7">
        <f t="shared" si="6"/>
        <v>113.39060748116748</v>
      </c>
      <c r="R39" s="9">
        <f t="shared" si="7"/>
        <v>1.6138021755922612E-2</v>
      </c>
    </row>
    <row r="40" spans="1:18" x14ac:dyDescent="0.25">
      <c r="A40" t="s">
        <v>5</v>
      </c>
      <c r="B40">
        <v>40960000</v>
      </c>
      <c r="C40" s="5">
        <v>0.9</v>
      </c>
      <c r="D40">
        <v>0</v>
      </c>
      <c r="E40">
        <v>0</v>
      </c>
      <c r="F40">
        <v>256</v>
      </c>
      <c r="G40">
        <v>8</v>
      </c>
      <c r="H40" s="5">
        <f t="shared" ref="H40:H71" si="15">E40+F40+G40</f>
        <v>264</v>
      </c>
      <c r="I40" s="2">
        <f t="shared" si="12"/>
        <v>24.351435098207801</v>
      </c>
      <c r="J40" s="2">
        <f t="shared" si="13"/>
        <v>0.76886673719504695</v>
      </c>
      <c r="K40" s="6">
        <f t="shared" si="14"/>
        <v>316.67121293678241</v>
      </c>
      <c r="L40" s="7">
        <f t="shared" ref="L40:L71" si="16">1/((1-$C40)/I40+$C40/K40)</f>
        <v>143.91391056544401</v>
      </c>
      <c r="M40" s="6">
        <f t="shared" ref="M40:M71" si="17">N$8</f>
        <v>41578</v>
      </c>
      <c r="N40" s="8">
        <v>303.71053000000001</v>
      </c>
      <c r="O40">
        <v>3.7880000000000001E-3</v>
      </c>
      <c r="P40" s="6">
        <f t="shared" ref="P40:P71" si="18">O40*$H40</f>
        <v>1.000032</v>
      </c>
      <c r="Q40" s="7">
        <f t="shared" ref="Q40:Q71" si="19">($B40/$B$8)*(M40/N40)*((1-$C40)+$C40*O40*$H40)</f>
        <v>136.90403637437265</v>
      </c>
      <c r="R40" s="9">
        <f t="shared" ref="R40:R71" si="20">(L40-Q40)/Q40</f>
        <v>5.1202830659443976E-2</v>
      </c>
    </row>
    <row r="41" spans="1:18" x14ac:dyDescent="0.25">
      <c r="A41" t="s">
        <v>5</v>
      </c>
      <c r="B41">
        <v>40960000</v>
      </c>
      <c r="C41" s="5">
        <v>0.9</v>
      </c>
      <c r="D41">
        <v>0</v>
      </c>
      <c r="E41">
        <v>0</v>
      </c>
      <c r="F41">
        <v>256</v>
      </c>
      <c r="G41">
        <v>64</v>
      </c>
      <c r="H41" s="5">
        <f t="shared" si="15"/>
        <v>320</v>
      </c>
      <c r="I41" s="2">
        <f t="shared" si="12"/>
        <v>24.351435098207801</v>
      </c>
      <c r="J41" s="2">
        <f t="shared" si="13"/>
        <v>0.76886673719504695</v>
      </c>
      <c r="K41" s="6">
        <f t="shared" si="14"/>
        <v>1155.5605104407352</v>
      </c>
      <c r="L41" s="7">
        <f t="shared" si="16"/>
        <v>204.69249474624885</v>
      </c>
      <c r="M41" s="6">
        <f t="shared" si="17"/>
        <v>41578</v>
      </c>
      <c r="N41" s="8">
        <v>214.26849000000001</v>
      </c>
      <c r="O41">
        <v>3.1250000000000002E-3</v>
      </c>
      <c r="P41" s="6">
        <f t="shared" si="18"/>
        <v>1</v>
      </c>
      <c r="Q41" s="7">
        <f t="shared" si="19"/>
        <v>194.04626410537546</v>
      </c>
      <c r="R41" s="9">
        <f t="shared" si="20"/>
        <v>5.4864393756594236E-2</v>
      </c>
    </row>
    <row r="42" spans="1:18" x14ac:dyDescent="0.25">
      <c r="A42" t="s">
        <v>5</v>
      </c>
      <c r="B42">
        <v>40960000</v>
      </c>
      <c r="C42" s="5">
        <v>0.9</v>
      </c>
      <c r="D42">
        <v>0</v>
      </c>
      <c r="E42">
        <v>0</v>
      </c>
      <c r="F42">
        <v>256</v>
      </c>
      <c r="G42">
        <v>256</v>
      </c>
      <c r="H42" s="5">
        <f t="shared" si="15"/>
        <v>512</v>
      </c>
      <c r="I42" s="2">
        <f t="shared" si="12"/>
        <v>24.351435098207801</v>
      </c>
      <c r="J42" s="2">
        <f t="shared" si="13"/>
        <v>0.76886673719504695</v>
      </c>
      <c r="K42" s="6">
        <f t="shared" si="14"/>
        <v>4031.7523875971451</v>
      </c>
      <c r="L42" s="7">
        <f t="shared" si="16"/>
        <v>230.95956891500254</v>
      </c>
      <c r="M42" s="6">
        <f t="shared" si="17"/>
        <v>41578</v>
      </c>
      <c r="N42" s="8">
        <v>188.73257000000001</v>
      </c>
      <c r="O42">
        <v>1.9530000000000001E-3</v>
      </c>
      <c r="P42" s="6">
        <f t="shared" si="18"/>
        <v>0.99993600000000005</v>
      </c>
      <c r="Q42" s="7">
        <f t="shared" si="19"/>
        <v>220.28844892643596</v>
      </c>
      <c r="R42" s="9">
        <f t="shared" si="20"/>
        <v>4.8441577579631204E-2</v>
      </c>
    </row>
    <row r="43" spans="1:18" x14ac:dyDescent="0.25">
      <c r="A43" t="s">
        <v>5</v>
      </c>
      <c r="B43">
        <v>40960000</v>
      </c>
      <c r="C43" s="5">
        <v>0.9</v>
      </c>
      <c r="D43">
        <v>0</v>
      </c>
      <c r="E43">
        <v>0</v>
      </c>
      <c r="F43">
        <v>256</v>
      </c>
      <c r="G43">
        <v>1024</v>
      </c>
      <c r="H43" s="5">
        <f t="shared" si="15"/>
        <v>1280</v>
      </c>
      <c r="I43" s="2">
        <f t="shared" si="12"/>
        <v>24.351435098207801</v>
      </c>
      <c r="J43" s="2">
        <f t="shared" si="13"/>
        <v>0.76886673719504695</v>
      </c>
      <c r="K43" s="6">
        <f t="shared" si="14"/>
        <v>15536.519896222784</v>
      </c>
      <c r="L43" s="7">
        <f t="shared" si="16"/>
        <v>240.12704521708821</v>
      </c>
      <c r="M43" s="6">
        <f t="shared" si="17"/>
        <v>41578</v>
      </c>
      <c r="N43" s="8">
        <v>174.10008999999999</v>
      </c>
      <c r="O43">
        <v>7.8100000000000001E-4</v>
      </c>
      <c r="P43" s="6">
        <f t="shared" si="18"/>
        <v>0.99968000000000001</v>
      </c>
      <c r="Q43" s="7">
        <f t="shared" si="19"/>
        <v>238.74786932045814</v>
      </c>
      <c r="R43" s="9">
        <f t="shared" si="20"/>
        <v>5.77670452329307E-3</v>
      </c>
    </row>
    <row r="44" spans="1:18" x14ac:dyDescent="0.25">
      <c r="A44" t="s">
        <v>5</v>
      </c>
      <c r="B44">
        <v>40960000</v>
      </c>
      <c r="C44" s="5">
        <v>0.9</v>
      </c>
      <c r="D44">
        <v>2</v>
      </c>
      <c r="E44">
        <v>0</v>
      </c>
      <c r="F44">
        <v>0</v>
      </c>
      <c r="G44">
        <v>1</v>
      </c>
      <c r="H44" s="5">
        <f t="shared" si="15"/>
        <v>1</v>
      </c>
      <c r="I44" s="2">
        <f t="shared" ref="I44:J48" si="21">$K$4</f>
        <v>14.980166026856301</v>
      </c>
      <c r="J44" s="2">
        <f t="shared" si="21"/>
        <v>14.980166026856301</v>
      </c>
      <c r="K44" s="6">
        <f t="shared" ref="K44:K52" si="22">$E44*$K$2+$F44*$K$3+$G44*$K$4</f>
        <v>14.980166026856301</v>
      </c>
      <c r="L44" s="7">
        <f t="shared" si="16"/>
        <v>14.980166026856301</v>
      </c>
      <c r="M44" s="6">
        <f t="shared" si="17"/>
        <v>41578</v>
      </c>
      <c r="N44" s="8">
        <v>2774.0208899999998</v>
      </c>
      <c r="O44">
        <v>1</v>
      </c>
      <c r="P44" s="6">
        <f t="shared" si="18"/>
        <v>1</v>
      </c>
      <c r="Q44" s="7">
        <f t="shared" si="19"/>
        <v>14.988351439559636</v>
      </c>
      <c r="R44" s="9">
        <f t="shared" si="20"/>
        <v>-5.4611827967493301E-4</v>
      </c>
    </row>
    <row r="45" spans="1:18" x14ac:dyDescent="0.25">
      <c r="A45" t="s">
        <v>5</v>
      </c>
      <c r="B45">
        <v>40960000</v>
      </c>
      <c r="C45" s="5">
        <v>0.9</v>
      </c>
      <c r="D45">
        <v>2</v>
      </c>
      <c r="E45">
        <v>0</v>
      </c>
      <c r="F45">
        <v>0</v>
      </c>
      <c r="G45">
        <v>8</v>
      </c>
      <c r="H45" s="5">
        <f t="shared" si="15"/>
        <v>8</v>
      </c>
      <c r="I45" s="2">
        <f t="shared" si="21"/>
        <v>14.980166026856301</v>
      </c>
      <c r="J45" s="2">
        <f t="shared" si="21"/>
        <v>14.980166026856301</v>
      </c>
      <c r="K45" s="6">
        <f t="shared" si="22"/>
        <v>119.84132821485041</v>
      </c>
      <c r="L45" s="7">
        <f t="shared" si="16"/>
        <v>70.494898949912013</v>
      </c>
      <c r="M45" s="6">
        <f t="shared" si="17"/>
        <v>41578</v>
      </c>
      <c r="N45" s="8">
        <v>589.48796000000004</v>
      </c>
      <c r="O45">
        <v>0.125</v>
      </c>
      <c r="P45" s="6">
        <f t="shared" si="18"/>
        <v>1</v>
      </c>
      <c r="Q45" s="7">
        <f t="shared" si="19"/>
        <v>70.53239899929423</v>
      </c>
      <c r="R45" s="9">
        <f t="shared" si="20"/>
        <v>-5.316712590846699E-4</v>
      </c>
    </row>
    <row r="46" spans="1:18" x14ac:dyDescent="0.25">
      <c r="A46" t="s">
        <v>5</v>
      </c>
      <c r="B46">
        <v>40960000</v>
      </c>
      <c r="C46" s="5">
        <v>0.9</v>
      </c>
      <c r="D46">
        <v>2</v>
      </c>
      <c r="E46">
        <v>0</v>
      </c>
      <c r="F46">
        <v>0</v>
      </c>
      <c r="G46">
        <v>64</v>
      </c>
      <c r="H46" s="5">
        <f t="shared" si="15"/>
        <v>64</v>
      </c>
      <c r="I46" s="2">
        <f t="shared" si="21"/>
        <v>14.980166026856301</v>
      </c>
      <c r="J46" s="2">
        <f t="shared" si="21"/>
        <v>14.980166026856301</v>
      </c>
      <c r="K46" s="6">
        <f t="shared" si="22"/>
        <v>958.73062571880325</v>
      </c>
      <c r="L46" s="7">
        <f t="shared" si="16"/>
        <v>131.33296242723335</v>
      </c>
      <c r="M46" s="6">
        <f t="shared" si="17"/>
        <v>41578</v>
      </c>
      <c r="N46" s="8">
        <v>316.42108000000002</v>
      </c>
      <c r="O46">
        <v>1.5625E-2</v>
      </c>
      <c r="P46" s="6">
        <f t="shared" si="18"/>
        <v>1</v>
      </c>
      <c r="Q46" s="7">
        <f t="shared" si="19"/>
        <v>131.40085357144977</v>
      </c>
      <c r="R46" s="9">
        <f t="shared" si="20"/>
        <v>-5.1667201826433907E-4</v>
      </c>
    </row>
    <row r="47" spans="1:18" x14ac:dyDescent="0.25">
      <c r="A47" t="s">
        <v>5</v>
      </c>
      <c r="B47">
        <v>40960000</v>
      </c>
      <c r="C47" s="5">
        <v>0.9</v>
      </c>
      <c r="D47">
        <v>2</v>
      </c>
      <c r="E47">
        <v>0</v>
      </c>
      <c r="F47">
        <v>0</v>
      </c>
      <c r="G47">
        <v>256</v>
      </c>
      <c r="H47" s="5">
        <f t="shared" si="15"/>
        <v>256</v>
      </c>
      <c r="I47" s="2">
        <f t="shared" si="21"/>
        <v>14.980166026856301</v>
      </c>
      <c r="J47" s="2">
        <f t="shared" si="21"/>
        <v>14.980166026856301</v>
      </c>
      <c r="K47" s="6">
        <f t="shared" si="22"/>
        <v>3834.922502875213</v>
      </c>
      <c r="L47" s="7">
        <f t="shared" si="16"/>
        <v>144.71405671227222</v>
      </c>
      <c r="M47" s="6">
        <f t="shared" si="17"/>
        <v>41578</v>
      </c>
      <c r="N47" s="8">
        <v>287.16341999999997</v>
      </c>
      <c r="O47">
        <v>3.9060000000000002E-3</v>
      </c>
      <c r="P47" s="6">
        <f t="shared" si="18"/>
        <v>0.99993600000000005</v>
      </c>
      <c r="Q47" s="7">
        <f t="shared" si="19"/>
        <v>144.78029655448455</v>
      </c>
      <c r="R47" s="9">
        <f t="shared" si="20"/>
        <v>-4.5751973016161274E-4</v>
      </c>
    </row>
    <row r="48" spans="1:18" x14ac:dyDescent="0.25">
      <c r="A48" t="s">
        <v>5</v>
      </c>
      <c r="B48">
        <v>40960000</v>
      </c>
      <c r="C48" s="5">
        <v>0.9</v>
      </c>
      <c r="D48">
        <v>2</v>
      </c>
      <c r="E48">
        <v>0</v>
      </c>
      <c r="F48">
        <v>0</v>
      </c>
      <c r="G48">
        <v>1024</v>
      </c>
      <c r="H48" s="5">
        <f t="shared" si="15"/>
        <v>1024</v>
      </c>
      <c r="I48" s="2">
        <f t="shared" si="21"/>
        <v>14.980166026856301</v>
      </c>
      <c r="J48" s="2">
        <f t="shared" si="21"/>
        <v>14.980166026856301</v>
      </c>
      <c r="K48" s="6">
        <f t="shared" si="22"/>
        <v>15339.690011500852</v>
      </c>
      <c r="L48" s="7">
        <f t="shared" si="16"/>
        <v>148.49651511617478</v>
      </c>
      <c r="M48" s="6">
        <f t="shared" si="17"/>
        <v>41578</v>
      </c>
      <c r="N48" s="8">
        <v>279.85109999999997</v>
      </c>
      <c r="O48">
        <v>9.77E-4</v>
      </c>
      <c r="P48" s="6">
        <f t="shared" si="18"/>
        <v>1.000448</v>
      </c>
      <c r="Q48" s="7">
        <f t="shared" si="19"/>
        <v>148.63176971468044</v>
      </c>
      <c r="R48" s="9">
        <f t="shared" si="20"/>
        <v>-9.0999790129195194E-4</v>
      </c>
    </row>
    <row r="49" spans="1:18" x14ac:dyDescent="0.25">
      <c r="A49" t="s">
        <v>5</v>
      </c>
      <c r="B49">
        <v>40960000</v>
      </c>
      <c r="C49" s="5">
        <v>0.9</v>
      </c>
      <c r="D49">
        <v>2</v>
      </c>
      <c r="E49">
        <v>0</v>
      </c>
      <c r="F49">
        <v>8</v>
      </c>
      <c r="G49">
        <v>8</v>
      </c>
      <c r="H49" s="5">
        <f t="shared" si="15"/>
        <v>16</v>
      </c>
      <c r="I49" s="2">
        <f t="shared" ref="I49:I60" si="23">$K$4</f>
        <v>14.980166026856301</v>
      </c>
      <c r="J49" s="2">
        <f>$K$3</f>
        <v>1</v>
      </c>
      <c r="K49" s="6">
        <f t="shared" si="22"/>
        <v>127.84132821485041</v>
      </c>
      <c r="L49" s="7">
        <f t="shared" si="16"/>
        <v>72.910368655961264</v>
      </c>
      <c r="M49" s="6">
        <f t="shared" si="17"/>
        <v>41578</v>
      </c>
      <c r="N49" s="8">
        <v>585.83838000000003</v>
      </c>
      <c r="O49">
        <v>6.25E-2</v>
      </c>
      <c r="P49" s="6">
        <f t="shared" si="18"/>
        <v>1</v>
      </c>
      <c r="Q49" s="7">
        <f t="shared" si="19"/>
        <v>70.971792595766772</v>
      </c>
      <c r="R49" s="9">
        <f t="shared" si="20"/>
        <v>2.731473997333022E-2</v>
      </c>
    </row>
    <row r="50" spans="1:18" x14ac:dyDescent="0.25">
      <c r="A50" t="s">
        <v>5</v>
      </c>
      <c r="B50">
        <v>40960000</v>
      </c>
      <c r="C50" s="5">
        <v>0.9</v>
      </c>
      <c r="D50">
        <v>2</v>
      </c>
      <c r="E50">
        <v>0</v>
      </c>
      <c r="F50">
        <v>8</v>
      </c>
      <c r="G50">
        <v>64</v>
      </c>
      <c r="H50" s="5">
        <f t="shared" si="15"/>
        <v>72</v>
      </c>
      <c r="I50" s="2">
        <f t="shared" si="23"/>
        <v>14.980166026856301</v>
      </c>
      <c r="J50" s="2">
        <f>$K$3</f>
        <v>1</v>
      </c>
      <c r="K50" s="6">
        <f t="shared" si="22"/>
        <v>966.73062571880325</v>
      </c>
      <c r="L50" s="7">
        <f t="shared" si="16"/>
        <v>131.46709097190532</v>
      </c>
      <c r="M50" s="6">
        <f t="shared" si="17"/>
        <v>41578</v>
      </c>
      <c r="N50" s="8">
        <v>329.90721000000002</v>
      </c>
      <c r="O50">
        <v>1.3889E-2</v>
      </c>
      <c r="P50" s="6">
        <f t="shared" si="18"/>
        <v>1.000008</v>
      </c>
      <c r="Q50" s="7">
        <f t="shared" si="19"/>
        <v>126.030283974697</v>
      </c>
      <c r="R50" s="9">
        <f t="shared" si="20"/>
        <v>4.3138893492455081E-2</v>
      </c>
    </row>
    <row r="51" spans="1:18" x14ac:dyDescent="0.25">
      <c r="A51" t="s">
        <v>5</v>
      </c>
      <c r="B51">
        <v>40960000</v>
      </c>
      <c r="C51" s="5">
        <v>0.9</v>
      </c>
      <c r="D51">
        <v>2</v>
      </c>
      <c r="E51">
        <v>0</v>
      </c>
      <c r="F51">
        <v>8</v>
      </c>
      <c r="G51">
        <v>256</v>
      </c>
      <c r="H51" s="5">
        <f t="shared" si="15"/>
        <v>264</v>
      </c>
      <c r="I51" s="2">
        <f t="shared" si="23"/>
        <v>14.980166026856301</v>
      </c>
      <c r="J51" s="2">
        <f>$K$3</f>
        <v>1</v>
      </c>
      <c r="K51" s="6">
        <f t="shared" si="22"/>
        <v>3842.922502875213</v>
      </c>
      <c r="L51" s="7">
        <f t="shared" si="16"/>
        <v>144.72428885101215</v>
      </c>
      <c r="M51" s="6">
        <f t="shared" si="17"/>
        <v>41578</v>
      </c>
      <c r="N51" s="8">
        <v>296.11086999999998</v>
      </c>
      <c r="O51">
        <v>3.7880000000000001E-3</v>
      </c>
      <c r="P51" s="6">
        <f t="shared" si="18"/>
        <v>1.000032</v>
      </c>
      <c r="Q51" s="7">
        <f t="shared" si="19"/>
        <v>140.41766668815637</v>
      </c>
      <c r="R51" s="9">
        <f t="shared" si="20"/>
        <v>3.0670087777630185E-2</v>
      </c>
    </row>
    <row r="52" spans="1:18" x14ac:dyDescent="0.25">
      <c r="A52" t="s">
        <v>5</v>
      </c>
      <c r="B52">
        <v>40960000</v>
      </c>
      <c r="C52" s="5">
        <v>0.9</v>
      </c>
      <c r="D52">
        <v>2</v>
      </c>
      <c r="E52">
        <v>0</v>
      </c>
      <c r="F52">
        <v>8</v>
      </c>
      <c r="G52">
        <v>1024</v>
      </c>
      <c r="H52" s="5">
        <f t="shared" si="15"/>
        <v>1032</v>
      </c>
      <c r="I52" s="2">
        <f t="shared" si="23"/>
        <v>14.980166026856301</v>
      </c>
      <c r="J52" s="2">
        <f>$K$3</f>
        <v>1</v>
      </c>
      <c r="K52" s="6">
        <f t="shared" si="22"/>
        <v>15347.690011500852</v>
      </c>
      <c r="L52" s="7">
        <f t="shared" si="16"/>
        <v>148.49718950038016</v>
      </c>
      <c r="M52" s="6">
        <f t="shared" si="17"/>
        <v>41578</v>
      </c>
      <c r="N52" s="8">
        <v>282.10190999999998</v>
      </c>
      <c r="O52">
        <v>9.6900000000000003E-4</v>
      </c>
      <c r="P52" s="6">
        <f t="shared" si="18"/>
        <v>1.000008</v>
      </c>
      <c r="Q52" s="7">
        <f t="shared" si="19"/>
        <v>147.38751453898345</v>
      </c>
      <c r="R52" s="9">
        <f t="shared" si="20"/>
        <v>7.5289617636044833E-3</v>
      </c>
    </row>
    <row r="53" spans="1:18" x14ac:dyDescent="0.25">
      <c r="A53" t="s">
        <v>5</v>
      </c>
      <c r="B53">
        <v>40960000</v>
      </c>
      <c r="C53" s="5">
        <v>0.9</v>
      </c>
      <c r="D53">
        <v>2</v>
      </c>
      <c r="E53">
        <v>0</v>
      </c>
      <c r="F53">
        <v>64</v>
      </c>
      <c r="G53">
        <v>8</v>
      </c>
      <c r="H53" s="5">
        <f t="shared" si="15"/>
        <v>72</v>
      </c>
      <c r="I53" s="2">
        <f t="shared" si="23"/>
        <v>14.980166026856301</v>
      </c>
      <c r="J53" s="2">
        <f t="shared" ref="J53:J60" si="24">$K$5</f>
        <v>0.76886673719504695</v>
      </c>
      <c r="K53" s="6">
        <f t="shared" ref="K53:K60" si="25">$E53*$K$2+$F53*$K$5+$G53*$K$4</f>
        <v>169.04879939533342</v>
      </c>
      <c r="L53" s="7">
        <f t="shared" si="16"/>
        <v>83.337500723503979</v>
      </c>
      <c r="M53" s="6">
        <f t="shared" si="17"/>
        <v>41578</v>
      </c>
      <c r="N53" s="8">
        <v>515.32761000000005</v>
      </c>
      <c r="O53">
        <v>1.3889E-2</v>
      </c>
      <c r="P53" s="6">
        <f t="shared" si="18"/>
        <v>1.000008</v>
      </c>
      <c r="Q53" s="7">
        <f t="shared" si="19"/>
        <v>80.68323636220461</v>
      </c>
      <c r="R53" s="9">
        <f t="shared" si="20"/>
        <v>3.2897346226715522E-2</v>
      </c>
    </row>
    <row r="54" spans="1:18" x14ac:dyDescent="0.25">
      <c r="A54" t="s">
        <v>5</v>
      </c>
      <c r="B54">
        <v>40960000</v>
      </c>
      <c r="C54" s="5">
        <v>0.9</v>
      </c>
      <c r="D54">
        <v>2</v>
      </c>
      <c r="E54">
        <v>0</v>
      </c>
      <c r="F54">
        <v>64</v>
      </c>
      <c r="G54">
        <v>64</v>
      </c>
      <c r="H54" s="5">
        <f t="shared" si="15"/>
        <v>128</v>
      </c>
      <c r="I54" s="2">
        <f t="shared" si="23"/>
        <v>14.980166026856301</v>
      </c>
      <c r="J54" s="2">
        <f t="shared" si="24"/>
        <v>0.76886673719504695</v>
      </c>
      <c r="K54" s="6">
        <f t="shared" si="25"/>
        <v>1007.9380968992863</v>
      </c>
      <c r="L54" s="7">
        <f t="shared" si="16"/>
        <v>132.12822848652837</v>
      </c>
      <c r="M54" s="6">
        <f t="shared" si="17"/>
        <v>41578</v>
      </c>
      <c r="N54" s="8">
        <v>324.59093999999999</v>
      </c>
      <c r="O54">
        <v>7.8130000000000005E-3</v>
      </c>
      <c r="P54" s="6">
        <f t="shared" si="18"/>
        <v>1.0000640000000001</v>
      </c>
      <c r="Q54" s="7">
        <f t="shared" si="19"/>
        <v>128.10091031129829</v>
      </c>
      <c r="R54" s="9">
        <f t="shared" si="20"/>
        <v>3.1438638222345841E-2</v>
      </c>
    </row>
    <row r="55" spans="1:18" x14ac:dyDescent="0.25">
      <c r="A55" t="s">
        <v>5</v>
      </c>
      <c r="B55">
        <v>40960000</v>
      </c>
      <c r="C55" s="5">
        <v>0.9</v>
      </c>
      <c r="D55">
        <v>2</v>
      </c>
      <c r="E55">
        <v>0</v>
      </c>
      <c r="F55">
        <v>64</v>
      </c>
      <c r="G55">
        <v>256</v>
      </c>
      <c r="H55" s="5">
        <f t="shared" si="15"/>
        <v>320</v>
      </c>
      <c r="I55" s="2">
        <f t="shared" si="23"/>
        <v>14.980166026856301</v>
      </c>
      <c r="J55" s="2">
        <f t="shared" si="24"/>
        <v>0.76886673719504695</v>
      </c>
      <c r="K55" s="6">
        <f t="shared" si="25"/>
        <v>3884.129974055696</v>
      </c>
      <c r="L55" s="7">
        <f t="shared" si="16"/>
        <v>144.77634860789445</v>
      </c>
      <c r="M55" s="6">
        <f t="shared" si="17"/>
        <v>41578</v>
      </c>
      <c r="N55" s="8">
        <v>295.74072000000001</v>
      </c>
      <c r="O55">
        <v>3.1250000000000002E-3</v>
      </c>
      <c r="P55" s="6">
        <f t="shared" si="18"/>
        <v>1</v>
      </c>
      <c r="Q55" s="7">
        <f t="shared" si="19"/>
        <v>140.58936490044388</v>
      </c>
      <c r="R55" s="9">
        <f t="shared" si="20"/>
        <v>2.9781653188457827E-2</v>
      </c>
    </row>
    <row r="56" spans="1:18" x14ac:dyDescent="0.25">
      <c r="A56" t="s">
        <v>5</v>
      </c>
      <c r="B56">
        <v>40960000</v>
      </c>
      <c r="C56" s="5">
        <v>0.9</v>
      </c>
      <c r="D56">
        <v>2</v>
      </c>
      <c r="E56">
        <v>0</v>
      </c>
      <c r="F56">
        <v>64</v>
      </c>
      <c r="G56">
        <v>1024</v>
      </c>
      <c r="H56" s="5">
        <f t="shared" si="15"/>
        <v>1088</v>
      </c>
      <c r="I56" s="2">
        <f t="shared" si="23"/>
        <v>14.980166026856301</v>
      </c>
      <c r="J56" s="2">
        <f t="shared" si="24"/>
        <v>0.76886673719504695</v>
      </c>
      <c r="K56" s="6">
        <f t="shared" si="25"/>
        <v>15388.897482681336</v>
      </c>
      <c r="L56" s="7">
        <f t="shared" si="16"/>
        <v>148.50065219779603</v>
      </c>
      <c r="M56" s="6">
        <f t="shared" si="17"/>
        <v>41578</v>
      </c>
      <c r="N56" s="8">
        <v>282.08776999999998</v>
      </c>
      <c r="O56">
        <v>9.19E-4</v>
      </c>
      <c r="P56" s="6">
        <f t="shared" si="18"/>
        <v>0.99987199999999998</v>
      </c>
      <c r="Q56" s="7">
        <f t="shared" si="19"/>
        <v>147.37686151512347</v>
      </c>
      <c r="R56" s="9">
        <f t="shared" si="20"/>
        <v>7.6252857546246682E-3</v>
      </c>
    </row>
    <row r="57" spans="1:18" x14ac:dyDescent="0.25">
      <c r="A57" t="s">
        <v>5</v>
      </c>
      <c r="B57">
        <v>40960000</v>
      </c>
      <c r="C57" s="5">
        <v>0.9</v>
      </c>
      <c r="D57">
        <v>2</v>
      </c>
      <c r="E57">
        <v>0</v>
      </c>
      <c r="F57">
        <v>256</v>
      </c>
      <c r="G57">
        <v>8</v>
      </c>
      <c r="H57" s="5">
        <f t="shared" si="15"/>
        <v>264</v>
      </c>
      <c r="I57" s="2">
        <f t="shared" si="23"/>
        <v>14.980166026856301</v>
      </c>
      <c r="J57" s="2">
        <f t="shared" si="24"/>
        <v>0.76886673719504695</v>
      </c>
      <c r="K57" s="6">
        <f t="shared" si="25"/>
        <v>316.67121293678241</v>
      </c>
      <c r="L57" s="7">
        <f t="shared" si="16"/>
        <v>105.0689694494578</v>
      </c>
      <c r="M57" s="6">
        <f t="shared" si="17"/>
        <v>41578</v>
      </c>
      <c r="N57" s="8">
        <v>423.50308999999999</v>
      </c>
      <c r="O57">
        <v>3.7880000000000001E-3</v>
      </c>
      <c r="P57" s="6">
        <f t="shared" si="18"/>
        <v>1.000032</v>
      </c>
      <c r="Q57" s="7">
        <f t="shared" si="19"/>
        <v>98.179206783119341</v>
      </c>
      <c r="R57" s="10">
        <f t="shared" si="20"/>
        <v>7.0175375133740253E-2</v>
      </c>
    </row>
    <row r="58" spans="1:18" x14ac:dyDescent="0.25">
      <c r="A58" t="s">
        <v>5</v>
      </c>
      <c r="B58">
        <v>40960000</v>
      </c>
      <c r="C58" s="5">
        <v>0.9</v>
      </c>
      <c r="D58">
        <v>2</v>
      </c>
      <c r="E58">
        <v>0</v>
      </c>
      <c r="F58">
        <v>256</v>
      </c>
      <c r="G58">
        <v>64</v>
      </c>
      <c r="H58" s="5">
        <f t="shared" si="15"/>
        <v>320</v>
      </c>
      <c r="I58" s="2">
        <f t="shared" si="23"/>
        <v>14.980166026856301</v>
      </c>
      <c r="J58" s="2">
        <f t="shared" si="24"/>
        <v>0.76886673719504695</v>
      </c>
      <c r="K58" s="6">
        <f t="shared" si="25"/>
        <v>1155.5605104407352</v>
      </c>
      <c r="L58" s="7">
        <f t="shared" si="16"/>
        <v>134.15010622951979</v>
      </c>
      <c r="M58" s="6">
        <f t="shared" si="17"/>
        <v>41578</v>
      </c>
      <c r="N58" s="8">
        <v>320.87214999999998</v>
      </c>
      <c r="O58">
        <v>3.1250000000000002E-3</v>
      </c>
      <c r="P58" s="6">
        <f t="shared" si="18"/>
        <v>1</v>
      </c>
      <c r="Q58" s="7">
        <f t="shared" si="19"/>
        <v>129.57808896783345</v>
      </c>
      <c r="R58" s="9">
        <f t="shared" si="20"/>
        <v>3.5283876295021617E-2</v>
      </c>
    </row>
    <row r="59" spans="1:18" x14ac:dyDescent="0.25">
      <c r="A59" t="s">
        <v>5</v>
      </c>
      <c r="B59">
        <v>40960000</v>
      </c>
      <c r="C59" s="5">
        <v>0.9</v>
      </c>
      <c r="D59">
        <v>2</v>
      </c>
      <c r="E59">
        <v>0</v>
      </c>
      <c r="F59">
        <v>256</v>
      </c>
      <c r="G59">
        <v>256</v>
      </c>
      <c r="H59" s="5">
        <f t="shared" si="15"/>
        <v>512</v>
      </c>
      <c r="I59" s="2">
        <f t="shared" si="23"/>
        <v>14.980166026856301</v>
      </c>
      <c r="J59" s="2">
        <f t="shared" si="24"/>
        <v>0.76886673719504695</v>
      </c>
      <c r="K59" s="6">
        <f t="shared" si="25"/>
        <v>4031.7523875971451</v>
      </c>
      <c r="L59" s="7">
        <f t="shared" si="16"/>
        <v>144.9543962453981</v>
      </c>
      <c r="M59" s="6">
        <f t="shared" si="17"/>
        <v>41578</v>
      </c>
      <c r="N59" s="8">
        <v>295.28165000000001</v>
      </c>
      <c r="O59">
        <v>1.9530000000000001E-3</v>
      </c>
      <c r="P59" s="6">
        <f t="shared" si="18"/>
        <v>0.99993600000000005</v>
      </c>
      <c r="Q59" s="7">
        <f t="shared" si="19"/>
        <v>140.79982656287649</v>
      </c>
      <c r="R59" s="9">
        <f t="shared" si="20"/>
        <v>2.9506923296289143E-2</v>
      </c>
    </row>
    <row r="60" spans="1:18" x14ac:dyDescent="0.25">
      <c r="A60" t="s">
        <v>5</v>
      </c>
      <c r="B60">
        <v>40960000</v>
      </c>
      <c r="C60" s="5">
        <v>0.9</v>
      </c>
      <c r="D60">
        <v>2</v>
      </c>
      <c r="E60">
        <v>0</v>
      </c>
      <c r="F60">
        <v>256</v>
      </c>
      <c r="G60">
        <v>1024</v>
      </c>
      <c r="H60" s="5">
        <f t="shared" si="15"/>
        <v>1280</v>
      </c>
      <c r="I60" s="2">
        <f t="shared" si="23"/>
        <v>14.980166026856301</v>
      </c>
      <c r="J60" s="2">
        <f t="shared" si="24"/>
        <v>0.76886673719504695</v>
      </c>
      <c r="K60" s="6">
        <f t="shared" si="25"/>
        <v>15536.519896222784</v>
      </c>
      <c r="L60" s="7">
        <f t="shared" si="16"/>
        <v>148.51290755913735</v>
      </c>
      <c r="M60" s="6">
        <f t="shared" si="17"/>
        <v>41578</v>
      </c>
      <c r="N60" s="8">
        <v>282.07175999999998</v>
      </c>
      <c r="O60">
        <v>7.8100000000000001E-4</v>
      </c>
      <c r="P60" s="6">
        <f t="shared" si="18"/>
        <v>0.99968000000000001</v>
      </c>
      <c r="Q60" s="7">
        <f t="shared" si="19"/>
        <v>147.35975531900112</v>
      </c>
      <c r="R60" s="9">
        <f t="shared" si="20"/>
        <v>7.8254217892796043E-3</v>
      </c>
    </row>
    <row r="61" spans="1:18" x14ac:dyDescent="0.25">
      <c r="A61" t="s">
        <v>5</v>
      </c>
      <c r="B61">
        <v>40960000</v>
      </c>
      <c r="C61" s="5">
        <v>0.3</v>
      </c>
      <c r="D61">
        <v>0</v>
      </c>
      <c r="E61">
        <v>1</v>
      </c>
      <c r="F61">
        <v>0</v>
      </c>
      <c r="G61">
        <v>0</v>
      </c>
      <c r="H61" s="5">
        <f t="shared" si="15"/>
        <v>1</v>
      </c>
      <c r="I61" s="2">
        <f>$K$2</f>
        <v>24.351435098207801</v>
      </c>
      <c r="J61" s="2">
        <f>$K$2</f>
        <v>24.351435098207801</v>
      </c>
      <c r="K61" s="6">
        <f t="shared" ref="K61:K70" si="26">$E61*$K$2+$F61*$K$3+$G61*$K$4</f>
        <v>24.351435098207801</v>
      </c>
      <c r="L61" s="7">
        <f t="shared" si="16"/>
        <v>24.351435098207801</v>
      </c>
      <c r="M61" s="6">
        <f t="shared" si="17"/>
        <v>41578</v>
      </c>
      <c r="N61" s="8">
        <v>1697.1746700000001</v>
      </c>
      <c r="O61">
        <v>1</v>
      </c>
      <c r="P61" s="6">
        <f t="shared" si="18"/>
        <v>1</v>
      </c>
      <c r="Q61" s="7">
        <f t="shared" si="19"/>
        <v>24.498362328256995</v>
      </c>
      <c r="R61" s="9">
        <f t="shared" si="20"/>
        <v>-5.9974306886515574E-3</v>
      </c>
    </row>
    <row r="62" spans="1:18" x14ac:dyDescent="0.25">
      <c r="A62" t="s">
        <v>5</v>
      </c>
      <c r="B62">
        <v>40960000</v>
      </c>
      <c r="C62" s="5">
        <v>0.3</v>
      </c>
      <c r="D62">
        <v>0</v>
      </c>
      <c r="E62">
        <v>0</v>
      </c>
      <c r="F62">
        <v>0</v>
      </c>
      <c r="G62">
        <v>8</v>
      </c>
      <c r="H62" s="5">
        <f t="shared" si="15"/>
        <v>8</v>
      </c>
      <c r="I62" s="2">
        <f t="shared" ref="I62:I80" si="27">$K$2</f>
        <v>24.351435098207801</v>
      </c>
      <c r="J62" s="2">
        <f>$K$4</f>
        <v>14.980166026856301</v>
      </c>
      <c r="K62" s="6">
        <f t="shared" si="26"/>
        <v>119.84132821485041</v>
      </c>
      <c r="L62" s="7">
        <f t="shared" si="16"/>
        <v>32.000973713190518</v>
      </c>
      <c r="M62" s="6">
        <f t="shared" si="17"/>
        <v>41578</v>
      </c>
      <c r="N62" s="8">
        <v>1288.2562800000001</v>
      </c>
      <c r="O62">
        <v>0.125</v>
      </c>
      <c r="P62" s="6">
        <f t="shared" si="18"/>
        <v>1</v>
      </c>
      <c r="Q62" s="7">
        <f t="shared" si="19"/>
        <v>32.274634050299369</v>
      </c>
      <c r="R62" s="9">
        <f t="shared" si="20"/>
        <v>-8.4791151057625157E-3</v>
      </c>
    </row>
    <row r="63" spans="1:18" x14ac:dyDescent="0.25">
      <c r="A63" t="s">
        <v>5</v>
      </c>
      <c r="B63">
        <v>40960000</v>
      </c>
      <c r="C63" s="5">
        <v>0.3</v>
      </c>
      <c r="D63">
        <v>0</v>
      </c>
      <c r="E63">
        <v>0</v>
      </c>
      <c r="F63">
        <v>0</v>
      </c>
      <c r="G63">
        <v>64</v>
      </c>
      <c r="H63" s="5">
        <f t="shared" si="15"/>
        <v>64</v>
      </c>
      <c r="I63" s="2">
        <f t="shared" si="27"/>
        <v>24.351435098207801</v>
      </c>
      <c r="J63" s="2">
        <f>$K$4</f>
        <v>14.980166026856301</v>
      </c>
      <c r="K63" s="6">
        <f t="shared" si="26"/>
        <v>958.73062571880325</v>
      </c>
      <c r="L63" s="7">
        <f t="shared" si="16"/>
        <v>34.413157590483586</v>
      </c>
      <c r="M63" s="6">
        <f t="shared" si="17"/>
        <v>41578</v>
      </c>
      <c r="N63" s="8">
        <v>1200.35051</v>
      </c>
      <c r="O63">
        <v>1.5625E-2</v>
      </c>
      <c r="P63" s="6">
        <f t="shared" si="18"/>
        <v>1</v>
      </c>
      <c r="Q63" s="7">
        <f t="shared" si="19"/>
        <v>34.638215799150203</v>
      </c>
      <c r="R63" s="9">
        <f t="shared" si="20"/>
        <v>-6.4973961121905866E-3</v>
      </c>
    </row>
    <row r="64" spans="1:18" x14ac:dyDescent="0.25">
      <c r="A64" t="s">
        <v>5</v>
      </c>
      <c r="B64">
        <v>40960000</v>
      </c>
      <c r="C64" s="5">
        <v>0.3</v>
      </c>
      <c r="D64">
        <v>0</v>
      </c>
      <c r="E64">
        <v>0</v>
      </c>
      <c r="F64">
        <v>0</v>
      </c>
      <c r="G64">
        <v>256</v>
      </c>
      <c r="H64" s="5">
        <f t="shared" si="15"/>
        <v>256</v>
      </c>
      <c r="I64" s="2">
        <f t="shared" si="27"/>
        <v>24.351435098207801</v>
      </c>
      <c r="J64" s="2">
        <f>$K$4</f>
        <v>14.980166026856301</v>
      </c>
      <c r="K64" s="6">
        <f t="shared" si="26"/>
        <v>3834.922502875213</v>
      </c>
      <c r="L64" s="7">
        <f t="shared" si="16"/>
        <v>34.693350203055545</v>
      </c>
      <c r="M64" s="6">
        <f t="shared" si="17"/>
        <v>41578</v>
      </c>
      <c r="N64" s="8">
        <v>1176.0540800000001</v>
      </c>
      <c r="O64">
        <v>3.9060000000000002E-3</v>
      </c>
      <c r="P64" s="6">
        <f t="shared" si="18"/>
        <v>0.99993600000000005</v>
      </c>
      <c r="Q64" s="7">
        <f t="shared" si="19"/>
        <v>35.353137589046916</v>
      </c>
      <c r="R64" s="9">
        <f t="shared" si="20"/>
        <v>-1.8662767465250009E-2</v>
      </c>
    </row>
    <row r="65" spans="1:18" x14ac:dyDescent="0.25">
      <c r="A65" t="s">
        <v>5</v>
      </c>
      <c r="B65">
        <v>40960000</v>
      </c>
      <c r="C65" s="5">
        <v>0.3</v>
      </c>
      <c r="D65">
        <v>0</v>
      </c>
      <c r="E65">
        <v>0</v>
      </c>
      <c r="F65">
        <v>0</v>
      </c>
      <c r="G65">
        <v>1024</v>
      </c>
      <c r="H65" s="5">
        <f t="shared" si="15"/>
        <v>1024</v>
      </c>
      <c r="I65" s="2">
        <f t="shared" si="27"/>
        <v>24.351435098207801</v>
      </c>
      <c r="J65" s="2">
        <f>$K$4</f>
        <v>14.980166026856301</v>
      </c>
      <c r="K65" s="6">
        <f t="shared" si="26"/>
        <v>15339.690011500852</v>
      </c>
      <c r="L65" s="7">
        <f t="shared" si="16"/>
        <v>34.76411272712172</v>
      </c>
      <c r="M65" s="6">
        <f t="shared" si="17"/>
        <v>41578</v>
      </c>
      <c r="N65" s="8">
        <v>1199.2537199999999</v>
      </c>
      <c r="O65">
        <v>9.77E-4</v>
      </c>
      <c r="P65" s="6">
        <f t="shared" si="18"/>
        <v>1.000448</v>
      </c>
      <c r="Q65" s="7">
        <f t="shared" si="19"/>
        <v>34.674554174574496</v>
      </c>
      <c r="R65" s="9">
        <f t="shared" si="20"/>
        <v>2.5828321280304749E-3</v>
      </c>
    </row>
    <row r="66" spans="1:18" x14ac:dyDescent="0.25">
      <c r="A66" t="s">
        <v>5</v>
      </c>
      <c r="B66">
        <v>40960000</v>
      </c>
      <c r="C66" s="5">
        <v>0.3</v>
      </c>
      <c r="D66">
        <v>0</v>
      </c>
      <c r="E66">
        <v>0</v>
      </c>
      <c r="F66">
        <v>8</v>
      </c>
      <c r="G66">
        <v>0</v>
      </c>
      <c r="H66" s="5">
        <f t="shared" si="15"/>
        <v>8</v>
      </c>
      <c r="I66" s="2">
        <f t="shared" si="27"/>
        <v>24.351435098207801</v>
      </c>
      <c r="J66" s="2">
        <f>$K$3</f>
        <v>1</v>
      </c>
      <c r="K66" s="6">
        <f t="shared" si="26"/>
        <v>8</v>
      </c>
      <c r="L66" s="7">
        <f t="shared" si="16"/>
        <v>15.095310485064347</v>
      </c>
      <c r="M66" s="6">
        <f t="shared" si="17"/>
        <v>41578</v>
      </c>
      <c r="N66" s="8">
        <v>2746.4031199999999</v>
      </c>
      <c r="O66">
        <v>0.125</v>
      </c>
      <c r="P66" s="6">
        <f t="shared" si="18"/>
        <v>1</v>
      </c>
      <c r="Q66" s="7">
        <f t="shared" si="19"/>
        <v>15.139073975418437</v>
      </c>
      <c r="R66" s="9">
        <f t="shared" si="20"/>
        <v>-2.8907640206494462E-3</v>
      </c>
    </row>
    <row r="67" spans="1:18" x14ac:dyDescent="0.25">
      <c r="A67" t="s">
        <v>5</v>
      </c>
      <c r="B67">
        <v>40960000</v>
      </c>
      <c r="C67" s="5">
        <v>0.3</v>
      </c>
      <c r="D67">
        <v>0</v>
      </c>
      <c r="E67">
        <v>0</v>
      </c>
      <c r="F67">
        <v>8</v>
      </c>
      <c r="G67">
        <v>8</v>
      </c>
      <c r="H67" s="5">
        <f t="shared" si="15"/>
        <v>16</v>
      </c>
      <c r="I67" s="2">
        <f t="shared" si="27"/>
        <v>24.351435098207801</v>
      </c>
      <c r="J67" s="2">
        <f>$K$3</f>
        <v>1</v>
      </c>
      <c r="K67" s="6">
        <f t="shared" si="26"/>
        <v>127.84132821485041</v>
      </c>
      <c r="L67" s="7">
        <f t="shared" si="16"/>
        <v>32.162202404063358</v>
      </c>
      <c r="M67" s="6">
        <f t="shared" si="17"/>
        <v>41578</v>
      </c>
      <c r="N67" s="8">
        <v>1359.2166299999999</v>
      </c>
      <c r="O67">
        <v>6.25E-2</v>
      </c>
      <c r="P67" s="6">
        <f t="shared" si="18"/>
        <v>1</v>
      </c>
      <c r="Q67" s="7">
        <f t="shared" si="19"/>
        <v>30.589678703386674</v>
      </c>
      <c r="R67" s="9">
        <f t="shared" si="20"/>
        <v>5.1407002862785364E-2</v>
      </c>
    </row>
    <row r="68" spans="1:18" x14ac:dyDescent="0.25">
      <c r="A68" t="s">
        <v>5</v>
      </c>
      <c r="B68">
        <v>40960000</v>
      </c>
      <c r="C68" s="5">
        <v>0.3</v>
      </c>
      <c r="D68">
        <v>0</v>
      </c>
      <c r="E68">
        <v>0</v>
      </c>
      <c r="F68">
        <v>8</v>
      </c>
      <c r="G68">
        <v>64</v>
      </c>
      <c r="H68" s="5">
        <f t="shared" si="15"/>
        <v>72</v>
      </c>
      <c r="I68" s="2">
        <f t="shared" si="27"/>
        <v>24.351435098207801</v>
      </c>
      <c r="J68" s="2">
        <f>$K$3</f>
        <v>1</v>
      </c>
      <c r="K68" s="6">
        <f t="shared" si="26"/>
        <v>966.73062571880325</v>
      </c>
      <c r="L68" s="7">
        <f t="shared" si="16"/>
        <v>34.416224471397577</v>
      </c>
      <c r="M68" s="6">
        <f t="shared" si="17"/>
        <v>41578</v>
      </c>
      <c r="N68" s="8">
        <v>1221.95704</v>
      </c>
      <c r="O68">
        <v>1.3889E-2</v>
      </c>
      <c r="P68" s="6">
        <f t="shared" si="18"/>
        <v>1.000008</v>
      </c>
      <c r="Q68" s="7">
        <f t="shared" si="19"/>
        <v>34.025827771490235</v>
      </c>
      <c r="R68" s="9">
        <f t="shared" si="20"/>
        <v>1.1473540115736721E-2</v>
      </c>
    </row>
    <row r="69" spans="1:18" x14ac:dyDescent="0.25">
      <c r="A69" t="s">
        <v>5</v>
      </c>
      <c r="B69">
        <v>40960000</v>
      </c>
      <c r="C69" s="5">
        <v>0.3</v>
      </c>
      <c r="D69">
        <v>0</v>
      </c>
      <c r="E69">
        <v>0</v>
      </c>
      <c r="F69">
        <v>8</v>
      </c>
      <c r="G69">
        <v>256</v>
      </c>
      <c r="H69" s="5">
        <f t="shared" si="15"/>
        <v>264</v>
      </c>
      <c r="I69" s="2">
        <f t="shared" si="27"/>
        <v>24.351435098207801</v>
      </c>
      <c r="J69" s="2">
        <f>$K$3</f>
        <v>1</v>
      </c>
      <c r="K69" s="6">
        <f t="shared" si="26"/>
        <v>3842.922502875213</v>
      </c>
      <c r="L69" s="7">
        <f t="shared" si="16"/>
        <v>34.693546217446247</v>
      </c>
      <c r="M69" s="6">
        <f t="shared" si="17"/>
        <v>41578</v>
      </c>
      <c r="N69" s="8">
        <v>1198.78449</v>
      </c>
      <c r="O69">
        <v>3.7880000000000001E-3</v>
      </c>
      <c r="P69" s="6">
        <f t="shared" si="18"/>
        <v>1.000032</v>
      </c>
      <c r="Q69" s="7">
        <f t="shared" si="19"/>
        <v>34.68379804346651</v>
      </c>
      <c r="R69" s="9">
        <f t="shared" si="20"/>
        <v>2.8105843447481571E-4</v>
      </c>
    </row>
    <row r="70" spans="1:18" x14ac:dyDescent="0.25">
      <c r="A70" t="s">
        <v>5</v>
      </c>
      <c r="B70">
        <v>40960000</v>
      </c>
      <c r="C70" s="5">
        <v>0.3</v>
      </c>
      <c r="D70">
        <v>0</v>
      </c>
      <c r="E70">
        <v>0</v>
      </c>
      <c r="F70">
        <v>8</v>
      </c>
      <c r="G70">
        <v>1024</v>
      </c>
      <c r="H70" s="5">
        <f t="shared" si="15"/>
        <v>1032</v>
      </c>
      <c r="I70" s="2">
        <f t="shared" si="27"/>
        <v>24.351435098207801</v>
      </c>
      <c r="J70" s="2">
        <f>$K$3</f>
        <v>1</v>
      </c>
      <c r="K70" s="6">
        <f t="shared" si="26"/>
        <v>15347.690011500852</v>
      </c>
      <c r="L70" s="7">
        <f t="shared" si="16"/>
        <v>34.764125047217739</v>
      </c>
      <c r="M70" s="6">
        <f t="shared" si="17"/>
        <v>41578</v>
      </c>
      <c r="N70" s="8">
        <v>1194.4143099999999</v>
      </c>
      <c r="O70">
        <v>9.6900000000000003E-4</v>
      </c>
      <c r="P70" s="6">
        <f t="shared" si="18"/>
        <v>1.000008</v>
      </c>
      <c r="Q70" s="7">
        <f t="shared" si="19"/>
        <v>34.810450142044935</v>
      </c>
      <c r="R70" s="9">
        <f t="shared" si="20"/>
        <v>-1.3307812636195605E-3</v>
      </c>
    </row>
    <row r="71" spans="1:18" x14ac:dyDescent="0.25">
      <c r="A71" t="s">
        <v>5</v>
      </c>
      <c r="B71">
        <v>40960000</v>
      </c>
      <c r="C71" s="5">
        <v>0.3</v>
      </c>
      <c r="D71">
        <v>0</v>
      </c>
      <c r="E71">
        <v>0</v>
      </c>
      <c r="F71">
        <v>64</v>
      </c>
      <c r="G71">
        <v>0</v>
      </c>
      <c r="H71" s="5">
        <f t="shared" si="15"/>
        <v>64</v>
      </c>
      <c r="I71" s="2">
        <f t="shared" si="27"/>
        <v>24.351435098207801</v>
      </c>
      <c r="J71" s="2">
        <f t="shared" ref="J71:J80" si="28">$K$5</f>
        <v>0.76886673719504695</v>
      </c>
      <c r="K71" s="6">
        <f t="shared" ref="K71:K80" si="29">$E71*$K$2+$F71*$K$5+$G71*$K$4</f>
        <v>49.207471180483005</v>
      </c>
      <c r="L71" s="7">
        <f t="shared" si="16"/>
        <v>28.700684745744052</v>
      </c>
      <c r="M71" s="6">
        <f t="shared" si="17"/>
        <v>41578</v>
      </c>
      <c r="N71" s="8">
        <v>1444.35033</v>
      </c>
      <c r="O71">
        <v>1.5625E-2</v>
      </c>
      <c r="P71" s="6">
        <f t="shared" si="18"/>
        <v>1</v>
      </c>
      <c r="Q71" s="7">
        <f t="shared" si="19"/>
        <v>28.786644857830304</v>
      </c>
      <c r="R71" s="9">
        <f t="shared" si="20"/>
        <v>-2.9861108340616246E-3</v>
      </c>
    </row>
    <row r="72" spans="1:18" x14ac:dyDescent="0.25">
      <c r="A72" t="s">
        <v>5</v>
      </c>
      <c r="B72">
        <v>40960000</v>
      </c>
      <c r="C72" s="5">
        <v>0.3</v>
      </c>
      <c r="D72">
        <v>0</v>
      </c>
      <c r="E72">
        <v>0</v>
      </c>
      <c r="F72">
        <v>64</v>
      </c>
      <c r="G72">
        <v>8</v>
      </c>
      <c r="H72" s="5">
        <f t="shared" ref="H72:H80" si="30">E72+F72+G72</f>
        <v>72</v>
      </c>
      <c r="I72" s="2">
        <f t="shared" si="27"/>
        <v>24.351435098207801</v>
      </c>
      <c r="J72" s="2">
        <f t="shared" si="28"/>
        <v>0.76886673719504695</v>
      </c>
      <c r="K72" s="6">
        <f t="shared" si="29"/>
        <v>169.04879939533342</v>
      </c>
      <c r="L72" s="7">
        <f t="shared" ref="L72:L80" si="31">1/((1-$C72)/I72+$C72/K72)</f>
        <v>32.76499758894397</v>
      </c>
      <c r="M72" s="6">
        <f t="shared" ref="M72:M80" si="32">N$8</f>
        <v>41578</v>
      </c>
      <c r="N72" s="8">
        <v>1329.1812500000001</v>
      </c>
      <c r="O72">
        <v>1.3889E-2</v>
      </c>
      <c r="P72" s="6">
        <f t="shared" ref="P72:P80" si="33">O72*$H72</f>
        <v>1.000008</v>
      </c>
      <c r="Q72" s="7">
        <f t="shared" ref="Q72:Q80" si="34">($B72/$B$8)*(M72/N72)*((1-$C72)+$C72*O72*$H72)</f>
        <v>31.280985785196716</v>
      </c>
      <c r="R72" s="9">
        <f t="shared" ref="R72:R80" si="35">(L72-Q72)/Q72</f>
        <v>4.7441337492936102E-2</v>
      </c>
    </row>
    <row r="73" spans="1:18" x14ac:dyDescent="0.25">
      <c r="A73" t="s">
        <v>5</v>
      </c>
      <c r="B73">
        <v>40960000</v>
      </c>
      <c r="C73" s="5">
        <v>0.3</v>
      </c>
      <c r="D73">
        <v>0</v>
      </c>
      <c r="E73">
        <v>0</v>
      </c>
      <c r="F73">
        <v>64</v>
      </c>
      <c r="G73">
        <v>64</v>
      </c>
      <c r="H73" s="5">
        <f t="shared" si="30"/>
        <v>128</v>
      </c>
      <c r="I73" s="2">
        <f t="shared" si="27"/>
        <v>24.351435098207801</v>
      </c>
      <c r="J73" s="2">
        <f t="shared" si="28"/>
        <v>0.76886673719504695</v>
      </c>
      <c r="K73" s="6">
        <f t="shared" si="29"/>
        <v>1007.9380968992863</v>
      </c>
      <c r="L73" s="7">
        <f t="shared" si="31"/>
        <v>34.431258452591372</v>
      </c>
      <c r="M73" s="6">
        <f t="shared" si="32"/>
        <v>41578</v>
      </c>
      <c r="N73" s="8">
        <v>1231.8413700000001</v>
      </c>
      <c r="O73">
        <v>7.8130000000000005E-3</v>
      </c>
      <c r="P73" s="6">
        <f t="shared" si="33"/>
        <v>1.0000640000000001</v>
      </c>
      <c r="Q73" s="7">
        <f t="shared" si="34"/>
        <v>33.753370612646329</v>
      </c>
      <c r="R73" s="9">
        <f t="shared" si="35"/>
        <v>2.0083559882788718E-2</v>
      </c>
    </row>
    <row r="74" spans="1:18" x14ac:dyDescent="0.25">
      <c r="A74" t="s">
        <v>5</v>
      </c>
      <c r="B74">
        <v>40960000</v>
      </c>
      <c r="C74" s="5">
        <v>0.3</v>
      </c>
      <c r="D74">
        <v>0</v>
      </c>
      <c r="E74">
        <v>0</v>
      </c>
      <c r="F74">
        <v>64</v>
      </c>
      <c r="G74">
        <v>256</v>
      </c>
      <c r="H74" s="5">
        <f t="shared" si="30"/>
        <v>320</v>
      </c>
      <c r="I74" s="2">
        <f t="shared" si="27"/>
        <v>24.351435098207801</v>
      </c>
      <c r="J74" s="2">
        <f t="shared" si="28"/>
        <v>0.76886673719504695</v>
      </c>
      <c r="K74" s="6">
        <f t="shared" si="29"/>
        <v>3884.129974055696</v>
      </c>
      <c r="L74" s="7">
        <f t="shared" si="31"/>
        <v>34.694543117694359</v>
      </c>
      <c r="M74" s="6">
        <f t="shared" si="32"/>
        <v>41578</v>
      </c>
      <c r="N74" s="8">
        <v>1194.7201299999999</v>
      </c>
      <c r="O74">
        <v>3.1250000000000002E-3</v>
      </c>
      <c r="P74" s="6">
        <f t="shared" si="33"/>
        <v>1</v>
      </c>
      <c r="Q74" s="7">
        <f t="shared" si="34"/>
        <v>34.801455969441143</v>
      </c>
      <c r="R74" s="9">
        <f t="shared" si="35"/>
        <v>-3.0720798532298133E-3</v>
      </c>
    </row>
    <row r="75" spans="1:18" x14ac:dyDescent="0.25">
      <c r="A75" t="s">
        <v>5</v>
      </c>
      <c r="B75">
        <v>40960000</v>
      </c>
      <c r="C75" s="5">
        <v>0.3</v>
      </c>
      <c r="D75">
        <v>0</v>
      </c>
      <c r="E75">
        <v>0</v>
      </c>
      <c r="F75">
        <v>64</v>
      </c>
      <c r="G75">
        <v>1024</v>
      </c>
      <c r="H75" s="5">
        <f t="shared" si="30"/>
        <v>1088</v>
      </c>
      <c r="I75" s="2">
        <f t="shared" si="27"/>
        <v>24.351435098207801</v>
      </c>
      <c r="J75" s="2">
        <f t="shared" si="28"/>
        <v>0.76886673719504695</v>
      </c>
      <c r="K75" s="6">
        <f t="shared" si="29"/>
        <v>15388.897482681336</v>
      </c>
      <c r="L75" s="7">
        <f t="shared" si="31"/>
        <v>34.764188304436018</v>
      </c>
      <c r="M75" s="6">
        <f t="shared" si="32"/>
        <v>41578</v>
      </c>
      <c r="N75" s="8">
        <v>1191.80566</v>
      </c>
      <c r="O75">
        <v>9.19E-4</v>
      </c>
      <c r="P75" s="6">
        <f t="shared" si="33"/>
        <v>0.99987199999999998</v>
      </c>
      <c r="Q75" s="7">
        <f t="shared" si="34"/>
        <v>34.885220636391345</v>
      </c>
      <c r="R75" s="9">
        <f t="shared" si="35"/>
        <v>-3.469444359169942E-3</v>
      </c>
    </row>
    <row r="76" spans="1:18" x14ac:dyDescent="0.25">
      <c r="A76" t="s">
        <v>5</v>
      </c>
      <c r="B76">
        <v>40960000</v>
      </c>
      <c r="C76" s="5">
        <v>0.3</v>
      </c>
      <c r="D76">
        <v>0</v>
      </c>
      <c r="E76">
        <v>0</v>
      </c>
      <c r="F76">
        <v>256</v>
      </c>
      <c r="G76">
        <v>0</v>
      </c>
      <c r="H76" s="5">
        <f t="shared" si="30"/>
        <v>256</v>
      </c>
      <c r="I76" s="2">
        <f t="shared" si="27"/>
        <v>24.351435098207801</v>
      </c>
      <c r="J76" s="2">
        <f t="shared" si="28"/>
        <v>0.76886673719504695</v>
      </c>
      <c r="K76" s="6">
        <f t="shared" si="29"/>
        <v>196.82988472193202</v>
      </c>
      <c r="L76" s="7">
        <f t="shared" si="31"/>
        <v>33.036120687100691</v>
      </c>
      <c r="M76" s="6">
        <f t="shared" si="32"/>
        <v>41578</v>
      </c>
      <c r="N76" s="8">
        <v>1329.23451</v>
      </c>
      <c r="O76">
        <v>3.9060000000000002E-3</v>
      </c>
      <c r="P76" s="6">
        <f t="shared" si="33"/>
        <v>0.99993600000000005</v>
      </c>
      <c r="Q76" s="7">
        <f t="shared" si="34"/>
        <v>31.279056772608165</v>
      </c>
      <c r="R76" s="9">
        <f t="shared" si="35"/>
        <v>5.6173813912164722E-2</v>
      </c>
    </row>
    <row r="77" spans="1:18" x14ac:dyDescent="0.25">
      <c r="A77" t="s">
        <v>5</v>
      </c>
      <c r="B77">
        <v>40960000</v>
      </c>
      <c r="C77" s="5">
        <v>0.3</v>
      </c>
      <c r="D77">
        <v>0</v>
      </c>
      <c r="E77">
        <v>0</v>
      </c>
      <c r="F77">
        <v>256</v>
      </c>
      <c r="G77">
        <v>8</v>
      </c>
      <c r="H77" s="5">
        <f t="shared" si="30"/>
        <v>264</v>
      </c>
      <c r="I77" s="2">
        <f t="shared" si="27"/>
        <v>24.351435098207801</v>
      </c>
      <c r="J77" s="2">
        <f t="shared" si="28"/>
        <v>0.76886673719504695</v>
      </c>
      <c r="K77" s="6">
        <f t="shared" si="29"/>
        <v>316.67121293678241</v>
      </c>
      <c r="L77" s="7">
        <f t="shared" si="31"/>
        <v>33.677864716532021</v>
      </c>
      <c r="M77" s="6">
        <f t="shared" si="32"/>
        <v>41578</v>
      </c>
      <c r="N77" s="8">
        <v>1284.88012</v>
      </c>
      <c r="O77">
        <v>3.7880000000000001E-3</v>
      </c>
      <c r="P77" s="6">
        <f t="shared" si="33"/>
        <v>1.000032</v>
      </c>
      <c r="Q77" s="7">
        <f t="shared" si="34"/>
        <v>32.359749755331258</v>
      </c>
      <c r="R77" s="9">
        <f t="shared" si="35"/>
        <v>4.0733162993128645E-2</v>
      </c>
    </row>
    <row r="78" spans="1:18" x14ac:dyDescent="0.25">
      <c r="A78" t="s">
        <v>5</v>
      </c>
      <c r="B78">
        <v>40960000</v>
      </c>
      <c r="C78" s="5">
        <v>0.3</v>
      </c>
      <c r="D78">
        <v>0</v>
      </c>
      <c r="E78">
        <v>0</v>
      </c>
      <c r="F78">
        <v>256</v>
      </c>
      <c r="G78">
        <v>64</v>
      </c>
      <c r="H78" s="5">
        <f t="shared" si="30"/>
        <v>320</v>
      </c>
      <c r="I78" s="2">
        <f t="shared" si="27"/>
        <v>24.351435098207801</v>
      </c>
      <c r="J78" s="2">
        <f t="shared" si="28"/>
        <v>0.76886673719504695</v>
      </c>
      <c r="K78" s="6">
        <f t="shared" si="29"/>
        <v>1155.5605104407352</v>
      </c>
      <c r="L78" s="7">
        <f t="shared" si="31"/>
        <v>34.476394314407791</v>
      </c>
      <c r="M78" s="6">
        <f t="shared" si="32"/>
        <v>41578</v>
      </c>
      <c r="N78" s="8">
        <v>1214.2173</v>
      </c>
      <c r="O78">
        <v>3.1250000000000002E-3</v>
      </c>
      <c r="P78" s="6">
        <f t="shared" si="33"/>
        <v>1</v>
      </c>
      <c r="Q78" s="7">
        <f t="shared" si="34"/>
        <v>34.242635152702896</v>
      </c>
      <c r="R78" s="9">
        <f t="shared" si="35"/>
        <v>6.826552940872142E-3</v>
      </c>
    </row>
    <row r="79" spans="1:18" x14ac:dyDescent="0.25">
      <c r="A79" t="s">
        <v>5</v>
      </c>
      <c r="B79">
        <v>40960000</v>
      </c>
      <c r="C79" s="5">
        <v>0.3</v>
      </c>
      <c r="D79">
        <v>0</v>
      </c>
      <c r="E79">
        <v>0</v>
      </c>
      <c r="F79">
        <v>256</v>
      </c>
      <c r="G79">
        <v>256</v>
      </c>
      <c r="H79" s="5">
        <f t="shared" si="30"/>
        <v>512</v>
      </c>
      <c r="I79" s="2">
        <f t="shared" si="27"/>
        <v>24.351435098207801</v>
      </c>
      <c r="J79" s="2">
        <f t="shared" si="28"/>
        <v>0.76886673719504695</v>
      </c>
      <c r="K79" s="6">
        <f t="shared" si="29"/>
        <v>4031.7523875971451</v>
      </c>
      <c r="L79" s="7">
        <f t="shared" si="31"/>
        <v>34.697947598655276</v>
      </c>
      <c r="M79" s="6">
        <f t="shared" si="32"/>
        <v>41578</v>
      </c>
      <c r="N79" s="8">
        <v>1170.3407999999999</v>
      </c>
      <c r="O79">
        <v>1.9530000000000001E-3</v>
      </c>
      <c r="P79" s="6">
        <f t="shared" si="33"/>
        <v>0.99993600000000005</v>
      </c>
      <c r="Q79" s="7">
        <f t="shared" si="34"/>
        <v>35.525721825984363</v>
      </c>
      <c r="R79" s="9">
        <f t="shared" si="35"/>
        <v>-2.3300701147854878E-2</v>
      </c>
    </row>
    <row r="80" spans="1:18" x14ac:dyDescent="0.25">
      <c r="A80" t="s">
        <v>5</v>
      </c>
      <c r="B80">
        <v>40960000</v>
      </c>
      <c r="C80" s="5">
        <v>0.3</v>
      </c>
      <c r="D80">
        <v>0</v>
      </c>
      <c r="E80">
        <v>0</v>
      </c>
      <c r="F80">
        <v>256</v>
      </c>
      <c r="G80">
        <v>1024</v>
      </c>
      <c r="H80" s="5">
        <f t="shared" si="30"/>
        <v>1280</v>
      </c>
      <c r="I80" s="2">
        <f t="shared" si="27"/>
        <v>24.351435098207801</v>
      </c>
      <c r="J80" s="2">
        <f t="shared" si="28"/>
        <v>0.76886673719504695</v>
      </c>
      <c r="K80" s="6">
        <f t="shared" si="29"/>
        <v>15536.519896222784</v>
      </c>
      <c r="L80" s="7">
        <f t="shared" si="31"/>
        <v>34.764412165873487</v>
      </c>
      <c r="M80" s="6">
        <f t="shared" si="32"/>
        <v>41578</v>
      </c>
      <c r="N80" s="8">
        <v>1196.1060399999999</v>
      </c>
      <c r="O80">
        <v>7.8100000000000001E-4</v>
      </c>
      <c r="P80" s="6">
        <f t="shared" si="33"/>
        <v>0.99968000000000001</v>
      </c>
      <c r="Q80" s="7">
        <f t="shared" si="34"/>
        <v>34.757794979448477</v>
      </c>
      <c r="R80" s="9">
        <f t="shared" si="35"/>
        <v>1.9037992568065535E-4</v>
      </c>
    </row>
    <row r="81" spans="18:18" x14ac:dyDescent="0.25">
      <c r="R81" s="9">
        <f>MIN(R$8:R$80)</f>
        <v>-2.3300701147854878E-2</v>
      </c>
    </row>
    <row r="82" spans="18:18" x14ac:dyDescent="0.25">
      <c r="R82" s="9">
        <f>MAX(R$8:R$80)</f>
        <v>7.0175375133740253E-2</v>
      </c>
    </row>
    <row r="83" spans="18:18" x14ac:dyDescent="0.25">
      <c r="R83" s="9">
        <f>AVERAGE(R$8:R$80)</f>
        <v>1.5236732081461668E-2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A52" workbookViewId="0">
      <selection activeCell="R81" sqref="R81:R83"/>
    </sheetView>
  </sheetViews>
  <sheetFormatPr defaultColWidth="10.23046875" defaultRowHeight="9.75" x14ac:dyDescent="0.25"/>
  <sheetData>
    <row r="1" spans="1:18" x14ac:dyDescent="0.25">
      <c r="H1" s="1" t="s">
        <v>0</v>
      </c>
      <c r="I1" s="1" t="s">
        <v>1</v>
      </c>
      <c r="J1" s="1" t="s">
        <v>2</v>
      </c>
      <c r="K1" s="1" t="s">
        <v>3</v>
      </c>
    </row>
    <row r="2" spans="1:18" x14ac:dyDescent="0.25">
      <c r="H2" t="s">
        <v>4</v>
      </c>
      <c r="I2">
        <v>0</v>
      </c>
      <c r="J2" t="s">
        <v>29</v>
      </c>
      <c r="K2" s="2">
        <v>40.667109080910997</v>
      </c>
    </row>
    <row r="3" spans="1:18" x14ac:dyDescent="0.25">
      <c r="G3" s="3" t="s">
        <v>6</v>
      </c>
      <c r="H3" s="3" t="s">
        <v>7</v>
      </c>
      <c r="I3" s="3">
        <v>1</v>
      </c>
      <c r="J3" s="3" t="s">
        <v>29</v>
      </c>
      <c r="K3" s="4">
        <v>1</v>
      </c>
    </row>
    <row r="4" spans="1:18" x14ac:dyDescent="0.25">
      <c r="H4" t="s">
        <v>8</v>
      </c>
      <c r="I4">
        <v>2</v>
      </c>
      <c r="J4" t="s">
        <v>29</v>
      </c>
      <c r="K4" s="2">
        <v>7.8867661549909096</v>
      </c>
    </row>
    <row r="5" spans="1:18" x14ac:dyDescent="0.25">
      <c r="H5" t="s">
        <v>9</v>
      </c>
      <c r="I5" t="s">
        <v>10</v>
      </c>
      <c r="J5" t="s">
        <v>29</v>
      </c>
      <c r="K5" s="2">
        <v>0.76912704208703198</v>
      </c>
    </row>
    <row r="7" spans="1:18" x14ac:dyDescent="0.25">
      <c r="A7" s="1" t="s">
        <v>11</v>
      </c>
      <c r="B7" s="1" t="s">
        <v>12</v>
      </c>
      <c r="C7" s="1" t="s">
        <v>13</v>
      </c>
      <c r="D7" s="1" t="s">
        <v>14</v>
      </c>
      <c r="E7" s="1" t="s">
        <v>15</v>
      </c>
      <c r="F7" s="1" t="s">
        <v>16</v>
      </c>
      <c r="G7" s="1" t="s">
        <v>17</v>
      </c>
      <c r="H7" s="1" t="s">
        <v>18</v>
      </c>
      <c r="I7" s="1" t="s">
        <v>19</v>
      </c>
      <c r="J7" s="1" t="s">
        <v>20</v>
      </c>
      <c r="K7" s="1" t="s">
        <v>21</v>
      </c>
      <c r="L7" s="1" t="s">
        <v>22</v>
      </c>
      <c r="M7" s="1" t="s">
        <v>23</v>
      </c>
      <c r="N7" s="1" t="s">
        <v>24</v>
      </c>
      <c r="O7" s="1" t="s">
        <v>25</v>
      </c>
      <c r="P7" s="1" t="s">
        <v>26</v>
      </c>
      <c r="Q7" s="1" t="s">
        <v>27</v>
      </c>
      <c r="R7" s="1" t="s">
        <v>28</v>
      </c>
    </row>
    <row r="8" spans="1:18" x14ac:dyDescent="0.25">
      <c r="A8" t="s">
        <v>29</v>
      </c>
      <c r="B8">
        <v>81920000</v>
      </c>
      <c r="C8" s="5">
        <v>0.9</v>
      </c>
      <c r="D8">
        <v>1</v>
      </c>
      <c r="E8">
        <v>0</v>
      </c>
      <c r="F8">
        <v>1</v>
      </c>
      <c r="G8">
        <v>0</v>
      </c>
      <c r="H8" s="5">
        <f t="shared" ref="H8:H71" si="0">E8+F8+G8</f>
        <v>1</v>
      </c>
      <c r="I8" s="2">
        <f t="shared" ref="I8:J23" si="1">$K$3</f>
        <v>1</v>
      </c>
      <c r="J8" s="2">
        <f t="shared" si="1"/>
        <v>1</v>
      </c>
      <c r="K8" s="6">
        <f t="shared" ref="K8:K13" si="2">$E8*$K$2+$F8*$K$3+$G8*$K$4</f>
        <v>1</v>
      </c>
      <c r="L8" s="7">
        <f t="shared" ref="L8:L71" si="3">1/((1-$C8)/I8+$C8/K8)</f>
        <v>1</v>
      </c>
      <c r="M8" s="6">
        <f t="shared" ref="M8:M71" si="4">N$8</f>
        <v>43742.666669999999</v>
      </c>
      <c r="N8" s="8">
        <v>43742.666669999999</v>
      </c>
      <c r="O8">
        <v>1</v>
      </c>
      <c r="P8" s="6">
        <f t="shared" ref="P8:P71" si="5">O8*$H8</f>
        <v>1</v>
      </c>
      <c r="Q8" s="7">
        <f t="shared" ref="Q8:Q71" si="6">($B8/$B$8)*(M8/N8)*((1-$C8)+$C8*O8*$H8)</f>
        <v>1</v>
      </c>
      <c r="R8" s="9">
        <f t="shared" ref="R8:R71" si="7">(L8-Q8)/Q8</f>
        <v>0</v>
      </c>
    </row>
    <row r="9" spans="1:18" x14ac:dyDescent="0.25">
      <c r="A9" t="s">
        <v>29</v>
      </c>
      <c r="B9">
        <v>81920000</v>
      </c>
      <c r="C9" s="5">
        <v>0.9</v>
      </c>
      <c r="D9">
        <v>1</v>
      </c>
      <c r="E9">
        <v>0</v>
      </c>
      <c r="F9">
        <v>8</v>
      </c>
      <c r="G9">
        <v>0</v>
      </c>
      <c r="H9" s="5">
        <f t="shared" si="0"/>
        <v>8</v>
      </c>
      <c r="I9" s="2">
        <f t="shared" si="1"/>
        <v>1</v>
      </c>
      <c r="J9" s="2">
        <f t="shared" si="1"/>
        <v>1</v>
      </c>
      <c r="K9" s="6">
        <f t="shared" si="2"/>
        <v>8</v>
      </c>
      <c r="L9" s="7">
        <f t="shared" si="3"/>
        <v>4.7058823529411775</v>
      </c>
      <c r="M9" s="6">
        <f t="shared" si="4"/>
        <v>43742.666669999999</v>
      </c>
      <c r="N9" s="8">
        <v>9292.3333299999995</v>
      </c>
      <c r="O9">
        <v>0.125</v>
      </c>
      <c r="P9" s="6">
        <f t="shared" si="5"/>
        <v>1</v>
      </c>
      <c r="Q9" s="7">
        <f t="shared" si="6"/>
        <v>4.7073931935672393</v>
      </c>
      <c r="R9" s="9">
        <f t="shared" si="7"/>
        <v>-3.209505906849612E-4</v>
      </c>
    </row>
    <row r="10" spans="1:18" x14ac:dyDescent="0.25">
      <c r="A10" t="s">
        <v>29</v>
      </c>
      <c r="B10">
        <v>81920000</v>
      </c>
      <c r="C10" s="5">
        <v>0.9</v>
      </c>
      <c r="D10">
        <v>1</v>
      </c>
      <c r="E10">
        <v>0</v>
      </c>
      <c r="F10">
        <v>8</v>
      </c>
      <c r="G10">
        <v>8</v>
      </c>
      <c r="H10" s="5">
        <f t="shared" si="0"/>
        <v>16</v>
      </c>
      <c r="I10" s="2">
        <f t="shared" si="1"/>
        <v>1</v>
      </c>
      <c r="J10" s="2">
        <f t="shared" si="1"/>
        <v>1</v>
      </c>
      <c r="K10" s="6">
        <f t="shared" si="2"/>
        <v>71.09412923992727</v>
      </c>
      <c r="L10" s="7">
        <f t="shared" si="3"/>
        <v>8.8763221367898399</v>
      </c>
      <c r="M10" s="6">
        <f t="shared" si="4"/>
        <v>43742.666669999999</v>
      </c>
      <c r="N10" s="8">
        <v>4960.9849800000002</v>
      </c>
      <c r="O10">
        <v>6.25E-2</v>
      </c>
      <c r="P10" s="6">
        <f t="shared" si="5"/>
        <v>1</v>
      </c>
      <c r="Q10" s="7">
        <f t="shared" si="6"/>
        <v>8.8173350345438859</v>
      </c>
      <c r="R10" s="9">
        <f t="shared" si="7"/>
        <v>6.6899014288170806E-3</v>
      </c>
    </row>
    <row r="11" spans="1:18" x14ac:dyDescent="0.25">
      <c r="A11" t="s">
        <v>29</v>
      </c>
      <c r="B11">
        <v>81920000</v>
      </c>
      <c r="C11" s="5">
        <v>0.9</v>
      </c>
      <c r="D11">
        <v>1</v>
      </c>
      <c r="E11">
        <v>0</v>
      </c>
      <c r="F11">
        <v>8</v>
      </c>
      <c r="G11">
        <v>64</v>
      </c>
      <c r="H11" s="5">
        <f t="shared" si="0"/>
        <v>72</v>
      </c>
      <c r="I11" s="2">
        <f t="shared" si="1"/>
        <v>1</v>
      </c>
      <c r="J11" s="2">
        <f t="shared" si="1"/>
        <v>1</v>
      </c>
      <c r="K11" s="6">
        <f t="shared" si="2"/>
        <v>512.75303391941816</v>
      </c>
      <c r="L11" s="7">
        <f t="shared" si="3"/>
        <v>9.8275045967171142</v>
      </c>
      <c r="M11" s="6">
        <f t="shared" si="4"/>
        <v>43742.666669999999</v>
      </c>
      <c r="N11" s="8">
        <v>4452.3999299999996</v>
      </c>
      <c r="O11">
        <v>1.3889E-2</v>
      </c>
      <c r="P11" s="6">
        <f t="shared" si="5"/>
        <v>1.000008</v>
      </c>
      <c r="Q11" s="7">
        <f t="shared" si="6"/>
        <v>9.8245850114367475</v>
      </c>
      <c r="R11" s="9">
        <f t="shared" si="7"/>
        <v>2.9717135909232385E-4</v>
      </c>
    </row>
    <row r="12" spans="1:18" x14ac:dyDescent="0.25">
      <c r="A12" t="s">
        <v>29</v>
      </c>
      <c r="B12">
        <v>81920000</v>
      </c>
      <c r="C12" s="5">
        <v>0.9</v>
      </c>
      <c r="D12">
        <v>1</v>
      </c>
      <c r="E12">
        <v>0</v>
      </c>
      <c r="F12">
        <v>8</v>
      </c>
      <c r="G12">
        <v>256</v>
      </c>
      <c r="H12" s="5">
        <f t="shared" si="0"/>
        <v>264</v>
      </c>
      <c r="I12" s="2">
        <f t="shared" si="1"/>
        <v>1</v>
      </c>
      <c r="J12" s="2">
        <f t="shared" si="1"/>
        <v>1</v>
      </c>
      <c r="K12" s="6">
        <f t="shared" si="2"/>
        <v>2027.0121356776729</v>
      </c>
      <c r="L12" s="7">
        <f t="shared" si="3"/>
        <v>9.9557959412800656</v>
      </c>
      <c r="M12" s="6">
        <f t="shared" si="4"/>
        <v>43742.666669999999</v>
      </c>
      <c r="N12" s="8">
        <v>4405.3552399999999</v>
      </c>
      <c r="O12">
        <v>3.7880000000000001E-3</v>
      </c>
      <c r="P12" s="6">
        <f t="shared" si="5"/>
        <v>1.000032</v>
      </c>
      <c r="Q12" s="7">
        <f t="shared" si="6"/>
        <v>9.9297160105526689</v>
      </c>
      <c r="R12" s="9">
        <f t="shared" si="7"/>
        <v>2.6264528310457804E-3</v>
      </c>
    </row>
    <row r="13" spans="1:18" x14ac:dyDescent="0.25">
      <c r="A13" t="s">
        <v>29</v>
      </c>
      <c r="B13">
        <v>81920000</v>
      </c>
      <c r="C13" s="5">
        <v>0.9</v>
      </c>
      <c r="D13">
        <v>1</v>
      </c>
      <c r="E13">
        <v>0</v>
      </c>
      <c r="F13">
        <v>8</v>
      </c>
      <c r="G13">
        <v>1024</v>
      </c>
      <c r="H13" s="5">
        <f t="shared" si="0"/>
        <v>1032</v>
      </c>
      <c r="I13" s="2">
        <f t="shared" si="1"/>
        <v>1</v>
      </c>
      <c r="J13" s="2">
        <f t="shared" si="1"/>
        <v>1</v>
      </c>
      <c r="K13" s="6">
        <f t="shared" si="2"/>
        <v>8084.0485427106914</v>
      </c>
      <c r="L13" s="7">
        <f t="shared" si="3"/>
        <v>9.9888793450916538</v>
      </c>
      <c r="M13" s="6">
        <f t="shared" si="4"/>
        <v>43742.666669999999</v>
      </c>
      <c r="N13" s="8">
        <v>4378.6927699999997</v>
      </c>
      <c r="O13">
        <v>9.6900000000000003E-4</v>
      </c>
      <c r="P13" s="6">
        <f t="shared" si="5"/>
        <v>1.000008</v>
      </c>
      <c r="Q13" s="7">
        <f t="shared" si="6"/>
        <v>9.9899636523710775</v>
      </c>
      <c r="R13" s="9">
        <f t="shared" si="7"/>
        <v>-1.085396621204335E-4</v>
      </c>
    </row>
    <row r="14" spans="1:18" x14ac:dyDescent="0.25">
      <c r="A14" t="s">
        <v>29</v>
      </c>
      <c r="B14">
        <v>81920000</v>
      </c>
      <c r="C14" s="5">
        <v>0.9</v>
      </c>
      <c r="D14">
        <v>1</v>
      </c>
      <c r="E14">
        <v>0</v>
      </c>
      <c r="F14">
        <v>64</v>
      </c>
      <c r="G14">
        <v>0</v>
      </c>
      <c r="H14" s="5">
        <f t="shared" si="0"/>
        <v>64</v>
      </c>
      <c r="I14" s="2">
        <f t="shared" si="1"/>
        <v>1</v>
      </c>
      <c r="J14" s="2">
        <f t="shared" ref="J14:J23" si="8">$K$5</f>
        <v>0.76912704208703198</v>
      </c>
      <c r="K14" s="6">
        <f t="shared" ref="K14:K23" si="9">$E14*$K$2+$F14*$K$5+$G14*$K$4</f>
        <v>49.224130693570046</v>
      </c>
      <c r="L14" s="7">
        <f t="shared" si="3"/>
        <v>8.4542491415859136</v>
      </c>
      <c r="M14" s="6">
        <f t="shared" si="4"/>
        <v>43742.666669999999</v>
      </c>
      <c r="N14" s="8">
        <v>5176.7747499999996</v>
      </c>
      <c r="O14">
        <v>1.5625E-2</v>
      </c>
      <c r="P14" s="6">
        <f t="shared" si="5"/>
        <v>1</v>
      </c>
      <c r="Q14" s="7">
        <f t="shared" si="6"/>
        <v>8.4497913821728492</v>
      </c>
      <c r="R14" s="9">
        <f t="shared" si="7"/>
        <v>5.2755851729892778E-4</v>
      </c>
    </row>
    <row r="15" spans="1:18" x14ac:dyDescent="0.25">
      <c r="A15" t="s">
        <v>29</v>
      </c>
      <c r="B15">
        <v>81920000</v>
      </c>
      <c r="C15" s="5">
        <v>0.9</v>
      </c>
      <c r="D15">
        <v>1</v>
      </c>
      <c r="E15">
        <v>0</v>
      </c>
      <c r="F15">
        <v>64</v>
      </c>
      <c r="G15">
        <v>8</v>
      </c>
      <c r="H15" s="5">
        <f t="shared" si="0"/>
        <v>72</v>
      </c>
      <c r="I15" s="2">
        <f t="shared" si="1"/>
        <v>1</v>
      </c>
      <c r="J15" s="2">
        <f t="shared" si="8"/>
        <v>0.76912704208703198</v>
      </c>
      <c r="K15" s="6">
        <f t="shared" si="9"/>
        <v>112.31825993349733</v>
      </c>
      <c r="L15" s="7">
        <f t="shared" si="3"/>
        <v>9.2581495971889574</v>
      </c>
      <c r="M15" s="6">
        <f t="shared" si="4"/>
        <v>43742.666669999999</v>
      </c>
      <c r="N15" s="8">
        <v>4743.0323099999996</v>
      </c>
      <c r="O15">
        <v>1.3889E-2</v>
      </c>
      <c r="P15" s="6">
        <f t="shared" si="5"/>
        <v>1.000008</v>
      </c>
      <c r="Q15" s="7">
        <f t="shared" si="6"/>
        <v>9.2225771949675011</v>
      </c>
      <c r="R15" s="9">
        <f t="shared" si="7"/>
        <v>3.8570999699375952E-3</v>
      </c>
    </row>
    <row r="16" spans="1:18" x14ac:dyDescent="0.25">
      <c r="A16" t="s">
        <v>29</v>
      </c>
      <c r="B16">
        <v>81920000</v>
      </c>
      <c r="C16" s="5">
        <v>0.9</v>
      </c>
      <c r="D16">
        <v>1</v>
      </c>
      <c r="E16">
        <v>0</v>
      </c>
      <c r="F16">
        <v>64</v>
      </c>
      <c r="G16">
        <v>64</v>
      </c>
      <c r="H16" s="5">
        <f t="shared" si="0"/>
        <v>128</v>
      </c>
      <c r="I16" s="2">
        <f t="shared" si="1"/>
        <v>1</v>
      </c>
      <c r="J16" s="2">
        <f t="shared" si="8"/>
        <v>0.76912704208703198</v>
      </c>
      <c r="K16" s="6">
        <f t="shared" si="9"/>
        <v>553.9771646129883</v>
      </c>
      <c r="L16" s="7">
        <f t="shared" si="3"/>
        <v>9.8401356117847723</v>
      </c>
      <c r="M16" s="6">
        <f t="shared" si="4"/>
        <v>43742.666669999999</v>
      </c>
      <c r="N16" s="8">
        <v>4462.1246799999999</v>
      </c>
      <c r="O16">
        <v>7.8130000000000005E-3</v>
      </c>
      <c r="P16" s="6">
        <f t="shared" si="5"/>
        <v>1.0000640000000001</v>
      </c>
      <c r="Q16" s="7">
        <f t="shared" si="6"/>
        <v>9.8036673972095727</v>
      </c>
      <c r="R16" s="9">
        <f t="shared" si="7"/>
        <v>3.7198543256964775E-3</v>
      </c>
    </row>
    <row r="17" spans="1:18" x14ac:dyDescent="0.25">
      <c r="A17" t="s">
        <v>29</v>
      </c>
      <c r="B17">
        <v>81920000</v>
      </c>
      <c r="C17" s="5">
        <v>0.9</v>
      </c>
      <c r="D17">
        <v>1</v>
      </c>
      <c r="E17">
        <v>0</v>
      </c>
      <c r="F17">
        <v>64</v>
      </c>
      <c r="G17">
        <v>256</v>
      </c>
      <c r="H17" s="5">
        <f t="shared" si="0"/>
        <v>320</v>
      </c>
      <c r="I17" s="2">
        <f t="shared" si="1"/>
        <v>1</v>
      </c>
      <c r="J17" s="2">
        <f t="shared" si="8"/>
        <v>0.76912704208703198</v>
      </c>
      <c r="K17" s="6">
        <f t="shared" si="9"/>
        <v>2068.2362663712429</v>
      </c>
      <c r="L17" s="7">
        <f t="shared" si="3"/>
        <v>9.9566732001279679</v>
      </c>
      <c r="M17" s="6">
        <f t="shared" si="4"/>
        <v>43742.666669999999</v>
      </c>
      <c r="N17" s="8">
        <v>4404.9291400000002</v>
      </c>
      <c r="O17">
        <v>3.1250000000000002E-3</v>
      </c>
      <c r="P17" s="6">
        <f t="shared" si="5"/>
        <v>1</v>
      </c>
      <c r="Q17" s="7">
        <f t="shared" si="6"/>
        <v>9.9303905419917822</v>
      </c>
      <c r="R17" s="9">
        <f t="shared" si="7"/>
        <v>2.6466892742079465E-3</v>
      </c>
    </row>
    <row r="18" spans="1:18" x14ac:dyDescent="0.25">
      <c r="A18" t="s">
        <v>29</v>
      </c>
      <c r="B18">
        <v>81920000</v>
      </c>
      <c r="C18" s="5">
        <v>0.9</v>
      </c>
      <c r="D18">
        <v>1</v>
      </c>
      <c r="E18">
        <v>0</v>
      </c>
      <c r="F18">
        <v>64</v>
      </c>
      <c r="G18">
        <v>1024</v>
      </c>
      <c r="H18" s="5">
        <f t="shared" si="0"/>
        <v>1088</v>
      </c>
      <c r="I18" s="2">
        <f t="shared" si="1"/>
        <v>1</v>
      </c>
      <c r="J18" s="2">
        <f t="shared" si="8"/>
        <v>0.76912704208703198</v>
      </c>
      <c r="K18" s="6">
        <f t="shared" si="9"/>
        <v>8125.2726734042617</v>
      </c>
      <c r="L18" s="7">
        <f t="shared" si="3"/>
        <v>9.988935704074164</v>
      </c>
      <c r="M18" s="6">
        <f t="shared" si="4"/>
        <v>43742.666669999999</v>
      </c>
      <c r="N18" s="8">
        <v>4378.66489</v>
      </c>
      <c r="O18">
        <v>9.19E-4</v>
      </c>
      <c r="P18" s="6">
        <f t="shared" si="5"/>
        <v>0.99987199999999998</v>
      </c>
      <c r="Q18" s="7">
        <f t="shared" si="6"/>
        <v>9.9888044903111126</v>
      </c>
      <c r="R18" s="9">
        <f t="shared" si="7"/>
        <v>1.3136082819384167E-5</v>
      </c>
    </row>
    <row r="19" spans="1:18" x14ac:dyDescent="0.25">
      <c r="A19" t="s">
        <v>29</v>
      </c>
      <c r="B19">
        <v>81920000</v>
      </c>
      <c r="C19" s="5">
        <v>0.9</v>
      </c>
      <c r="D19">
        <v>1</v>
      </c>
      <c r="E19">
        <v>0</v>
      </c>
      <c r="F19">
        <v>256</v>
      </c>
      <c r="G19">
        <v>0</v>
      </c>
      <c r="H19" s="5">
        <f t="shared" si="0"/>
        <v>256</v>
      </c>
      <c r="I19" s="2">
        <f t="shared" si="1"/>
        <v>1</v>
      </c>
      <c r="J19" s="2">
        <f t="shared" si="8"/>
        <v>0.76912704208703198</v>
      </c>
      <c r="K19" s="6">
        <f t="shared" si="9"/>
        <v>196.89652277428019</v>
      </c>
      <c r="L19" s="7">
        <f t="shared" si="3"/>
        <v>9.5628872271016228</v>
      </c>
      <c r="M19" s="6">
        <f t="shared" si="4"/>
        <v>43742.666669999999</v>
      </c>
      <c r="N19" s="8">
        <v>4572.8498900000004</v>
      </c>
      <c r="O19">
        <v>3.9060000000000002E-3</v>
      </c>
      <c r="P19" s="6">
        <f t="shared" si="5"/>
        <v>0.99993600000000005</v>
      </c>
      <c r="Q19" s="7">
        <f t="shared" si="6"/>
        <v>9.565183232463335</v>
      </c>
      <c r="R19" s="9">
        <f t="shared" si="7"/>
        <v>-2.400377813903067E-4</v>
      </c>
    </row>
    <row r="20" spans="1:18" x14ac:dyDescent="0.25">
      <c r="A20" t="s">
        <v>29</v>
      </c>
      <c r="B20">
        <v>81920000</v>
      </c>
      <c r="C20" s="5">
        <v>0.9</v>
      </c>
      <c r="D20">
        <v>1</v>
      </c>
      <c r="E20">
        <v>0</v>
      </c>
      <c r="F20">
        <v>256</v>
      </c>
      <c r="G20">
        <v>8</v>
      </c>
      <c r="H20" s="5">
        <f t="shared" si="0"/>
        <v>264</v>
      </c>
      <c r="I20" s="2">
        <f t="shared" si="1"/>
        <v>1</v>
      </c>
      <c r="J20" s="2">
        <f t="shared" si="8"/>
        <v>0.76912704208703198</v>
      </c>
      <c r="K20" s="6">
        <f t="shared" si="9"/>
        <v>259.99065201420746</v>
      </c>
      <c r="L20" s="7">
        <f t="shared" si="3"/>
        <v>9.6654158822023089</v>
      </c>
      <c r="M20" s="6">
        <f t="shared" si="4"/>
        <v>43742.666669999999</v>
      </c>
      <c r="N20" s="8">
        <v>4547.3106799999996</v>
      </c>
      <c r="O20">
        <v>3.7880000000000001E-3</v>
      </c>
      <c r="P20" s="6">
        <f t="shared" si="5"/>
        <v>1.000032</v>
      </c>
      <c r="Q20" s="7">
        <f t="shared" si="6"/>
        <v>9.6197356057493071</v>
      </c>
      <c r="R20" s="9">
        <f t="shared" si="7"/>
        <v>4.7485999953783145E-3</v>
      </c>
    </row>
    <row r="21" spans="1:18" x14ac:dyDescent="0.25">
      <c r="A21" t="s">
        <v>29</v>
      </c>
      <c r="B21">
        <v>81920000</v>
      </c>
      <c r="C21" s="5">
        <v>0.9</v>
      </c>
      <c r="D21">
        <v>1</v>
      </c>
      <c r="E21">
        <v>0</v>
      </c>
      <c r="F21">
        <v>256</v>
      </c>
      <c r="G21">
        <v>64</v>
      </c>
      <c r="H21" s="5">
        <f t="shared" si="0"/>
        <v>320</v>
      </c>
      <c r="I21" s="2">
        <f t="shared" si="1"/>
        <v>1</v>
      </c>
      <c r="J21" s="2">
        <f t="shared" si="8"/>
        <v>0.76912704208703198</v>
      </c>
      <c r="K21" s="6">
        <f t="shared" si="9"/>
        <v>701.6495566936984</v>
      </c>
      <c r="L21" s="7">
        <f t="shared" si="3"/>
        <v>9.8733552998770246</v>
      </c>
      <c r="M21" s="6">
        <f t="shared" si="4"/>
        <v>43742.666669999999</v>
      </c>
      <c r="N21" s="8">
        <v>4445.67904</v>
      </c>
      <c r="O21">
        <v>3.1250000000000002E-3</v>
      </c>
      <c r="P21" s="6">
        <f t="shared" si="5"/>
        <v>1</v>
      </c>
      <c r="Q21" s="7">
        <f t="shared" si="6"/>
        <v>9.8393667820878044</v>
      </c>
      <c r="R21" s="9">
        <f t="shared" si="7"/>
        <v>3.4543399531660013E-3</v>
      </c>
    </row>
    <row r="22" spans="1:18" x14ac:dyDescent="0.25">
      <c r="A22" t="s">
        <v>29</v>
      </c>
      <c r="B22">
        <v>81920000</v>
      </c>
      <c r="C22" s="5">
        <v>0.9</v>
      </c>
      <c r="D22">
        <v>1</v>
      </c>
      <c r="E22">
        <v>0</v>
      </c>
      <c r="F22">
        <v>256</v>
      </c>
      <c r="G22">
        <v>256</v>
      </c>
      <c r="H22" s="5">
        <f t="shared" si="0"/>
        <v>512</v>
      </c>
      <c r="I22" s="2">
        <f t="shared" si="1"/>
        <v>1</v>
      </c>
      <c r="J22" s="2">
        <f t="shared" si="8"/>
        <v>0.76912704208703198</v>
      </c>
      <c r="K22" s="6">
        <f t="shared" si="9"/>
        <v>2215.9086584519532</v>
      </c>
      <c r="L22" s="7">
        <f t="shared" si="3"/>
        <v>9.9595489011838296</v>
      </c>
      <c r="M22" s="6">
        <f t="shared" si="4"/>
        <v>43742.666669999999</v>
      </c>
      <c r="N22" s="8">
        <v>4397.8671999999997</v>
      </c>
      <c r="O22">
        <v>1.9530000000000001E-3</v>
      </c>
      <c r="P22" s="6">
        <f t="shared" si="5"/>
        <v>0.99993600000000005</v>
      </c>
      <c r="Q22" s="7">
        <f t="shared" si="6"/>
        <v>9.9457635038183536</v>
      </c>
      <c r="R22" s="9">
        <f t="shared" si="7"/>
        <v>1.3860572252882906E-3</v>
      </c>
    </row>
    <row r="23" spans="1:18" x14ac:dyDescent="0.25">
      <c r="A23" t="s">
        <v>29</v>
      </c>
      <c r="B23">
        <v>81920000</v>
      </c>
      <c r="C23" s="5">
        <v>0.9</v>
      </c>
      <c r="D23">
        <v>1</v>
      </c>
      <c r="E23">
        <v>0</v>
      </c>
      <c r="F23">
        <v>256</v>
      </c>
      <c r="G23">
        <v>1024</v>
      </c>
      <c r="H23" s="5">
        <f t="shared" si="0"/>
        <v>1280</v>
      </c>
      <c r="I23" s="2">
        <f t="shared" si="1"/>
        <v>1</v>
      </c>
      <c r="J23" s="2">
        <f t="shared" si="8"/>
        <v>0.76912704208703198</v>
      </c>
      <c r="K23" s="6">
        <f t="shared" si="9"/>
        <v>8272.9450654849716</v>
      </c>
      <c r="L23" s="7">
        <f t="shared" si="3"/>
        <v>9.989132987566526</v>
      </c>
      <c r="M23" s="6">
        <f t="shared" si="4"/>
        <v>43742.666669999999</v>
      </c>
      <c r="N23" s="8">
        <v>4373.2352300000002</v>
      </c>
      <c r="O23">
        <v>7.8100000000000001E-4</v>
      </c>
      <c r="P23" s="6">
        <f t="shared" si="5"/>
        <v>0.99968000000000001</v>
      </c>
      <c r="Q23" s="7">
        <f t="shared" si="6"/>
        <v>9.9994778424025093</v>
      </c>
      <c r="R23" s="9">
        <f t="shared" si="7"/>
        <v>-1.0345395028644566E-3</v>
      </c>
    </row>
    <row r="24" spans="1:18" x14ac:dyDescent="0.25">
      <c r="A24" t="s">
        <v>29</v>
      </c>
      <c r="B24">
        <v>81920000</v>
      </c>
      <c r="C24" s="5">
        <v>0.9</v>
      </c>
      <c r="D24">
        <v>0</v>
      </c>
      <c r="E24">
        <v>1</v>
      </c>
      <c r="F24">
        <v>0</v>
      </c>
      <c r="G24">
        <v>0</v>
      </c>
      <c r="H24" s="5">
        <f t="shared" si="0"/>
        <v>1</v>
      </c>
      <c r="I24" s="2">
        <f>$K$2</f>
        <v>40.667109080910997</v>
      </c>
      <c r="J24" s="2">
        <f>$K$2</f>
        <v>40.667109080910997</v>
      </c>
      <c r="K24" s="6">
        <f t="shared" ref="K24:K33" si="10">$E24*$K$2+$F24*$K$3+$G24*$K$4</f>
        <v>40.667109080910997</v>
      </c>
      <c r="L24" s="7">
        <f t="shared" si="3"/>
        <v>40.667109080910997</v>
      </c>
      <c r="M24" s="6">
        <f t="shared" si="4"/>
        <v>43742.666669999999</v>
      </c>
      <c r="N24" s="8">
        <v>1099.5244</v>
      </c>
      <c r="O24">
        <v>1</v>
      </c>
      <c r="P24" s="6">
        <f t="shared" si="5"/>
        <v>1</v>
      </c>
      <c r="Q24" s="7">
        <f t="shared" si="6"/>
        <v>39.783261444675531</v>
      </c>
      <c r="R24" s="9">
        <f t="shared" si="7"/>
        <v>2.2216570591241883E-2</v>
      </c>
    </row>
    <row r="25" spans="1:18" x14ac:dyDescent="0.25">
      <c r="A25" t="s">
        <v>29</v>
      </c>
      <c r="B25">
        <v>81920000</v>
      </c>
      <c r="C25" s="5">
        <v>0.9</v>
      </c>
      <c r="D25">
        <v>0</v>
      </c>
      <c r="E25">
        <v>0</v>
      </c>
      <c r="F25">
        <v>0</v>
      </c>
      <c r="G25">
        <v>8</v>
      </c>
      <c r="H25" s="5">
        <f t="shared" si="0"/>
        <v>8</v>
      </c>
      <c r="I25" s="2">
        <f t="shared" ref="I25:I43" si="11">$K$2</f>
        <v>40.667109080910997</v>
      </c>
      <c r="J25" s="2">
        <f>$K$4</f>
        <v>7.8867661549909096</v>
      </c>
      <c r="K25" s="6">
        <f t="shared" si="10"/>
        <v>63.094129239927277</v>
      </c>
      <c r="L25" s="7">
        <f t="shared" si="3"/>
        <v>59.796484080905508</v>
      </c>
      <c r="M25" s="6">
        <f t="shared" si="4"/>
        <v>43742.666669999999</v>
      </c>
      <c r="N25" s="8">
        <v>732.87527</v>
      </c>
      <c r="O25">
        <v>0.125</v>
      </c>
      <c r="P25" s="6">
        <f t="shared" si="5"/>
        <v>1</v>
      </c>
      <c r="Q25" s="7">
        <f t="shared" si="6"/>
        <v>59.686372921274852</v>
      </c>
      <c r="R25" s="9">
        <f t="shared" si="7"/>
        <v>1.8448291333750446E-3</v>
      </c>
    </row>
    <row r="26" spans="1:18" x14ac:dyDescent="0.25">
      <c r="A26" t="s">
        <v>29</v>
      </c>
      <c r="B26">
        <v>81920000</v>
      </c>
      <c r="C26" s="5">
        <v>0.9</v>
      </c>
      <c r="D26">
        <v>0</v>
      </c>
      <c r="E26">
        <v>0</v>
      </c>
      <c r="F26">
        <v>0</v>
      </c>
      <c r="G26">
        <v>64</v>
      </c>
      <c r="H26" s="5">
        <f t="shared" si="0"/>
        <v>64</v>
      </c>
      <c r="I26" s="2">
        <f t="shared" si="11"/>
        <v>40.667109080910997</v>
      </c>
      <c r="J26" s="2">
        <f>$K$4</f>
        <v>7.8867661549909096</v>
      </c>
      <c r="K26" s="6">
        <f t="shared" si="10"/>
        <v>504.75303391941821</v>
      </c>
      <c r="L26" s="7">
        <f t="shared" si="3"/>
        <v>235.73564519666957</v>
      </c>
      <c r="M26" s="6">
        <f t="shared" si="4"/>
        <v>43742.666669999999</v>
      </c>
      <c r="N26" s="8">
        <v>191.75906000000001</v>
      </c>
      <c r="O26">
        <v>1.5625E-2</v>
      </c>
      <c r="P26" s="6">
        <f t="shared" si="5"/>
        <v>1</v>
      </c>
      <c r="Q26" s="7">
        <f t="shared" si="6"/>
        <v>228.11264651589343</v>
      </c>
      <c r="R26" s="9">
        <f t="shared" si="7"/>
        <v>3.3417694271698405E-2</v>
      </c>
    </row>
    <row r="27" spans="1:18" x14ac:dyDescent="0.25">
      <c r="A27" t="s">
        <v>29</v>
      </c>
      <c r="B27">
        <v>81920000</v>
      </c>
      <c r="C27" s="5">
        <v>0.9</v>
      </c>
      <c r="D27">
        <v>0</v>
      </c>
      <c r="E27">
        <v>0</v>
      </c>
      <c r="F27">
        <v>0</v>
      </c>
      <c r="G27">
        <v>256</v>
      </c>
      <c r="H27" s="5">
        <f t="shared" si="0"/>
        <v>256</v>
      </c>
      <c r="I27" s="2">
        <f t="shared" si="11"/>
        <v>40.667109080910997</v>
      </c>
      <c r="J27" s="2">
        <f>$K$4</f>
        <v>7.8867661549909096</v>
      </c>
      <c r="K27" s="6">
        <f t="shared" si="10"/>
        <v>2019.0121356776729</v>
      </c>
      <c r="L27" s="7">
        <f t="shared" si="3"/>
        <v>344.26344609609333</v>
      </c>
      <c r="M27" s="6">
        <f t="shared" si="4"/>
        <v>43742.666669999999</v>
      </c>
      <c r="N27" s="8">
        <v>131.48832999999999</v>
      </c>
      <c r="O27">
        <v>3.9060000000000002E-3</v>
      </c>
      <c r="P27" s="6">
        <f t="shared" si="5"/>
        <v>0.99993600000000005</v>
      </c>
      <c r="Q27" s="7">
        <f t="shared" si="6"/>
        <v>332.65421419832325</v>
      </c>
      <c r="R27" s="9">
        <f t="shared" si="7"/>
        <v>3.4898797015837126E-2</v>
      </c>
    </row>
    <row r="28" spans="1:18" x14ac:dyDescent="0.25">
      <c r="A28" t="s">
        <v>29</v>
      </c>
      <c r="B28">
        <v>81920000</v>
      </c>
      <c r="C28" s="5">
        <v>0.9</v>
      </c>
      <c r="D28">
        <v>0</v>
      </c>
      <c r="E28">
        <v>0</v>
      </c>
      <c r="F28">
        <v>0</v>
      </c>
      <c r="G28">
        <v>1024</v>
      </c>
      <c r="H28" s="5">
        <f t="shared" si="0"/>
        <v>1024</v>
      </c>
      <c r="I28" s="2">
        <f t="shared" si="11"/>
        <v>40.667109080910997</v>
      </c>
      <c r="J28" s="2">
        <f>$K$4</f>
        <v>7.8867661549909096</v>
      </c>
      <c r="K28" s="6">
        <f t="shared" si="10"/>
        <v>8076.0485427106914</v>
      </c>
      <c r="L28" s="7">
        <f t="shared" si="3"/>
        <v>389.03992373700311</v>
      </c>
      <c r="M28" s="6">
        <f t="shared" si="4"/>
        <v>43742.666669999999</v>
      </c>
      <c r="N28" s="8">
        <v>111.03376</v>
      </c>
      <c r="O28">
        <v>9.77E-4</v>
      </c>
      <c r="P28" s="6">
        <f t="shared" si="5"/>
        <v>1.000448</v>
      </c>
      <c r="Q28" s="7">
        <f t="shared" si="6"/>
        <v>394.11710198052685</v>
      </c>
      <c r="R28" s="9">
        <f t="shared" si="7"/>
        <v>-1.2882410375012369E-2</v>
      </c>
    </row>
    <row r="29" spans="1:18" x14ac:dyDescent="0.25">
      <c r="A29" t="s">
        <v>29</v>
      </c>
      <c r="B29">
        <v>81920000</v>
      </c>
      <c r="C29" s="5">
        <v>0.9</v>
      </c>
      <c r="D29">
        <v>0</v>
      </c>
      <c r="E29">
        <v>0</v>
      </c>
      <c r="F29">
        <v>8</v>
      </c>
      <c r="G29">
        <v>0</v>
      </c>
      <c r="H29" s="5">
        <f t="shared" si="0"/>
        <v>8</v>
      </c>
      <c r="I29" s="2">
        <f t="shared" si="11"/>
        <v>40.667109080910997</v>
      </c>
      <c r="J29" s="2">
        <f>$K$3</f>
        <v>1</v>
      </c>
      <c r="K29" s="6">
        <f t="shared" si="10"/>
        <v>8</v>
      </c>
      <c r="L29" s="7">
        <f t="shared" si="3"/>
        <v>8.6987542524004731</v>
      </c>
      <c r="M29" s="6">
        <f t="shared" si="4"/>
        <v>43742.666669999999</v>
      </c>
      <c r="N29" s="8">
        <v>5026.5337900000004</v>
      </c>
      <c r="O29">
        <v>0.125</v>
      </c>
      <c r="P29" s="6">
        <f t="shared" si="5"/>
        <v>1</v>
      </c>
      <c r="Q29" s="7">
        <f t="shared" si="6"/>
        <v>8.7023520575995157</v>
      </c>
      <c r="R29" s="9">
        <f t="shared" si="7"/>
        <v>-4.1342905633204812E-4</v>
      </c>
    </row>
    <row r="30" spans="1:18" x14ac:dyDescent="0.25">
      <c r="A30" t="s">
        <v>29</v>
      </c>
      <c r="B30">
        <v>81920000</v>
      </c>
      <c r="C30" s="5">
        <v>0.9</v>
      </c>
      <c r="D30">
        <v>0</v>
      </c>
      <c r="E30">
        <v>0</v>
      </c>
      <c r="F30">
        <v>8</v>
      </c>
      <c r="G30">
        <v>8</v>
      </c>
      <c r="H30" s="5">
        <f t="shared" si="0"/>
        <v>16</v>
      </c>
      <c r="I30" s="2">
        <f t="shared" si="11"/>
        <v>40.667109080910997</v>
      </c>
      <c r="J30" s="2">
        <f>$K$3</f>
        <v>1</v>
      </c>
      <c r="K30" s="6">
        <f t="shared" si="10"/>
        <v>71.09412923992727</v>
      </c>
      <c r="L30" s="7">
        <f t="shared" si="3"/>
        <v>66.145165953904936</v>
      </c>
      <c r="M30" s="6">
        <f t="shared" si="4"/>
        <v>43742.666669999999</v>
      </c>
      <c r="N30" s="8">
        <v>680.12373000000002</v>
      </c>
      <c r="O30">
        <v>6.25E-2</v>
      </c>
      <c r="P30" s="6">
        <f t="shared" si="5"/>
        <v>1</v>
      </c>
      <c r="Q30" s="7">
        <f t="shared" si="6"/>
        <v>64.315748356552703</v>
      </c>
      <c r="R30" s="9">
        <f t="shared" si="7"/>
        <v>2.8444317979639051E-2</v>
      </c>
    </row>
    <row r="31" spans="1:18" x14ac:dyDescent="0.25">
      <c r="A31" t="s">
        <v>29</v>
      </c>
      <c r="B31">
        <v>81920000</v>
      </c>
      <c r="C31" s="5">
        <v>0.9</v>
      </c>
      <c r="D31">
        <v>0</v>
      </c>
      <c r="E31">
        <v>0</v>
      </c>
      <c r="F31">
        <v>8</v>
      </c>
      <c r="G31">
        <v>64</v>
      </c>
      <c r="H31" s="5">
        <f t="shared" si="0"/>
        <v>72</v>
      </c>
      <c r="I31" s="2">
        <f t="shared" si="11"/>
        <v>40.667109080910997</v>
      </c>
      <c r="J31" s="2">
        <f>$K$3</f>
        <v>1</v>
      </c>
      <c r="K31" s="6">
        <f t="shared" si="10"/>
        <v>512.75303391941816</v>
      </c>
      <c r="L31" s="7">
        <f t="shared" si="3"/>
        <v>237.29180183672975</v>
      </c>
      <c r="M31" s="6">
        <f t="shared" si="4"/>
        <v>43742.666669999999</v>
      </c>
      <c r="N31" s="8">
        <v>188.45508000000001</v>
      </c>
      <c r="O31">
        <v>1.3889E-2</v>
      </c>
      <c r="P31" s="6">
        <f t="shared" si="5"/>
        <v>1.000008</v>
      </c>
      <c r="Q31" s="7">
        <f t="shared" si="6"/>
        <v>232.11357113429906</v>
      </c>
      <c r="R31" s="9">
        <f t="shared" si="7"/>
        <v>2.2309038963665758E-2</v>
      </c>
    </row>
    <row r="32" spans="1:18" x14ac:dyDescent="0.25">
      <c r="A32" t="s">
        <v>29</v>
      </c>
      <c r="B32">
        <v>81920000</v>
      </c>
      <c r="C32" s="5">
        <v>0.9</v>
      </c>
      <c r="D32">
        <v>0</v>
      </c>
      <c r="E32">
        <v>0</v>
      </c>
      <c r="F32">
        <v>8</v>
      </c>
      <c r="G32">
        <v>256</v>
      </c>
      <c r="H32" s="5">
        <f t="shared" si="0"/>
        <v>264</v>
      </c>
      <c r="I32" s="2">
        <f t="shared" si="11"/>
        <v>40.667109080910997</v>
      </c>
      <c r="J32" s="2">
        <f>$K$3</f>
        <v>1</v>
      </c>
      <c r="K32" s="6">
        <f t="shared" si="10"/>
        <v>2027.0121356776729</v>
      </c>
      <c r="L32" s="7">
        <f t="shared" si="3"/>
        <v>344.47207868910959</v>
      </c>
      <c r="M32" s="6">
        <f t="shared" si="4"/>
        <v>43742.666669999999</v>
      </c>
      <c r="N32" s="8">
        <v>127.33047000000001</v>
      </c>
      <c r="O32">
        <v>3.7880000000000001E-3</v>
      </c>
      <c r="P32" s="6">
        <f t="shared" si="5"/>
        <v>1.000032</v>
      </c>
      <c r="Q32" s="7">
        <f t="shared" si="6"/>
        <v>343.54641476466776</v>
      </c>
      <c r="R32" s="9">
        <f t="shared" si="7"/>
        <v>2.6944362818512395E-3</v>
      </c>
    </row>
    <row r="33" spans="1:18" x14ac:dyDescent="0.25">
      <c r="A33" t="s">
        <v>29</v>
      </c>
      <c r="B33">
        <v>81920000</v>
      </c>
      <c r="C33" s="5">
        <v>0.9</v>
      </c>
      <c r="D33">
        <v>0</v>
      </c>
      <c r="E33">
        <v>0</v>
      </c>
      <c r="F33">
        <v>8</v>
      </c>
      <c r="G33">
        <v>1024</v>
      </c>
      <c r="H33" s="5">
        <f t="shared" si="0"/>
        <v>1032</v>
      </c>
      <c r="I33" s="2">
        <f t="shared" si="11"/>
        <v>40.667109080910997</v>
      </c>
      <c r="J33" s="2">
        <f>$K$3</f>
        <v>1</v>
      </c>
      <c r="K33" s="6">
        <f t="shared" si="10"/>
        <v>8084.0485427106914</v>
      </c>
      <c r="L33" s="7">
        <f t="shared" si="3"/>
        <v>389.05661586242707</v>
      </c>
      <c r="M33" s="6">
        <f t="shared" si="4"/>
        <v>43742.666669999999</v>
      </c>
      <c r="N33" s="8">
        <v>110.5419</v>
      </c>
      <c r="O33">
        <v>9.6900000000000003E-4</v>
      </c>
      <c r="P33" s="6">
        <f t="shared" si="5"/>
        <v>1.000008</v>
      </c>
      <c r="Q33" s="7">
        <f t="shared" si="6"/>
        <v>395.71403800007073</v>
      </c>
      <c r="R33" s="9">
        <f t="shared" si="7"/>
        <v>-1.6823820987726681E-2</v>
      </c>
    </row>
    <row r="34" spans="1:18" x14ac:dyDescent="0.25">
      <c r="A34" t="s">
        <v>29</v>
      </c>
      <c r="B34">
        <v>81920000</v>
      </c>
      <c r="C34" s="5">
        <v>0.9</v>
      </c>
      <c r="D34">
        <v>0</v>
      </c>
      <c r="E34">
        <v>0</v>
      </c>
      <c r="F34">
        <v>64</v>
      </c>
      <c r="G34">
        <v>0</v>
      </c>
      <c r="H34" s="5">
        <f t="shared" si="0"/>
        <v>64</v>
      </c>
      <c r="I34" s="2">
        <f t="shared" si="11"/>
        <v>40.667109080910997</v>
      </c>
      <c r="J34" s="2">
        <f t="shared" ref="J34:J43" si="12">$K$5</f>
        <v>0.76912704208703198</v>
      </c>
      <c r="K34" s="6">
        <f t="shared" ref="K34:K43" si="13">$E34*$K$2+$F34*$K$5+$G34*$K$4</f>
        <v>49.224130693570046</v>
      </c>
      <c r="L34" s="7">
        <f t="shared" si="3"/>
        <v>48.209719728588503</v>
      </c>
      <c r="M34" s="6">
        <f t="shared" si="4"/>
        <v>43742.666669999999</v>
      </c>
      <c r="N34" s="8">
        <v>903.91456000000005</v>
      </c>
      <c r="O34">
        <v>1.5625E-2</v>
      </c>
      <c r="P34" s="6">
        <f t="shared" si="5"/>
        <v>1</v>
      </c>
      <c r="Q34" s="7">
        <f t="shared" si="6"/>
        <v>48.392479340082758</v>
      </c>
      <c r="R34" s="9">
        <f t="shared" si="7"/>
        <v>-3.7766118617294756E-3</v>
      </c>
    </row>
    <row r="35" spans="1:18" x14ac:dyDescent="0.25">
      <c r="A35" t="s">
        <v>29</v>
      </c>
      <c r="B35">
        <v>81920000</v>
      </c>
      <c r="C35" s="5">
        <v>0.9</v>
      </c>
      <c r="D35">
        <v>0</v>
      </c>
      <c r="E35">
        <v>0</v>
      </c>
      <c r="F35">
        <v>64</v>
      </c>
      <c r="G35">
        <v>8</v>
      </c>
      <c r="H35" s="5">
        <f t="shared" si="0"/>
        <v>72</v>
      </c>
      <c r="I35" s="2">
        <f t="shared" si="11"/>
        <v>40.667109080910997</v>
      </c>
      <c r="J35" s="2">
        <f t="shared" si="12"/>
        <v>0.76912704208703198</v>
      </c>
      <c r="K35" s="6">
        <f t="shared" si="13"/>
        <v>112.31825993349733</v>
      </c>
      <c r="L35" s="7">
        <f t="shared" si="3"/>
        <v>95.493341740195021</v>
      </c>
      <c r="M35" s="6">
        <f t="shared" si="4"/>
        <v>43742.666669999999</v>
      </c>
      <c r="N35" s="8">
        <v>476.10957000000002</v>
      </c>
      <c r="O35">
        <v>1.3889E-2</v>
      </c>
      <c r="P35" s="6">
        <f t="shared" si="5"/>
        <v>1.000008</v>
      </c>
      <c r="Q35" s="7">
        <f t="shared" si="6"/>
        <v>91.875871382295514</v>
      </c>
      <c r="R35" s="9">
        <f t="shared" si="7"/>
        <v>3.9373453589868136E-2</v>
      </c>
    </row>
    <row r="36" spans="1:18" x14ac:dyDescent="0.25">
      <c r="A36" t="s">
        <v>29</v>
      </c>
      <c r="B36">
        <v>81920000</v>
      </c>
      <c r="C36" s="5">
        <v>0.9</v>
      </c>
      <c r="D36">
        <v>0</v>
      </c>
      <c r="E36">
        <v>0</v>
      </c>
      <c r="F36">
        <v>64</v>
      </c>
      <c r="G36">
        <v>64</v>
      </c>
      <c r="H36" s="5">
        <f t="shared" si="0"/>
        <v>128</v>
      </c>
      <c r="I36" s="2">
        <f t="shared" si="11"/>
        <v>40.667109080910997</v>
      </c>
      <c r="J36" s="2">
        <f t="shared" si="12"/>
        <v>0.76912704208703198</v>
      </c>
      <c r="K36" s="6">
        <f t="shared" si="13"/>
        <v>553.9771646129883</v>
      </c>
      <c r="L36" s="7">
        <f t="shared" si="3"/>
        <v>244.88164644729721</v>
      </c>
      <c r="M36" s="6">
        <f t="shared" si="4"/>
        <v>43742.666669999999</v>
      </c>
      <c r="N36" s="8">
        <v>185.66698</v>
      </c>
      <c r="O36">
        <v>7.8130000000000005E-3</v>
      </c>
      <c r="P36" s="6">
        <f t="shared" si="5"/>
        <v>1.0000640000000001</v>
      </c>
      <c r="Q36" s="7">
        <f t="shared" si="6"/>
        <v>235.61101843526617</v>
      </c>
      <c r="R36" s="9">
        <f t="shared" si="7"/>
        <v>3.9347175160138498E-2</v>
      </c>
    </row>
    <row r="37" spans="1:18" x14ac:dyDescent="0.25">
      <c r="A37" t="s">
        <v>29</v>
      </c>
      <c r="B37">
        <v>81920000</v>
      </c>
      <c r="C37" s="5">
        <v>0.9</v>
      </c>
      <c r="D37">
        <v>0</v>
      </c>
      <c r="E37">
        <v>0</v>
      </c>
      <c r="F37">
        <v>64</v>
      </c>
      <c r="G37">
        <v>256</v>
      </c>
      <c r="H37" s="5">
        <f t="shared" si="0"/>
        <v>320</v>
      </c>
      <c r="I37" s="2">
        <f t="shared" si="11"/>
        <v>40.667109080910997</v>
      </c>
      <c r="J37" s="2">
        <f t="shared" si="12"/>
        <v>0.76912704208703198</v>
      </c>
      <c r="K37" s="6">
        <f t="shared" si="13"/>
        <v>2068.2362663712429</v>
      </c>
      <c r="L37" s="7">
        <f t="shared" si="3"/>
        <v>345.52542591177905</v>
      </c>
      <c r="M37" s="6">
        <f t="shared" si="4"/>
        <v>43742.666669999999</v>
      </c>
      <c r="N37" s="8">
        <v>129.38335000000001</v>
      </c>
      <c r="O37">
        <v>3.1250000000000002E-3</v>
      </c>
      <c r="P37" s="6">
        <f t="shared" si="5"/>
        <v>1</v>
      </c>
      <c r="Q37" s="7">
        <f t="shared" si="6"/>
        <v>338.08574805027075</v>
      </c>
      <c r="R37" s="9">
        <f t="shared" si="7"/>
        <v>2.2005298668792386E-2</v>
      </c>
    </row>
    <row r="38" spans="1:18" x14ac:dyDescent="0.25">
      <c r="A38" t="s">
        <v>29</v>
      </c>
      <c r="B38">
        <v>81920000</v>
      </c>
      <c r="C38" s="5">
        <v>0.9</v>
      </c>
      <c r="D38">
        <v>0</v>
      </c>
      <c r="E38">
        <v>0</v>
      </c>
      <c r="F38">
        <v>64</v>
      </c>
      <c r="G38">
        <v>1024</v>
      </c>
      <c r="H38" s="5">
        <f t="shared" si="0"/>
        <v>1088</v>
      </c>
      <c r="I38" s="2">
        <f t="shared" si="11"/>
        <v>40.667109080910997</v>
      </c>
      <c r="J38" s="2">
        <f t="shared" si="12"/>
        <v>0.76912704208703198</v>
      </c>
      <c r="K38" s="6">
        <f t="shared" si="13"/>
        <v>8125.2726734042617</v>
      </c>
      <c r="L38" s="7">
        <f t="shared" si="3"/>
        <v>389.14213202763904</v>
      </c>
      <c r="M38" s="6">
        <f t="shared" si="4"/>
        <v>43742.666669999999</v>
      </c>
      <c r="N38" s="8">
        <v>115.44924</v>
      </c>
      <c r="O38">
        <v>9.19E-4</v>
      </c>
      <c r="P38" s="6">
        <f t="shared" si="5"/>
        <v>0.99987199999999998</v>
      </c>
      <c r="Q38" s="7">
        <f t="shared" si="6"/>
        <v>378.84725369174896</v>
      </c>
      <c r="R38" s="9">
        <f t="shared" si="7"/>
        <v>2.7174219254777962E-2</v>
      </c>
    </row>
    <row r="39" spans="1:18" x14ac:dyDescent="0.25">
      <c r="A39" t="s">
        <v>29</v>
      </c>
      <c r="B39">
        <v>81920000</v>
      </c>
      <c r="C39" s="5">
        <v>0.9</v>
      </c>
      <c r="D39">
        <v>0</v>
      </c>
      <c r="E39">
        <v>0</v>
      </c>
      <c r="F39">
        <v>256</v>
      </c>
      <c r="G39">
        <v>0</v>
      </c>
      <c r="H39" s="5">
        <f t="shared" si="0"/>
        <v>256</v>
      </c>
      <c r="I39" s="2">
        <f t="shared" si="11"/>
        <v>40.667109080910997</v>
      </c>
      <c r="J39" s="2">
        <f t="shared" si="12"/>
        <v>0.76912704208703198</v>
      </c>
      <c r="K39" s="6">
        <f t="shared" si="13"/>
        <v>196.89652277428019</v>
      </c>
      <c r="L39" s="7">
        <f t="shared" si="3"/>
        <v>142.24915958089113</v>
      </c>
      <c r="M39" s="6">
        <f t="shared" si="4"/>
        <v>43742.666669999999</v>
      </c>
      <c r="N39" s="8">
        <v>305.46543000000003</v>
      </c>
      <c r="O39">
        <v>3.9060000000000002E-3</v>
      </c>
      <c r="P39" s="6">
        <f t="shared" si="5"/>
        <v>0.99993600000000005</v>
      </c>
      <c r="Q39" s="7">
        <f t="shared" si="6"/>
        <v>143.19180763728258</v>
      </c>
      <c r="R39" s="9">
        <f t="shared" si="7"/>
        <v>-6.5831144389157962E-3</v>
      </c>
    </row>
    <row r="40" spans="1:18" x14ac:dyDescent="0.25">
      <c r="A40" t="s">
        <v>29</v>
      </c>
      <c r="B40">
        <v>81920000</v>
      </c>
      <c r="C40" s="5">
        <v>0.9</v>
      </c>
      <c r="D40">
        <v>0</v>
      </c>
      <c r="E40">
        <v>0</v>
      </c>
      <c r="F40">
        <v>256</v>
      </c>
      <c r="G40">
        <v>8</v>
      </c>
      <c r="H40" s="5">
        <f t="shared" si="0"/>
        <v>264</v>
      </c>
      <c r="I40" s="2">
        <f t="shared" si="11"/>
        <v>40.667109080910997</v>
      </c>
      <c r="J40" s="2">
        <f t="shared" si="12"/>
        <v>0.76912704208703198</v>
      </c>
      <c r="K40" s="6">
        <f t="shared" si="13"/>
        <v>259.99065201420746</v>
      </c>
      <c r="L40" s="7">
        <f t="shared" si="3"/>
        <v>168.90030098612172</v>
      </c>
      <c r="M40" s="6">
        <f t="shared" si="4"/>
        <v>43742.666669999999</v>
      </c>
      <c r="N40" s="8">
        <v>271.68887999999998</v>
      </c>
      <c r="O40">
        <v>3.7880000000000001E-3</v>
      </c>
      <c r="P40" s="6">
        <f t="shared" si="5"/>
        <v>1.000032</v>
      </c>
      <c r="Q40" s="7">
        <f t="shared" si="6"/>
        <v>161.00742311867933</v>
      </c>
      <c r="R40" s="9">
        <f t="shared" si="7"/>
        <v>4.9021825916836868E-2</v>
      </c>
    </row>
    <row r="41" spans="1:18" x14ac:dyDescent="0.25">
      <c r="A41" t="s">
        <v>29</v>
      </c>
      <c r="B41">
        <v>81920000</v>
      </c>
      <c r="C41" s="5">
        <v>0.9</v>
      </c>
      <c r="D41">
        <v>0</v>
      </c>
      <c r="E41">
        <v>0</v>
      </c>
      <c r="F41">
        <v>256</v>
      </c>
      <c r="G41">
        <v>64</v>
      </c>
      <c r="H41" s="5">
        <f t="shared" si="0"/>
        <v>320</v>
      </c>
      <c r="I41" s="2">
        <f t="shared" si="11"/>
        <v>40.667109080910997</v>
      </c>
      <c r="J41" s="2">
        <f t="shared" si="12"/>
        <v>0.76912704208703198</v>
      </c>
      <c r="K41" s="6">
        <f t="shared" si="13"/>
        <v>701.6495566936984</v>
      </c>
      <c r="L41" s="7">
        <f t="shared" si="3"/>
        <v>267.25953721664968</v>
      </c>
      <c r="M41" s="6">
        <f t="shared" si="4"/>
        <v>43742.666669999999</v>
      </c>
      <c r="N41" s="8">
        <v>178.89747</v>
      </c>
      <c r="O41">
        <v>3.1250000000000002E-3</v>
      </c>
      <c r="P41" s="6">
        <f t="shared" si="5"/>
        <v>1</v>
      </c>
      <c r="Q41" s="7">
        <f t="shared" si="6"/>
        <v>244.51249461493222</v>
      </c>
      <c r="R41" s="10">
        <f t="shared" si="7"/>
        <v>9.3030184970875951E-2</v>
      </c>
    </row>
    <row r="42" spans="1:18" x14ac:dyDescent="0.25">
      <c r="A42" t="s">
        <v>29</v>
      </c>
      <c r="B42">
        <v>81920000</v>
      </c>
      <c r="C42" s="5">
        <v>0.9</v>
      </c>
      <c r="D42">
        <v>0</v>
      </c>
      <c r="E42">
        <v>0</v>
      </c>
      <c r="F42">
        <v>256</v>
      </c>
      <c r="G42">
        <v>256</v>
      </c>
      <c r="H42" s="5">
        <f t="shared" si="0"/>
        <v>512</v>
      </c>
      <c r="I42" s="2">
        <f t="shared" si="11"/>
        <v>40.667109080910997</v>
      </c>
      <c r="J42" s="2">
        <f t="shared" si="12"/>
        <v>0.76912704208703198</v>
      </c>
      <c r="K42" s="6">
        <f t="shared" si="13"/>
        <v>2215.9086584519532</v>
      </c>
      <c r="L42" s="7">
        <f t="shared" si="3"/>
        <v>349.02264981480175</v>
      </c>
      <c r="M42" s="6">
        <f t="shared" si="4"/>
        <v>43742.666669999999</v>
      </c>
      <c r="N42" s="8">
        <v>131.57293999999999</v>
      </c>
      <c r="O42">
        <v>1.9530000000000001E-3</v>
      </c>
      <c r="P42" s="6">
        <f t="shared" si="5"/>
        <v>0.99993600000000005</v>
      </c>
      <c r="Q42" s="7">
        <f t="shared" si="6"/>
        <v>332.4402957963834</v>
      </c>
      <c r="R42" s="9">
        <f t="shared" si="7"/>
        <v>4.988069806247223E-2</v>
      </c>
    </row>
    <row r="43" spans="1:18" x14ac:dyDescent="0.25">
      <c r="A43" t="s">
        <v>29</v>
      </c>
      <c r="B43">
        <v>81920000</v>
      </c>
      <c r="C43" s="5">
        <v>0.9</v>
      </c>
      <c r="D43">
        <v>0</v>
      </c>
      <c r="E43">
        <v>0</v>
      </c>
      <c r="F43">
        <v>256</v>
      </c>
      <c r="G43">
        <v>1024</v>
      </c>
      <c r="H43" s="5">
        <f t="shared" si="0"/>
        <v>1280</v>
      </c>
      <c r="I43" s="2">
        <f t="shared" si="11"/>
        <v>40.667109080910997</v>
      </c>
      <c r="J43" s="2">
        <f t="shared" si="12"/>
        <v>0.76912704208703198</v>
      </c>
      <c r="K43" s="6">
        <f t="shared" si="13"/>
        <v>8272.9450654849716</v>
      </c>
      <c r="L43" s="7">
        <f t="shared" si="3"/>
        <v>389.44176839078887</v>
      </c>
      <c r="M43" s="6">
        <f t="shared" si="4"/>
        <v>43742.666669999999</v>
      </c>
      <c r="N43" s="8">
        <v>110.22381</v>
      </c>
      <c r="O43">
        <v>7.8100000000000001E-4</v>
      </c>
      <c r="P43" s="6">
        <f t="shared" si="5"/>
        <v>0.99968000000000001</v>
      </c>
      <c r="Q43" s="7">
        <f t="shared" si="6"/>
        <v>396.73886052386541</v>
      </c>
      <c r="R43" s="9">
        <f t="shared" si="7"/>
        <v>-1.8392683094973997E-2</v>
      </c>
    </row>
    <row r="44" spans="1:18" x14ac:dyDescent="0.25">
      <c r="A44" t="s">
        <v>29</v>
      </c>
      <c r="B44">
        <v>81920000</v>
      </c>
      <c r="C44" s="5">
        <v>0.9</v>
      </c>
      <c r="D44">
        <v>2</v>
      </c>
      <c r="E44">
        <v>0</v>
      </c>
      <c r="F44">
        <v>0</v>
      </c>
      <c r="G44">
        <v>1</v>
      </c>
      <c r="H44" s="5">
        <f t="shared" si="0"/>
        <v>1</v>
      </c>
      <c r="I44" s="2">
        <f t="shared" ref="I44:J59" si="14">$K$4</f>
        <v>7.8867661549909096</v>
      </c>
      <c r="J44" s="2">
        <f t="shared" si="14"/>
        <v>7.8867661549909096</v>
      </c>
      <c r="K44" s="6">
        <f t="shared" ref="K44:K52" si="15">$E44*$K$2+$F44*$K$3+$G44*$K$4</f>
        <v>7.8867661549909096</v>
      </c>
      <c r="L44" s="7">
        <f t="shared" si="3"/>
        <v>7.8867661549909096</v>
      </c>
      <c r="M44" s="6">
        <f t="shared" si="4"/>
        <v>43742.666669999999</v>
      </c>
      <c r="N44" s="8">
        <v>5546.8072499999998</v>
      </c>
      <c r="O44">
        <v>1</v>
      </c>
      <c r="P44" s="6">
        <f t="shared" si="5"/>
        <v>1</v>
      </c>
      <c r="Q44" s="7">
        <f t="shared" si="6"/>
        <v>7.8860982000050566</v>
      </c>
      <c r="R44" s="9">
        <f t="shared" si="7"/>
        <v>8.4700312995418726E-5</v>
      </c>
    </row>
    <row r="45" spans="1:18" x14ac:dyDescent="0.25">
      <c r="A45" t="s">
        <v>29</v>
      </c>
      <c r="B45">
        <v>81920000</v>
      </c>
      <c r="C45" s="5">
        <v>0.9</v>
      </c>
      <c r="D45">
        <v>2</v>
      </c>
      <c r="E45">
        <v>0</v>
      </c>
      <c r="F45">
        <v>0</v>
      </c>
      <c r="G45">
        <v>8</v>
      </c>
      <c r="H45" s="5">
        <f t="shared" si="0"/>
        <v>8</v>
      </c>
      <c r="I45" s="2">
        <f t="shared" si="14"/>
        <v>7.8867661549909096</v>
      </c>
      <c r="J45" s="2">
        <f t="shared" si="14"/>
        <v>7.8867661549909096</v>
      </c>
      <c r="K45" s="6">
        <f t="shared" si="15"/>
        <v>63.094129239927277</v>
      </c>
      <c r="L45" s="7">
        <f t="shared" si="3"/>
        <v>37.114193670545461</v>
      </c>
      <c r="M45" s="6">
        <f t="shared" si="4"/>
        <v>43742.666669999999</v>
      </c>
      <c r="N45" s="8">
        <v>1178.9649099999999</v>
      </c>
      <c r="O45">
        <v>0.125</v>
      </c>
      <c r="P45" s="6">
        <f t="shared" si="5"/>
        <v>1</v>
      </c>
      <c r="Q45" s="7">
        <f t="shared" si="6"/>
        <v>37.102602714443812</v>
      </c>
      <c r="R45" s="9">
        <f t="shared" si="7"/>
        <v>3.1240277645366128E-4</v>
      </c>
    </row>
    <row r="46" spans="1:18" x14ac:dyDescent="0.25">
      <c r="A46" t="s">
        <v>29</v>
      </c>
      <c r="B46">
        <v>81920000</v>
      </c>
      <c r="C46" s="5">
        <v>0.9</v>
      </c>
      <c r="D46">
        <v>2</v>
      </c>
      <c r="E46">
        <v>0</v>
      </c>
      <c r="F46">
        <v>0</v>
      </c>
      <c r="G46">
        <v>64</v>
      </c>
      <c r="H46" s="5">
        <f t="shared" si="0"/>
        <v>64</v>
      </c>
      <c r="I46" s="2">
        <f t="shared" si="14"/>
        <v>7.8867661549909096</v>
      </c>
      <c r="J46" s="2">
        <f t="shared" si="14"/>
        <v>7.8867661549909096</v>
      </c>
      <c r="K46" s="6">
        <f t="shared" si="15"/>
        <v>504.75303391941821</v>
      </c>
      <c r="L46" s="7">
        <f t="shared" si="3"/>
        <v>69.144251221838118</v>
      </c>
      <c r="M46" s="6">
        <f t="shared" si="4"/>
        <v>43742.666669999999</v>
      </c>
      <c r="N46" s="8">
        <v>632.83205999999996</v>
      </c>
      <c r="O46">
        <v>1.5625E-2</v>
      </c>
      <c r="P46" s="6">
        <f t="shared" si="5"/>
        <v>1</v>
      </c>
      <c r="Q46" s="7">
        <f t="shared" si="6"/>
        <v>69.122077459223547</v>
      </c>
      <c r="R46" s="9">
        <f t="shared" si="7"/>
        <v>3.2079132210185345E-4</v>
      </c>
    </row>
    <row r="47" spans="1:18" x14ac:dyDescent="0.25">
      <c r="A47" t="s">
        <v>29</v>
      </c>
      <c r="B47">
        <v>81920000</v>
      </c>
      <c r="C47" s="5">
        <v>0.9</v>
      </c>
      <c r="D47">
        <v>2</v>
      </c>
      <c r="E47">
        <v>0</v>
      </c>
      <c r="F47">
        <v>0</v>
      </c>
      <c r="G47">
        <v>256</v>
      </c>
      <c r="H47" s="5">
        <f t="shared" si="0"/>
        <v>256</v>
      </c>
      <c r="I47" s="2">
        <f t="shared" si="14"/>
        <v>7.8867661549909096</v>
      </c>
      <c r="J47" s="2">
        <f t="shared" si="14"/>
        <v>7.8867661549909096</v>
      </c>
      <c r="K47" s="6">
        <f t="shared" si="15"/>
        <v>2019.0121356776729</v>
      </c>
      <c r="L47" s="7">
        <f t="shared" si="3"/>
        <v>76.189137195383893</v>
      </c>
      <c r="M47" s="6">
        <f t="shared" si="4"/>
        <v>43742.666669999999</v>
      </c>
      <c r="N47" s="8">
        <v>574.31643999999994</v>
      </c>
      <c r="O47">
        <v>3.9060000000000002E-3</v>
      </c>
      <c r="P47" s="6">
        <f t="shared" si="5"/>
        <v>0.99993600000000005</v>
      </c>
      <c r="Q47" s="7">
        <f t="shared" si="6"/>
        <v>76.160360466783445</v>
      </c>
      <c r="R47" s="9">
        <f t="shared" si="7"/>
        <v>3.7784391281864776E-4</v>
      </c>
    </row>
    <row r="48" spans="1:18" x14ac:dyDescent="0.25">
      <c r="A48" t="s">
        <v>29</v>
      </c>
      <c r="B48">
        <v>81920000</v>
      </c>
      <c r="C48" s="5">
        <v>0.9</v>
      </c>
      <c r="D48">
        <v>2</v>
      </c>
      <c r="E48">
        <v>0</v>
      </c>
      <c r="F48">
        <v>0</v>
      </c>
      <c r="G48">
        <v>1024</v>
      </c>
      <c r="H48" s="5">
        <f t="shared" si="0"/>
        <v>1024</v>
      </c>
      <c r="I48" s="2">
        <f t="shared" si="14"/>
        <v>7.8867661549909096</v>
      </c>
      <c r="J48" s="2">
        <f t="shared" si="14"/>
        <v>7.8867661549909096</v>
      </c>
      <c r="K48" s="6">
        <f t="shared" si="15"/>
        <v>8076.0485427106914</v>
      </c>
      <c r="L48" s="7">
        <f t="shared" si="3"/>
        <v>78.18052800300768</v>
      </c>
      <c r="M48" s="6">
        <f t="shared" si="4"/>
        <v>43742.666669999999</v>
      </c>
      <c r="N48" s="8">
        <v>559.69078000000002</v>
      </c>
      <c r="O48">
        <v>9.77E-4</v>
      </c>
      <c r="P48" s="6">
        <f t="shared" si="5"/>
        <v>1.000448</v>
      </c>
      <c r="Q48" s="7">
        <f t="shared" si="6"/>
        <v>78.186572437733105</v>
      </c>
      <c r="R48" s="9">
        <f t="shared" si="7"/>
        <v>-7.7307836076820309E-5</v>
      </c>
    </row>
    <row r="49" spans="1:18" x14ac:dyDescent="0.25">
      <c r="A49" t="s">
        <v>29</v>
      </c>
      <c r="B49">
        <v>81920000</v>
      </c>
      <c r="C49" s="5">
        <v>0.9</v>
      </c>
      <c r="D49">
        <v>2</v>
      </c>
      <c r="E49">
        <v>0</v>
      </c>
      <c r="F49">
        <v>8</v>
      </c>
      <c r="G49">
        <v>8</v>
      </c>
      <c r="H49" s="5">
        <f t="shared" si="0"/>
        <v>16</v>
      </c>
      <c r="I49" s="2">
        <f t="shared" si="14"/>
        <v>7.8867661549909096</v>
      </c>
      <c r="J49" s="2">
        <f>$K$3</f>
        <v>1</v>
      </c>
      <c r="K49" s="6">
        <f t="shared" si="15"/>
        <v>71.09412923992727</v>
      </c>
      <c r="L49" s="7">
        <f t="shared" si="3"/>
        <v>39.465259552064126</v>
      </c>
      <c r="M49" s="6">
        <f t="shared" si="4"/>
        <v>43742.666669999999</v>
      </c>
      <c r="N49" s="8">
        <v>1122.80142</v>
      </c>
      <c r="O49">
        <v>6.25E-2</v>
      </c>
      <c r="P49" s="6">
        <f t="shared" si="5"/>
        <v>1</v>
      </c>
      <c r="Q49" s="7">
        <f t="shared" si="6"/>
        <v>38.958506723299294</v>
      </c>
      <c r="R49" s="9">
        <f t="shared" si="7"/>
        <v>1.3007501349166598E-2</v>
      </c>
    </row>
    <row r="50" spans="1:18" x14ac:dyDescent="0.25">
      <c r="A50" t="s">
        <v>29</v>
      </c>
      <c r="B50">
        <v>81920000</v>
      </c>
      <c r="C50" s="5">
        <v>0.9</v>
      </c>
      <c r="D50">
        <v>2</v>
      </c>
      <c r="E50">
        <v>0</v>
      </c>
      <c r="F50">
        <v>8</v>
      </c>
      <c r="G50">
        <v>64</v>
      </c>
      <c r="H50" s="5">
        <f t="shared" si="0"/>
        <v>72</v>
      </c>
      <c r="I50" s="2">
        <f t="shared" si="14"/>
        <v>7.8867661549909096</v>
      </c>
      <c r="J50" s="2">
        <f>$K$3</f>
        <v>1</v>
      </c>
      <c r="K50" s="6">
        <f t="shared" si="15"/>
        <v>512.75303391941816</v>
      </c>
      <c r="L50" s="7">
        <f t="shared" si="3"/>
        <v>69.277509336054536</v>
      </c>
      <c r="M50" s="6">
        <f t="shared" si="4"/>
        <v>43742.666669999999</v>
      </c>
      <c r="N50" s="8">
        <v>641.52647000000002</v>
      </c>
      <c r="O50">
        <v>1.3889E-2</v>
      </c>
      <c r="P50" s="6">
        <f t="shared" si="5"/>
        <v>1.000008</v>
      </c>
      <c r="Q50" s="7">
        <f t="shared" si="6"/>
        <v>68.185778237958004</v>
      </c>
      <c r="R50" s="9">
        <f t="shared" si="7"/>
        <v>1.601112616602476E-2</v>
      </c>
    </row>
    <row r="51" spans="1:18" x14ac:dyDescent="0.25">
      <c r="A51" t="s">
        <v>29</v>
      </c>
      <c r="B51">
        <v>81920000</v>
      </c>
      <c r="C51" s="5">
        <v>0.9</v>
      </c>
      <c r="D51">
        <v>2</v>
      </c>
      <c r="E51">
        <v>0</v>
      </c>
      <c r="F51">
        <v>8</v>
      </c>
      <c r="G51">
        <v>256</v>
      </c>
      <c r="H51" s="5">
        <f t="shared" si="0"/>
        <v>264</v>
      </c>
      <c r="I51" s="2">
        <f t="shared" si="14"/>
        <v>7.8867661549909096</v>
      </c>
      <c r="J51" s="2">
        <f>$K$3</f>
        <v>1</v>
      </c>
      <c r="K51" s="6">
        <f t="shared" si="15"/>
        <v>2027.0121356776729</v>
      </c>
      <c r="L51" s="7">
        <f t="shared" si="3"/>
        <v>76.199350858879825</v>
      </c>
      <c r="M51" s="6">
        <f t="shared" si="4"/>
        <v>43742.666669999999</v>
      </c>
      <c r="N51" s="8">
        <v>581.38183000000004</v>
      </c>
      <c r="O51">
        <v>3.7880000000000001E-3</v>
      </c>
      <c r="P51" s="6">
        <f t="shared" si="5"/>
        <v>1.000032</v>
      </c>
      <c r="Q51" s="7">
        <f t="shared" si="6"/>
        <v>75.241303050011197</v>
      </c>
      <c r="R51" s="9">
        <f t="shared" si="7"/>
        <v>1.2733003949065515E-2</v>
      </c>
    </row>
    <row r="52" spans="1:18" x14ac:dyDescent="0.25">
      <c r="A52" t="s">
        <v>29</v>
      </c>
      <c r="B52">
        <v>81920000</v>
      </c>
      <c r="C52" s="5">
        <v>0.9</v>
      </c>
      <c r="D52">
        <v>2</v>
      </c>
      <c r="E52">
        <v>0</v>
      </c>
      <c r="F52">
        <v>8</v>
      </c>
      <c r="G52">
        <v>1024</v>
      </c>
      <c r="H52" s="5">
        <f t="shared" si="0"/>
        <v>1032</v>
      </c>
      <c r="I52" s="2">
        <f t="shared" si="14"/>
        <v>7.8867661549909096</v>
      </c>
      <c r="J52" s="2">
        <f>$K$3</f>
        <v>1</v>
      </c>
      <c r="K52" s="6">
        <f t="shared" si="15"/>
        <v>8084.0485427106914</v>
      </c>
      <c r="L52" s="7">
        <f t="shared" si="3"/>
        <v>78.181202073949649</v>
      </c>
      <c r="M52" s="6">
        <f t="shared" si="4"/>
        <v>43742.666669999999</v>
      </c>
      <c r="N52" s="8">
        <v>564.17217000000005</v>
      </c>
      <c r="O52">
        <v>9.6900000000000003E-4</v>
      </c>
      <c r="P52" s="6">
        <f t="shared" si="5"/>
        <v>1.000008</v>
      </c>
      <c r="Q52" s="7">
        <f t="shared" si="6"/>
        <v>77.534809306882366</v>
      </c>
      <c r="R52" s="9">
        <f t="shared" si="7"/>
        <v>8.3368073365456281E-3</v>
      </c>
    </row>
    <row r="53" spans="1:18" x14ac:dyDescent="0.25">
      <c r="A53" t="s">
        <v>29</v>
      </c>
      <c r="B53">
        <v>81920000</v>
      </c>
      <c r="C53" s="5">
        <v>0.9</v>
      </c>
      <c r="D53">
        <v>2</v>
      </c>
      <c r="E53">
        <v>0</v>
      </c>
      <c r="F53">
        <v>64</v>
      </c>
      <c r="G53">
        <v>8</v>
      </c>
      <c r="H53" s="5">
        <f t="shared" si="0"/>
        <v>72</v>
      </c>
      <c r="I53" s="2">
        <f t="shared" si="14"/>
        <v>7.8867661549909096</v>
      </c>
      <c r="J53" s="2">
        <f t="shared" ref="J53:J60" si="16">$K$5</f>
        <v>0.76912704208703198</v>
      </c>
      <c r="K53" s="6">
        <f t="shared" ref="K53:K60" si="17">$E53*$K$2+$F53*$K$5+$G53*$K$4</f>
        <v>112.31825993349733</v>
      </c>
      <c r="L53" s="7">
        <f t="shared" si="3"/>
        <v>48.32689214763964</v>
      </c>
      <c r="M53" s="6">
        <f t="shared" si="4"/>
        <v>43742.666669999999</v>
      </c>
      <c r="N53" s="8">
        <v>922.43962999999997</v>
      </c>
      <c r="O53">
        <v>1.3889E-2</v>
      </c>
      <c r="P53" s="6">
        <f t="shared" si="5"/>
        <v>1.000008</v>
      </c>
      <c r="Q53" s="7">
        <f t="shared" si="6"/>
        <v>47.420969562203247</v>
      </c>
      <c r="R53" s="9">
        <f t="shared" si="7"/>
        <v>1.9103839373171654E-2</v>
      </c>
    </row>
    <row r="54" spans="1:18" x14ac:dyDescent="0.25">
      <c r="A54" t="s">
        <v>29</v>
      </c>
      <c r="B54">
        <v>81920000</v>
      </c>
      <c r="C54" s="5">
        <v>0.9</v>
      </c>
      <c r="D54">
        <v>2</v>
      </c>
      <c r="E54">
        <v>0</v>
      </c>
      <c r="F54">
        <v>64</v>
      </c>
      <c r="G54">
        <v>64</v>
      </c>
      <c r="H54" s="5">
        <f t="shared" si="0"/>
        <v>128</v>
      </c>
      <c r="I54" s="2">
        <f t="shared" si="14"/>
        <v>7.8867661549909096</v>
      </c>
      <c r="J54" s="2">
        <f t="shared" si="16"/>
        <v>0.76912704208703198</v>
      </c>
      <c r="K54" s="6">
        <f t="shared" si="17"/>
        <v>553.9771646129883</v>
      </c>
      <c r="L54" s="7">
        <f t="shared" si="3"/>
        <v>69.910104886914652</v>
      </c>
      <c r="M54" s="6">
        <f t="shared" si="4"/>
        <v>43742.666669999999</v>
      </c>
      <c r="N54" s="8">
        <v>645.16506000000004</v>
      </c>
      <c r="O54">
        <v>7.8130000000000005E-3</v>
      </c>
      <c r="P54" s="6">
        <f t="shared" si="5"/>
        <v>1.0000640000000001</v>
      </c>
      <c r="Q54" s="7">
        <f t="shared" si="6"/>
        <v>67.804642501254165</v>
      </c>
      <c r="R54" s="9">
        <f t="shared" si="7"/>
        <v>3.1051891256878811E-2</v>
      </c>
    </row>
    <row r="55" spans="1:18" x14ac:dyDescent="0.25">
      <c r="A55" t="s">
        <v>29</v>
      </c>
      <c r="B55">
        <v>81920000</v>
      </c>
      <c r="C55" s="5">
        <v>0.9</v>
      </c>
      <c r="D55">
        <v>2</v>
      </c>
      <c r="E55">
        <v>0</v>
      </c>
      <c r="F55">
        <v>64</v>
      </c>
      <c r="G55">
        <v>256</v>
      </c>
      <c r="H55" s="5">
        <f t="shared" si="0"/>
        <v>320</v>
      </c>
      <c r="I55" s="2">
        <f t="shared" si="14"/>
        <v>7.8867661549909096</v>
      </c>
      <c r="J55" s="2">
        <f t="shared" si="16"/>
        <v>0.76912704208703198</v>
      </c>
      <c r="K55" s="6">
        <f t="shared" si="17"/>
        <v>2068.2362663712429</v>
      </c>
      <c r="L55" s="7">
        <f t="shared" si="3"/>
        <v>76.250770972098834</v>
      </c>
      <c r="M55" s="6">
        <f t="shared" si="4"/>
        <v>43742.666669999999</v>
      </c>
      <c r="N55" s="8">
        <v>590.48041000000001</v>
      </c>
      <c r="O55">
        <v>3.1250000000000002E-3</v>
      </c>
      <c r="P55" s="6">
        <f t="shared" si="5"/>
        <v>1</v>
      </c>
      <c r="Q55" s="7">
        <f t="shared" si="6"/>
        <v>74.079793214477675</v>
      </c>
      <c r="R55" s="9">
        <f t="shared" si="7"/>
        <v>2.9305937063507859E-2</v>
      </c>
    </row>
    <row r="56" spans="1:18" x14ac:dyDescent="0.25">
      <c r="A56" t="s">
        <v>29</v>
      </c>
      <c r="B56">
        <v>81920000</v>
      </c>
      <c r="C56" s="5">
        <v>0.9</v>
      </c>
      <c r="D56">
        <v>2</v>
      </c>
      <c r="E56">
        <v>0</v>
      </c>
      <c r="F56">
        <v>64</v>
      </c>
      <c r="G56">
        <v>1024</v>
      </c>
      <c r="H56" s="5">
        <f t="shared" si="0"/>
        <v>1088</v>
      </c>
      <c r="I56" s="2">
        <f t="shared" si="14"/>
        <v>7.8867661549909096</v>
      </c>
      <c r="J56" s="2">
        <f t="shared" si="16"/>
        <v>0.76912704208703198</v>
      </c>
      <c r="K56" s="6">
        <f t="shared" si="17"/>
        <v>8125.2726734042617</v>
      </c>
      <c r="L56" s="7">
        <f t="shared" si="3"/>
        <v>78.184654711781718</v>
      </c>
      <c r="M56" s="6">
        <f t="shared" si="4"/>
        <v>43742.666669999999</v>
      </c>
      <c r="N56" s="8">
        <v>564.12009</v>
      </c>
      <c r="O56">
        <v>9.19E-4</v>
      </c>
      <c r="P56" s="6">
        <f t="shared" si="5"/>
        <v>0.99987199999999998</v>
      </c>
      <c r="Q56" s="7">
        <f t="shared" si="6"/>
        <v>77.532476311559151</v>
      </c>
      <c r="R56" s="9">
        <f t="shared" si="7"/>
        <v>8.4116802564364289E-3</v>
      </c>
    </row>
    <row r="57" spans="1:18" x14ac:dyDescent="0.25">
      <c r="A57" t="s">
        <v>29</v>
      </c>
      <c r="B57">
        <v>81920000</v>
      </c>
      <c r="C57" s="5">
        <v>0.9</v>
      </c>
      <c r="D57">
        <v>2</v>
      </c>
      <c r="E57">
        <v>0</v>
      </c>
      <c r="F57">
        <v>256</v>
      </c>
      <c r="G57">
        <v>8</v>
      </c>
      <c r="H57" s="5">
        <f t="shared" si="0"/>
        <v>264</v>
      </c>
      <c r="I57" s="2">
        <f t="shared" si="14"/>
        <v>7.8867661549909096</v>
      </c>
      <c r="J57" s="2">
        <f t="shared" si="16"/>
        <v>0.76912704208703198</v>
      </c>
      <c r="K57" s="6">
        <f t="shared" si="17"/>
        <v>259.99065201420746</v>
      </c>
      <c r="L57" s="7">
        <f t="shared" si="3"/>
        <v>61.953527152743234</v>
      </c>
      <c r="M57" s="6">
        <f t="shared" si="4"/>
        <v>43742.666669999999</v>
      </c>
      <c r="N57" s="8">
        <v>732.17154000000005</v>
      </c>
      <c r="O57">
        <v>3.7880000000000001E-3</v>
      </c>
      <c r="P57" s="6">
        <f t="shared" si="5"/>
        <v>1.000032</v>
      </c>
      <c r="Q57" s="7">
        <f t="shared" si="6"/>
        <v>59.745461369339878</v>
      </c>
      <c r="R57" s="9">
        <f t="shared" si="7"/>
        <v>3.695788320644703E-2</v>
      </c>
    </row>
    <row r="58" spans="1:18" x14ac:dyDescent="0.25">
      <c r="A58" t="s">
        <v>29</v>
      </c>
      <c r="B58">
        <v>81920000</v>
      </c>
      <c r="C58" s="5">
        <v>0.9</v>
      </c>
      <c r="D58">
        <v>2</v>
      </c>
      <c r="E58">
        <v>0</v>
      </c>
      <c r="F58">
        <v>256</v>
      </c>
      <c r="G58">
        <v>64</v>
      </c>
      <c r="H58" s="5">
        <f t="shared" si="0"/>
        <v>320</v>
      </c>
      <c r="I58" s="2">
        <f t="shared" si="14"/>
        <v>7.8867661549909096</v>
      </c>
      <c r="J58" s="2">
        <f t="shared" si="16"/>
        <v>0.76912704208703198</v>
      </c>
      <c r="K58" s="6">
        <f t="shared" si="17"/>
        <v>701.6495566936984</v>
      </c>
      <c r="L58" s="7">
        <f t="shared" si="3"/>
        <v>71.622157286670685</v>
      </c>
      <c r="M58" s="6">
        <f t="shared" si="4"/>
        <v>43742.666669999999</v>
      </c>
      <c r="N58" s="8">
        <v>633.15736000000004</v>
      </c>
      <c r="O58">
        <v>3.1250000000000002E-3</v>
      </c>
      <c r="P58" s="6">
        <f t="shared" si="5"/>
        <v>1</v>
      </c>
      <c r="Q58" s="7">
        <f t="shared" si="6"/>
        <v>69.086564310016072</v>
      </c>
      <c r="R58" s="9">
        <f t="shared" si="7"/>
        <v>3.6701680015183591E-2</v>
      </c>
    </row>
    <row r="59" spans="1:18" x14ac:dyDescent="0.25">
      <c r="A59" t="s">
        <v>29</v>
      </c>
      <c r="B59">
        <v>81920000</v>
      </c>
      <c r="C59" s="5">
        <v>0.9</v>
      </c>
      <c r="D59">
        <v>2</v>
      </c>
      <c r="E59">
        <v>0</v>
      </c>
      <c r="F59">
        <v>256</v>
      </c>
      <c r="G59">
        <v>256</v>
      </c>
      <c r="H59" s="5">
        <f t="shared" si="0"/>
        <v>512</v>
      </c>
      <c r="I59" s="2">
        <f t="shared" si="14"/>
        <v>7.8867661549909096</v>
      </c>
      <c r="J59" s="2">
        <f t="shared" si="16"/>
        <v>0.76912704208703198</v>
      </c>
      <c r="K59" s="6">
        <f t="shared" si="17"/>
        <v>2215.9086584519532</v>
      </c>
      <c r="L59" s="7">
        <f t="shared" si="3"/>
        <v>76.419752675123661</v>
      </c>
      <c r="M59" s="6">
        <f t="shared" si="4"/>
        <v>43742.666669999999</v>
      </c>
      <c r="N59" s="8">
        <v>587.63565000000006</v>
      </c>
      <c r="O59">
        <v>1.9530000000000001E-3</v>
      </c>
      <c r="P59" s="6">
        <f t="shared" si="5"/>
        <v>0.99993600000000005</v>
      </c>
      <c r="Q59" s="7">
        <f t="shared" si="6"/>
        <v>74.43412783482384</v>
      </c>
      <c r="R59" s="9">
        <f t="shared" si="7"/>
        <v>2.667626931434065E-2</v>
      </c>
    </row>
    <row r="60" spans="1:18" x14ac:dyDescent="0.25">
      <c r="A60" t="s">
        <v>29</v>
      </c>
      <c r="B60">
        <v>81920000</v>
      </c>
      <c r="C60" s="5">
        <v>0.9</v>
      </c>
      <c r="D60">
        <v>2</v>
      </c>
      <c r="E60">
        <v>0</v>
      </c>
      <c r="F60">
        <v>256</v>
      </c>
      <c r="G60">
        <v>1024</v>
      </c>
      <c r="H60" s="5">
        <f t="shared" si="0"/>
        <v>1280</v>
      </c>
      <c r="I60" s="2">
        <f t="shared" ref="I60" si="18">$K$4</f>
        <v>7.8867661549909096</v>
      </c>
      <c r="J60" s="2">
        <f t="shared" si="16"/>
        <v>0.76912704208703198</v>
      </c>
      <c r="K60" s="6">
        <f t="shared" si="17"/>
        <v>8272.9450654849716</v>
      </c>
      <c r="L60" s="7">
        <f t="shared" si="3"/>
        <v>78.196742696989958</v>
      </c>
      <c r="M60" s="6">
        <f t="shared" si="4"/>
        <v>43742.666669999999</v>
      </c>
      <c r="N60" s="8">
        <v>564.00436000000002</v>
      </c>
      <c r="O60">
        <v>7.8100000000000001E-4</v>
      </c>
      <c r="P60" s="6">
        <f t="shared" si="5"/>
        <v>0.99968000000000001</v>
      </c>
      <c r="Q60" s="7">
        <f t="shared" si="6"/>
        <v>77.534983562891327</v>
      </c>
      <c r="R60" s="9">
        <f t="shared" si="7"/>
        <v>8.5349748421866233E-3</v>
      </c>
    </row>
    <row r="61" spans="1:18" x14ac:dyDescent="0.25">
      <c r="A61" t="s">
        <v>29</v>
      </c>
      <c r="B61">
        <v>81920000</v>
      </c>
      <c r="C61" s="5">
        <v>0.3</v>
      </c>
      <c r="D61">
        <v>0</v>
      </c>
      <c r="E61">
        <v>1</v>
      </c>
      <c r="F61">
        <v>0</v>
      </c>
      <c r="G61">
        <v>0</v>
      </c>
      <c r="H61" s="5">
        <f t="shared" si="0"/>
        <v>1</v>
      </c>
      <c r="I61" s="2">
        <f>$K$2</f>
        <v>40.667109080910997</v>
      </c>
      <c r="J61" s="2">
        <f>$K$2</f>
        <v>40.667109080910997</v>
      </c>
      <c r="K61" s="6">
        <f t="shared" ref="K61:K70" si="19">$E61*$K$2+$F61*$K$3+$G61*$K$4</f>
        <v>40.667109080910997</v>
      </c>
      <c r="L61" s="7">
        <f t="shared" si="3"/>
        <v>40.667109080910997</v>
      </c>
      <c r="M61" s="6">
        <f t="shared" si="4"/>
        <v>43742.666669999999</v>
      </c>
      <c r="N61" s="8">
        <v>1053.9802199999999</v>
      </c>
      <c r="O61">
        <v>1</v>
      </c>
      <c r="P61" s="6">
        <f t="shared" si="5"/>
        <v>1</v>
      </c>
      <c r="Q61" s="7">
        <f t="shared" si="6"/>
        <v>41.502360139168459</v>
      </c>
      <c r="R61" s="9">
        <f t="shared" si="7"/>
        <v>-2.0125386976948861E-2</v>
      </c>
    </row>
    <row r="62" spans="1:18" x14ac:dyDescent="0.25">
      <c r="A62" t="s">
        <v>29</v>
      </c>
      <c r="B62">
        <v>81920000</v>
      </c>
      <c r="C62" s="5">
        <v>0.3</v>
      </c>
      <c r="D62">
        <v>0</v>
      </c>
      <c r="E62">
        <v>0</v>
      </c>
      <c r="F62">
        <v>0</v>
      </c>
      <c r="G62">
        <v>8</v>
      </c>
      <c r="H62" s="5">
        <f t="shared" si="0"/>
        <v>8</v>
      </c>
      <c r="I62" s="2">
        <f t="shared" ref="I62:I80" si="20">$K$2</f>
        <v>40.667109080910997</v>
      </c>
      <c r="J62" s="2">
        <f>$K$4</f>
        <v>7.8867661549909096</v>
      </c>
      <c r="K62" s="6">
        <f t="shared" si="19"/>
        <v>63.094129239927277</v>
      </c>
      <c r="L62" s="7">
        <f t="shared" si="3"/>
        <v>45.521321016652202</v>
      </c>
      <c r="M62" s="6">
        <f t="shared" si="4"/>
        <v>43742.666669999999</v>
      </c>
      <c r="N62" s="8">
        <v>993.89536999999996</v>
      </c>
      <c r="O62">
        <v>0.125</v>
      </c>
      <c r="P62" s="6">
        <f t="shared" si="5"/>
        <v>1</v>
      </c>
      <c r="Q62" s="7">
        <f t="shared" si="6"/>
        <v>44.011339614148724</v>
      </c>
      <c r="R62" s="9">
        <f t="shared" si="7"/>
        <v>3.4308917105037404E-2</v>
      </c>
    </row>
    <row r="63" spans="1:18" x14ac:dyDescent="0.25">
      <c r="A63" t="s">
        <v>29</v>
      </c>
      <c r="B63">
        <v>81920000</v>
      </c>
      <c r="C63" s="5">
        <v>0.3</v>
      </c>
      <c r="D63">
        <v>0</v>
      </c>
      <c r="E63">
        <v>0</v>
      </c>
      <c r="F63">
        <v>0</v>
      </c>
      <c r="G63">
        <v>64</v>
      </c>
      <c r="H63" s="5">
        <f t="shared" si="0"/>
        <v>64</v>
      </c>
      <c r="I63" s="2">
        <f t="shared" si="20"/>
        <v>40.667109080910997</v>
      </c>
      <c r="J63" s="2">
        <f>$K$4</f>
        <v>7.8867661549909096</v>
      </c>
      <c r="K63" s="6">
        <f t="shared" si="19"/>
        <v>504.75303391941821</v>
      </c>
      <c r="L63" s="7">
        <f t="shared" si="3"/>
        <v>56.156815466171096</v>
      </c>
      <c r="M63" s="6">
        <f t="shared" si="4"/>
        <v>43742.666669999999</v>
      </c>
      <c r="N63" s="8">
        <v>743.19875000000002</v>
      </c>
      <c r="O63">
        <v>1.5625E-2</v>
      </c>
      <c r="P63" s="6">
        <f t="shared" si="5"/>
        <v>1</v>
      </c>
      <c r="Q63" s="7">
        <f t="shared" si="6"/>
        <v>58.857293113046808</v>
      </c>
      <c r="R63" s="9">
        <f t="shared" si="7"/>
        <v>-4.5881784636084472E-2</v>
      </c>
    </row>
    <row r="64" spans="1:18" x14ac:dyDescent="0.25">
      <c r="A64" t="s">
        <v>29</v>
      </c>
      <c r="B64">
        <v>81920000</v>
      </c>
      <c r="C64" s="5">
        <v>0.3</v>
      </c>
      <c r="D64">
        <v>0</v>
      </c>
      <c r="E64">
        <v>0</v>
      </c>
      <c r="F64">
        <v>0</v>
      </c>
      <c r="G64">
        <v>256</v>
      </c>
      <c r="H64" s="5">
        <f t="shared" si="0"/>
        <v>256</v>
      </c>
      <c r="I64" s="2">
        <f t="shared" si="20"/>
        <v>40.667109080910997</v>
      </c>
      <c r="J64" s="2">
        <f>$K$4</f>
        <v>7.8867661549909096</v>
      </c>
      <c r="K64" s="6">
        <f t="shared" si="19"/>
        <v>2019.0121356776729</v>
      </c>
      <c r="L64" s="7">
        <f t="shared" si="3"/>
        <v>57.59865998835938</v>
      </c>
      <c r="M64" s="6">
        <f t="shared" si="4"/>
        <v>43742.666669999999</v>
      </c>
      <c r="N64" s="8">
        <v>716.69905000000006</v>
      </c>
      <c r="O64">
        <v>3.9060000000000002E-3</v>
      </c>
      <c r="P64" s="6">
        <f t="shared" si="5"/>
        <v>0.99993600000000005</v>
      </c>
      <c r="Q64" s="7">
        <f t="shared" si="6"/>
        <v>61.032349367283139</v>
      </c>
      <c r="R64" s="9">
        <f t="shared" si="7"/>
        <v>-5.6260154074363959E-2</v>
      </c>
    </row>
    <row r="65" spans="1:18" x14ac:dyDescent="0.25">
      <c r="A65" t="s">
        <v>29</v>
      </c>
      <c r="B65">
        <v>81920000</v>
      </c>
      <c r="C65" s="5">
        <v>0.3</v>
      </c>
      <c r="D65">
        <v>0</v>
      </c>
      <c r="E65">
        <v>0</v>
      </c>
      <c r="F65">
        <v>0</v>
      </c>
      <c r="G65">
        <v>1024</v>
      </c>
      <c r="H65" s="5">
        <f t="shared" si="0"/>
        <v>1024</v>
      </c>
      <c r="I65" s="2">
        <f t="shared" si="20"/>
        <v>40.667109080910997</v>
      </c>
      <c r="J65" s="2">
        <f>$K$4</f>
        <v>7.8867661549909096</v>
      </c>
      <c r="K65" s="6">
        <f t="shared" si="19"/>
        <v>8076.0485427106914</v>
      </c>
      <c r="L65" s="7">
        <f t="shared" si="3"/>
        <v>57.970764552261777</v>
      </c>
      <c r="M65" s="6">
        <f t="shared" si="4"/>
        <v>43742.666669999999</v>
      </c>
      <c r="N65" s="8">
        <v>738.88724999999999</v>
      </c>
      <c r="O65">
        <v>9.77E-4</v>
      </c>
      <c r="P65" s="6">
        <f t="shared" si="5"/>
        <v>1.000448</v>
      </c>
      <c r="Q65" s="7">
        <f t="shared" si="6"/>
        <v>59.208689396657533</v>
      </c>
      <c r="R65" s="9">
        <f t="shared" si="7"/>
        <v>-2.0907823784149498E-2</v>
      </c>
    </row>
    <row r="66" spans="1:18" x14ac:dyDescent="0.25">
      <c r="A66" t="s">
        <v>29</v>
      </c>
      <c r="B66">
        <v>81920000</v>
      </c>
      <c r="C66" s="5">
        <v>0.3</v>
      </c>
      <c r="D66">
        <v>0</v>
      </c>
      <c r="E66">
        <v>0</v>
      </c>
      <c r="F66">
        <v>8</v>
      </c>
      <c r="G66">
        <v>0</v>
      </c>
      <c r="H66" s="5">
        <f t="shared" si="0"/>
        <v>8</v>
      </c>
      <c r="I66" s="2">
        <f t="shared" si="20"/>
        <v>40.667109080910997</v>
      </c>
      <c r="J66" s="2">
        <f>$K$3</f>
        <v>1</v>
      </c>
      <c r="K66" s="6">
        <f t="shared" si="19"/>
        <v>8</v>
      </c>
      <c r="L66" s="7">
        <f t="shared" si="3"/>
        <v>18.277216113318058</v>
      </c>
      <c r="M66" s="6">
        <f t="shared" si="4"/>
        <v>43742.666669999999</v>
      </c>
      <c r="N66" s="8">
        <v>2363.93723</v>
      </c>
      <c r="O66">
        <v>0.125</v>
      </c>
      <c r="P66" s="6">
        <f t="shared" si="5"/>
        <v>1</v>
      </c>
      <c r="Q66" s="7">
        <f t="shared" si="6"/>
        <v>18.504157434840181</v>
      </c>
      <c r="R66" s="9">
        <f t="shared" si="7"/>
        <v>-1.2264342341512446E-2</v>
      </c>
    </row>
    <row r="67" spans="1:18" x14ac:dyDescent="0.25">
      <c r="A67" t="s">
        <v>29</v>
      </c>
      <c r="B67">
        <v>81920000</v>
      </c>
      <c r="C67" s="5">
        <v>0.3</v>
      </c>
      <c r="D67">
        <v>0</v>
      </c>
      <c r="E67">
        <v>0</v>
      </c>
      <c r="F67">
        <v>8</v>
      </c>
      <c r="G67">
        <v>8</v>
      </c>
      <c r="H67" s="5">
        <f t="shared" si="0"/>
        <v>16</v>
      </c>
      <c r="I67" s="2">
        <f t="shared" si="20"/>
        <v>40.667109080910997</v>
      </c>
      <c r="J67" s="2">
        <f>$K$3</f>
        <v>1</v>
      </c>
      <c r="K67" s="6">
        <f t="shared" si="19"/>
        <v>71.09412923992727</v>
      </c>
      <c r="L67" s="7">
        <f t="shared" si="3"/>
        <v>46.65770949741038</v>
      </c>
      <c r="M67" s="6">
        <f t="shared" si="4"/>
        <v>43742.666669999999</v>
      </c>
      <c r="N67" s="8">
        <v>937.97869000000003</v>
      </c>
      <c r="O67">
        <v>6.25E-2</v>
      </c>
      <c r="P67" s="6">
        <f t="shared" si="5"/>
        <v>1</v>
      </c>
      <c r="Q67" s="7">
        <f t="shared" si="6"/>
        <v>46.635032476057638</v>
      </c>
      <c r="R67" s="9">
        <f t="shared" si="7"/>
        <v>4.8626579952279405E-4</v>
      </c>
    </row>
    <row r="68" spans="1:18" x14ac:dyDescent="0.25">
      <c r="A68" t="s">
        <v>29</v>
      </c>
      <c r="B68">
        <v>81920000</v>
      </c>
      <c r="C68" s="5">
        <v>0.3</v>
      </c>
      <c r="D68">
        <v>0</v>
      </c>
      <c r="E68">
        <v>0</v>
      </c>
      <c r="F68">
        <v>8</v>
      </c>
      <c r="G68">
        <v>64</v>
      </c>
      <c r="H68" s="5">
        <f t="shared" si="0"/>
        <v>72</v>
      </c>
      <c r="I68" s="2">
        <f t="shared" si="20"/>
        <v>40.667109080910997</v>
      </c>
      <c r="J68" s="2">
        <f>$K$3</f>
        <v>1</v>
      </c>
      <c r="K68" s="6">
        <f t="shared" si="19"/>
        <v>512.75303391941816</v>
      </c>
      <c r="L68" s="7">
        <f t="shared" si="3"/>
        <v>56.186074179584054</v>
      </c>
      <c r="M68" s="6">
        <f t="shared" si="4"/>
        <v>43742.666669999999</v>
      </c>
      <c r="N68" s="8">
        <v>787.58608000000004</v>
      </c>
      <c r="O68">
        <v>1.3889E-2</v>
      </c>
      <c r="P68" s="6">
        <f t="shared" si="5"/>
        <v>1.000008</v>
      </c>
      <c r="Q68" s="7">
        <f t="shared" si="6"/>
        <v>55.540305705250667</v>
      </c>
      <c r="R68" s="9">
        <f t="shared" si="7"/>
        <v>1.1627024124794069E-2</v>
      </c>
    </row>
    <row r="69" spans="1:18" x14ac:dyDescent="0.25">
      <c r="A69" t="s">
        <v>29</v>
      </c>
      <c r="B69">
        <v>81920000</v>
      </c>
      <c r="C69" s="5">
        <v>0.3</v>
      </c>
      <c r="D69">
        <v>0</v>
      </c>
      <c r="E69">
        <v>0</v>
      </c>
      <c r="F69">
        <v>8</v>
      </c>
      <c r="G69">
        <v>256</v>
      </c>
      <c r="H69" s="5">
        <f t="shared" si="0"/>
        <v>264</v>
      </c>
      <c r="I69" s="2">
        <f t="shared" si="20"/>
        <v>40.667109080910997</v>
      </c>
      <c r="J69" s="2">
        <f>$K$3</f>
        <v>1</v>
      </c>
      <c r="K69" s="6">
        <f t="shared" si="19"/>
        <v>2027.0121356776729</v>
      </c>
      <c r="L69" s="7">
        <f t="shared" si="3"/>
        <v>57.600605596581275</v>
      </c>
      <c r="M69" s="6">
        <f t="shared" si="4"/>
        <v>43742.666669999999</v>
      </c>
      <c r="N69" s="8">
        <v>700.30253000000005</v>
      </c>
      <c r="O69">
        <v>3.7880000000000001E-3</v>
      </c>
      <c r="P69" s="6">
        <f t="shared" si="5"/>
        <v>1.000032</v>
      </c>
      <c r="Q69" s="7">
        <f t="shared" si="6"/>
        <v>62.463128042104934</v>
      </c>
      <c r="R69" s="10">
        <f t="shared" si="7"/>
        <v>-7.7846284647255362E-2</v>
      </c>
    </row>
    <row r="70" spans="1:18" x14ac:dyDescent="0.25">
      <c r="A70" t="s">
        <v>29</v>
      </c>
      <c r="B70">
        <v>81920000</v>
      </c>
      <c r="C70" s="5">
        <v>0.3</v>
      </c>
      <c r="D70">
        <v>0</v>
      </c>
      <c r="E70">
        <v>0</v>
      </c>
      <c r="F70">
        <v>8</v>
      </c>
      <c r="G70">
        <v>1024</v>
      </c>
      <c r="H70" s="5">
        <f t="shared" si="0"/>
        <v>1032</v>
      </c>
      <c r="I70" s="2">
        <f t="shared" si="20"/>
        <v>40.667109080910997</v>
      </c>
      <c r="J70" s="2">
        <f>$K$3</f>
        <v>1</v>
      </c>
      <c r="K70" s="6">
        <f t="shared" si="19"/>
        <v>8084.0485427106914</v>
      </c>
      <c r="L70" s="7">
        <f t="shared" si="3"/>
        <v>57.970888090780626</v>
      </c>
      <c r="M70" s="6">
        <f t="shared" si="4"/>
        <v>43742.666669999999</v>
      </c>
      <c r="N70" s="8">
        <v>743.26793999999995</v>
      </c>
      <c r="O70">
        <v>9.6900000000000003E-4</v>
      </c>
      <c r="P70" s="6">
        <f t="shared" si="5"/>
        <v>1.000008</v>
      </c>
      <c r="Q70" s="7">
        <f t="shared" si="6"/>
        <v>58.851955396327213</v>
      </c>
      <c r="R70" s="9">
        <f t="shared" si="7"/>
        <v>-1.4970909625911461E-2</v>
      </c>
    </row>
    <row r="71" spans="1:18" x14ac:dyDescent="0.25">
      <c r="A71" t="s">
        <v>29</v>
      </c>
      <c r="B71">
        <v>81920000</v>
      </c>
      <c r="C71" s="5">
        <v>0.3</v>
      </c>
      <c r="D71">
        <v>0</v>
      </c>
      <c r="E71">
        <v>0</v>
      </c>
      <c r="F71">
        <v>64</v>
      </c>
      <c r="G71">
        <v>0</v>
      </c>
      <c r="H71" s="5">
        <f t="shared" si="0"/>
        <v>64</v>
      </c>
      <c r="I71" s="2">
        <f t="shared" si="20"/>
        <v>40.667109080910997</v>
      </c>
      <c r="J71" s="2">
        <f t="shared" ref="J71:J80" si="21">$K$5</f>
        <v>0.76912704208703198</v>
      </c>
      <c r="K71" s="6">
        <f t="shared" ref="K71:K80" si="22">$E71*$K$2+$F71*$K$5+$G71*$K$4</f>
        <v>49.224130693570046</v>
      </c>
      <c r="L71" s="7">
        <f t="shared" si="3"/>
        <v>42.904645682678449</v>
      </c>
      <c r="M71" s="6">
        <f t="shared" si="4"/>
        <v>43742.666669999999</v>
      </c>
      <c r="N71" s="8">
        <v>1004.3987</v>
      </c>
      <c r="O71">
        <v>1.5625E-2</v>
      </c>
      <c r="P71" s="6">
        <f t="shared" si="5"/>
        <v>1</v>
      </c>
      <c r="Q71" s="7">
        <f t="shared" si="6"/>
        <v>43.551098453233763</v>
      </c>
      <c r="R71" s="9">
        <f t="shared" si="7"/>
        <v>-1.4843546856791468E-2</v>
      </c>
    </row>
    <row r="72" spans="1:18" x14ac:dyDescent="0.25">
      <c r="A72" t="s">
        <v>29</v>
      </c>
      <c r="B72">
        <v>81920000</v>
      </c>
      <c r="C72" s="5">
        <v>0.3</v>
      </c>
      <c r="D72">
        <v>0</v>
      </c>
      <c r="E72">
        <v>0</v>
      </c>
      <c r="F72">
        <v>64</v>
      </c>
      <c r="G72">
        <v>8</v>
      </c>
      <c r="H72" s="5">
        <f t="shared" ref="H72:H80" si="23">E72+F72+G72</f>
        <v>72</v>
      </c>
      <c r="I72" s="2">
        <f t="shared" si="20"/>
        <v>40.667109080910997</v>
      </c>
      <c r="J72" s="2">
        <f t="shared" si="21"/>
        <v>0.76912704208703198</v>
      </c>
      <c r="K72" s="6">
        <f t="shared" si="22"/>
        <v>112.31825993349733</v>
      </c>
      <c r="L72" s="7">
        <f t="shared" ref="L72:L80" si="24">1/((1-$C72)/I72+$C72/K72)</f>
        <v>50.291921864671039</v>
      </c>
      <c r="M72" s="6">
        <f t="shared" ref="M72:M80" si="25">N$8</f>
        <v>43742.666669999999</v>
      </c>
      <c r="N72" s="8">
        <v>884.31385999999998</v>
      </c>
      <c r="O72">
        <v>1.3889E-2</v>
      </c>
      <c r="P72" s="6">
        <f t="shared" ref="P72:P80" si="26">O72*$H72</f>
        <v>1.000008</v>
      </c>
      <c r="Q72" s="7">
        <f t="shared" ref="Q72:Q80" si="27">($B72/$B$8)*(M72/N72)*((1-$C72)+$C72*O72*$H72)</f>
        <v>49.465210974302735</v>
      </c>
      <c r="R72" s="9">
        <f t="shared" ref="R72:R80" si="28">(L72-Q72)/Q72</f>
        <v>1.6712976131806688E-2</v>
      </c>
    </row>
    <row r="73" spans="1:18" x14ac:dyDescent="0.25">
      <c r="A73" t="s">
        <v>29</v>
      </c>
      <c r="B73">
        <v>81920000</v>
      </c>
      <c r="C73" s="5">
        <v>0.3</v>
      </c>
      <c r="D73">
        <v>0</v>
      </c>
      <c r="E73">
        <v>0</v>
      </c>
      <c r="F73">
        <v>64</v>
      </c>
      <c r="G73">
        <v>64</v>
      </c>
      <c r="H73" s="5">
        <f t="shared" si="23"/>
        <v>128</v>
      </c>
      <c r="I73" s="2">
        <f t="shared" si="20"/>
        <v>40.667109080910997</v>
      </c>
      <c r="J73" s="2">
        <f t="shared" si="21"/>
        <v>0.76912704208703198</v>
      </c>
      <c r="K73" s="6">
        <f t="shared" si="22"/>
        <v>553.9771646129883</v>
      </c>
      <c r="L73" s="7">
        <f t="shared" si="24"/>
        <v>56.323856575128175</v>
      </c>
      <c r="M73" s="6">
        <f t="shared" si="25"/>
        <v>43742.666669999999</v>
      </c>
      <c r="N73" s="8">
        <v>778.28799000000004</v>
      </c>
      <c r="O73">
        <v>7.8130000000000005E-3</v>
      </c>
      <c r="P73" s="6">
        <f t="shared" si="26"/>
        <v>1.0000640000000001</v>
      </c>
      <c r="Q73" s="7">
        <f t="shared" si="27"/>
        <v>56.204781637707214</v>
      </c>
      <c r="R73" s="9">
        <f t="shared" si="28"/>
        <v>2.1185908734333643E-3</v>
      </c>
    </row>
    <row r="74" spans="1:18" x14ac:dyDescent="0.25">
      <c r="A74" t="s">
        <v>29</v>
      </c>
      <c r="B74">
        <v>81920000</v>
      </c>
      <c r="C74" s="5">
        <v>0.3</v>
      </c>
      <c r="D74">
        <v>0</v>
      </c>
      <c r="E74">
        <v>0</v>
      </c>
      <c r="F74">
        <v>64</v>
      </c>
      <c r="G74">
        <v>256</v>
      </c>
      <c r="H74" s="5">
        <f t="shared" si="23"/>
        <v>320</v>
      </c>
      <c r="I74" s="2">
        <f t="shared" si="20"/>
        <v>40.667109080910997</v>
      </c>
      <c r="J74" s="2">
        <f t="shared" si="21"/>
        <v>0.76912704208703198</v>
      </c>
      <c r="K74" s="6">
        <f t="shared" si="22"/>
        <v>2068.2362663712429</v>
      </c>
      <c r="L74" s="7">
        <f t="shared" si="24"/>
        <v>57.610394728101014</v>
      </c>
      <c r="M74" s="6">
        <f t="shared" si="25"/>
        <v>43742.666669999999</v>
      </c>
      <c r="N74" s="8">
        <v>721.38505999999995</v>
      </c>
      <c r="O74">
        <v>3.1250000000000002E-3</v>
      </c>
      <c r="P74" s="6">
        <f t="shared" si="26"/>
        <v>1</v>
      </c>
      <c r="Q74" s="7">
        <f t="shared" si="27"/>
        <v>60.637056539540758</v>
      </c>
      <c r="R74" s="9">
        <f t="shared" si="28"/>
        <v>-4.9914392026369082E-2</v>
      </c>
    </row>
    <row r="75" spans="1:18" x14ac:dyDescent="0.25">
      <c r="A75" t="s">
        <v>29</v>
      </c>
      <c r="B75">
        <v>81920000</v>
      </c>
      <c r="C75" s="5">
        <v>0.3</v>
      </c>
      <c r="D75">
        <v>0</v>
      </c>
      <c r="E75">
        <v>0</v>
      </c>
      <c r="F75">
        <v>64</v>
      </c>
      <c r="G75">
        <v>1024</v>
      </c>
      <c r="H75" s="5">
        <f t="shared" si="23"/>
        <v>1088</v>
      </c>
      <c r="I75" s="2">
        <f t="shared" si="20"/>
        <v>40.667109080910997</v>
      </c>
      <c r="J75" s="2">
        <f t="shared" si="21"/>
        <v>0.76912704208703198</v>
      </c>
      <c r="K75" s="6">
        <f t="shared" si="22"/>
        <v>8125.2726734042617</v>
      </c>
      <c r="L75" s="7">
        <f t="shared" si="24"/>
        <v>57.971520838446303</v>
      </c>
      <c r="M75" s="6">
        <f t="shared" si="25"/>
        <v>43742.666669999999</v>
      </c>
      <c r="N75" s="8">
        <v>719.09685000000002</v>
      </c>
      <c r="O75">
        <v>9.19E-4</v>
      </c>
      <c r="P75" s="6">
        <f t="shared" si="26"/>
        <v>0.99987199999999998</v>
      </c>
      <c r="Q75" s="7">
        <f t="shared" si="27"/>
        <v>60.827671476519285</v>
      </c>
      <c r="R75" s="9">
        <f t="shared" si="28"/>
        <v>-4.6954791606243128E-2</v>
      </c>
    </row>
    <row r="76" spans="1:18" x14ac:dyDescent="0.25">
      <c r="A76" t="s">
        <v>29</v>
      </c>
      <c r="B76">
        <v>81920000</v>
      </c>
      <c r="C76" s="5">
        <v>0.3</v>
      </c>
      <c r="D76">
        <v>0</v>
      </c>
      <c r="E76">
        <v>0</v>
      </c>
      <c r="F76">
        <v>256</v>
      </c>
      <c r="G76">
        <v>0</v>
      </c>
      <c r="H76" s="5">
        <f t="shared" si="23"/>
        <v>256</v>
      </c>
      <c r="I76" s="2">
        <f t="shared" si="20"/>
        <v>40.667109080910997</v>
      </c>
      <c r="J76" s="2">
        <f t="shared" si="21"/>
        <v>0.76912704208703198</v>
      </c>
      <c r="K76" s="6">
        <f t="shared" si="22"/>
        <v>196.89652277428019</v>
      </c>
      <c r="L76" s="7">
        <f t="shared" si="24"/>
        <v>53.37156032184064</v>
      </c>
      <c r="M76" s="6">
        <f t="shared" si="25"/>
        <v>43742.666669999999</v>
      </c>
      <c r="N76" s="8">
        <v>833.10699</v>
      </c>
      <c r="O76">
        <v>3.9060000000000002E-3</v>
      </c>
      <c r="P76" s="6">
        <f t="shared" si="26"/>
        <v>0.99993600000000005</v>
      </c>
      <c r="Q76" s="7">
        <f t="shared" si="27"/>
        <v>52.504453012451535</v>
      </c>
      <c r="R76" s="9">
        <f t="shared" si="28"/>
        <v>1.6514928918190407E-2</v>
      </c>
    </row>
    <row r="77" spans="1:18" x14ac:dyDescent="0.25">
      <c r="A77" t="s">
        <v>29</v>
      </c>
      <c r="B77">
        <v>81920000</v>
      </c>
      <c r="C77" s="5">
        <v>0.3</v>
      </c>
      <c r="D77">
        <v>0</v>
      </c>
      <c r="E77">
        <v>0</v>
      </c>
      <c r="F77">
        <v>256</v>
      </c>
      <c r="G77">
        <v>8</v>
      </c>
      <c r="H77" s="5">
        <f t="shared" si="23"/>
        <v>264</v>
      </c>
      <c r="I77" s="2">
        <f t="shared" si="20"/>
        <v>40.667109080910997</v>
      </c>
      <c r="J77" s="2">
        <f t="shared" si="21"/>
        <v>0.76912704208703198</v>
      </c>
      <c r="K77" s="6">
        <f t="shared" si="22"/>
        <v>259.99065201420746</v>
      </c>
      <c r="L77" s="7">
        <f t="shared" si="24"/>
        <v>54.446020863084634</v>
      </c>
      <c r="M77" s="6">
        <f t="shared" si="25"/>
        <v>43742.666669999999</v>
      </c>
      <c r="N77" s="8">
        <v>863.00595999999996</v>
      </c>
      <c r="O77">
        <v>3.7880000000000001E-3</v>
      </c>
      <c r="P77" s="6">
        <f t="shared" si="26"/>
        <v>1.000032</v>
      </c>
      <c r="Q77" s="7">
        <f t="shared" si="27"/>
        <v>50.686888187423449</v>
      </c>
      <c r="R77" s="10">
        <f t="shared" si="28"/>
        <v>7.4163808631556707E-2</v>
      </c>
    </row>
    <row r="78" spans="1:18" x14ac:dyDescent="0.25">
      <c r="A78" t="s">
        <v>29</v>
      </c>
      <c r="B78">
        <v>81920000</v>
      </c>
      <c r="C78" s="5">
        <v>0.3</v>
      </c>
      <c r="D78">
        <v>0</v>
      </c>
      <c r="E78">
        <v>0</v>
      </c>
      <c r="F78">
        <v>256</v>
      </c>
      <c r="G78">
        <v>64</v>
      </c>
      <c r="H78" s="5">
        <f t="shared" si="23"/>
        <v>320</v>
      </c>
      <c r="I78" s="2">
        <f t="shared" si="20"/>
        <v>40.667109080910997</v>
      </c>
      <c r="J78" s="2">
        <f t="shared" si="21"/>
        <v>0.76912704208703198</v>
      </c>
      <c r="K78" s="6">
        <f t="shared" si="22"/>
        <v>701.6495566936984</v>
      </c>
      <c r="L78" s="7">
        <f t="shared" si="24"/>
        <v>56.687763359504096</v>
      </c>
      <c r="M78" s="6">
        <f t="shared" si="25"/>
        <v>43742.666669999999</v>
      </c>
      <c r="N78" s="8">
        <v>772.31646999999998</v>
      </c>
      <c r="O78">
        <v>3.1250000000000002E-3</v>
      </c>
      <c r="P78" s="6">
        <f t="shared" si="26"/>
        <v>1</v>
      </c>
      <c r="Q78" s="7">
        <f t="shared" si="27"/>
        <v>56.638267302521726</v>
      </c>
      <c r="R78" s="9">
        <f t="shared" si="28"/>
        <v>8.7389779630787944E-4</v>
      </c>
    </row>
    <row r="79" spans="1:18" x14ac:dyDescent="0.25">
      <c r="A79" t="s">
        <v>29</v>
      </c>
      <c r="B79">
        <v>81920000</v>
      </c>
      <c r="C79" s="5">
        <v>0.3</v>
      </c>
      <c r="D79">
        <v>0</v>
      </c>
      <c r="E79">
        <v>0</v>
      </c>
      <c r="F79">
        <v>256</v>
      </c>
      <c r="G79">
        <v>256</v>
      </c>
      <c r="H79" s="5">
        <f t="shared" si="23"/>
        <v>512</v>
      </c>
      <c r="I79" s="2">
        <f t="shared" si="20"/>
        <v>40.667109080910997</v>
      </c>
      <c r="J79" s="2">
        <f t="shared" si="21"/>
        <v>0.76912704208703198</v>
      </c>
      <c r="K79" s="6">
        <f t="shared" si="22"/>
        <v>2215.9086584519532</v>
      </c>
      <c r="L79" s="7">
        <f t="shared" si="24"/>
        <v>57.642495256727301</v>
      </c>
      <c r="M79" s="6">
        <f t="shared" si="25"/>
        <v>43742.666669999999</v>
      </c>
      <c r="N79" s="8">
        <v>718.85500000000002</v>
      </c>
      <c r="O79">
        <v>1.9530000000000001E-3</v>
      </c>
      <c r="P79" s="6">
        <f t="shared" si="26"/>
        <v>0.99993600000000005</v>
      </c>
      <c r="Q79" s="7">
        <f t="shared" si="27"/>
        <v>60.849304534015801</v>
      </c>
      <c r="R79" s="9">
        <f t="shared" si="28"/>
        <v>-5.2700836958552884E-2</v>
      </c>
    </row>
    <row r="80" spans="1:18" x14ac:dyDescent="0.25">
      <c r="A80" t="s">
        <v>29</v>
      </c>
      <c r="B80">
        <v>81920000</v>
      </c>
      <c r="C80" s="5">
        <v>0.3</v>
      </c>
      <c r="D80">
        <v>0</v>
      </c>
      <c r="E80">
        <v>0</v>
      </c>
      <c r="F80">
        <v>256</v>
      </c>
      <c r="G80">
        <v>1024</v>
      </c>
      <c r="H80" s="5">
        <f t="shared" si="23"/>
        <v>1280</v>
      </c>
      <c r="I80" s="2">
        <f t="shared" si="20"/>
        <v>40.667109080910997</v>
      </c>
      <c r="J80" s="2">
        <f t="shared" si="21"/>
        <v>0.76912704208703198</v>
      </c>
      <c r="K80" s="6">
        <f t="shared" si="22"/>
        <v>8272.9450654849716</v>
      </c>
      <c r="L80" s="7">
        <f t="shared" si="24"/>
        <v>57.973735811569732</v>
      </c>
      <c r="M80" s="6">
        <f t="shared" si="25"/>
        <v>43742.666669999999</v>
      </c>
      <c r="N80" s="8">
        <v>726.25391000000002</v>
      </c>
      <c r="O80">
        <v>7.8100000000000001E-4</v>
      </c>
      <c r="P80" s="6">
        <f t="shared" si="26"/>
        <v>0.99968000000000001</v>
      </c>
      <c r="Q80" s="7">
        <f t="shared" si="27"/>
        <v>60.224759924527874</v>
      </c>
      <c r="R80" s="9">
        <f t="shared" si="28"/>
        <v>-3.7377054151466395E-2</v>
      </c>
    </row>
    <row r="81" spans="18:18" x14ac:dyDescent="0.25">
      <c r="R81" s="9">
        <f>MIN(R$8:R$80)</f>
        <v>-7.7846284647255362E-2</v>
      </c>
    </row>
    <row r="82" spans="18:18" x14ac:dyDescent="0.25">
      <c r="R82" s="9">
        <f>MAX(R$8:R$80)</f>
        <v>9.3030184970875951E-2</v>
      </c>
    </row>
    <row r="83" spans="18:18" x14ac:dyDescent="0.25">
      <c r="R83" s="9">
        <f>AVERAGE(R$8:R$80)</f>
        <v>5.3377998600591271E-3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topLeftCell="A22" workbookViewId="0">
      <selection activeCell="R52" sqref="R52"/>
    </sheetView>
  </sheetViews>
  <sheetFormatPr defaultColWidth="10.23046875" defaultRowHeight="9.75" x14ac:dyDescent="0.25"/>
  <sheetData>
    <row r="1" spans="1:18" x14ac:dyDescent="0.25">
      <c r="H1" s="1" t="s">
        <v>0</v>
      </c>
      <c r="I1" s="1" t="s">
        <v>1</v>
      </c>
      <c r="J1" s="1" t="s">
        <v>2</v>
      </c>
      <c r="K1" s="1" t="s">
        <v>3</v>
      </c>
    </row>
    <row r="2" spans="1:18" x14ac:dyDescent="0.25">
      <c r="H2" t="s">
        <v>4</v>
      </c>
      <c r="I2">
        <v>0</v>
      </c>
      <c r="J2" t="s">
        <v>30</v>
      </c>
      <c r="K2" s="2">
        <v>42.693904791532702</v>
      </c>
    </row>
    <row r="3" spans="1:18" x14ac:dyDescent="0.25">
      <c r="G3" s="3" t="s">
        <v>6</v>
      </c>
      <c r="H3" s="3" t="s">
        <v>7</v>
      </c>
      <c r="I3" s="3">
        <v>1</v>
      </c>
      <c r="J3" s="3" t="s">
        <v>30</v>
      </c>
      <c r="K3" s="4">
        <v>1</v>
      </c>
    </row>
    <row r="4" spans="1:18" x14ac:dyDescent="0.25">
      <c r="H4" t="s">
        <v>8</v>
      </c>
      <c r="I4">
        <v>2</v>
      </c>
      <c r="J4" t="s">
        <v>30</v>
      </c>
      <c r="K4" s="2">
        <v>0.24682964984658501</v>
      </c>
    </row>
    <row r="5" spans="1:18" x14ac:dyDescent="0.25">
      <c r="H5" t="s">
        <v>9</v>
      </c>
      <c r="I5" t="s">
        <v>10</v>
      </c>
      <c r="J5" t="s">
        <v>30</v>
      </c>
      <c r="K5" s="2">
        <v>0.85632353707292297</v>
      </c>
    </row>
    <row r="7" spans="1:18" x14ac:dyDescent="0.25">
      <c r="A7" s="1" t="s">
        <v>11</v>
      </c>
      <c r="B7" s="1" t="s">
        <v>12</v>
      </c>
      <c r="C7" s="1" t="s">
        <v>13</v>
      </c>
      <c r="D7" s="1" t="s">
        <v>14</v>
      </c>
      <c r="E7" s="1" t="s">
        <v>15</v>
      </c>
      <c r="F7" s="1" t="s">
        <v>16</v>
      </c>
      <c r="G7" s="1" t="s">
        <v>17</v>
      </c>
      <c r="H7" s="1" t="s">
        <v>18</v>
      </c>
      <c r="I7" s="1" t="s">
        <v>19</v>
      </c>
      <c r="J7" s="1" t="s">
        <v>20</v>
      </c>
      <c r="K7" s="1" t="s">
        <v>21</v>
      </c>
      <c r="L7" s="1" t="s">
        <v>22</v>
      </c>
      <c r="M7" s="1" t="s">
        <v>23</v>
      </c>
      <c r="N7" s="1" t="s">
        <v>24</v>
      </c>
      <c r="O7" s="1" t="s">
        <v>25</v>
      </c>
      <c r="P7" s="1" t="s">
        <v>26</v>
      </c>
      <c r="Q7" s="1" t="s">
        <v>27</v>
      </c>
      <c r="R7" s="1" t="s">
        <v>28</v>
      </c>
    </row>
    <row r="8" spans="1:18" x14ac:dyDescent="0.25">
      <c r="A8" t="s">
        <v>30</v>
      </c>
      <c r="B8">
        <v>40960000</v>
      </c>
      <c r="C8" s="5">
        <v>0.9</v>
      </c>
      <c r="D8">
        <v>1</v>
      </c>
      <c r="E8">
        <v>0</v>
      </c>
      <c r="F8">
        <v>1</v>
      </c>
      <c r="G8">
        <v>0</v>
      </c>
      <c r="H8" s="5">
        <f t="shared" ref="H8:H50" si="0">E8+F8+G8</f>
        <v>1</v>
      </c>
      <c r="I8" s="2">
        <f>$K$3</f>
        <v>1</v>
      </c>
      <c r="J8" s="2">
        <f>$K$3</f>
        <v>1</v>
      </c>
      <c r="K8" s="6">
        <f>$E8*$K$2+$F8*$K$3+$G8*$K$4</f>
        <v>1</v>
      </c>
      <c r="L8" s="7">
        <f t="shared" ref="L8:L50" si="1">1/((1-$C8)/I8+$C8/K8)</f>
        <v>1</v>
      </c>
      <c r="M8" s="6">
        <f t="shared" ref="M8:M50" si="2">N$8</f>
        <v>46639</v>
      </c>
      <c r="N8" s="8">
        <v>46639</v>
      </c>
      <c r="O8">
        <v>1</v>
      </c>
      <c r="P8" s="6">
        <f t="shared" ref="P8:P50" si="3">O8*$H8</f>
        <v>1</v>
      </c>
      <c r="Q8" s="7">
        <f t="shared" ref="Q8:Q50" si="4">($B8/$B$8)*(M8/N8)*((1-$C8)+$C8*O8*$H8)</f>
        <v>1</v>
      </c>
      <c r="R8" s="9">
        <f t="shared" ref="R8:R50" si="5">(L8-Q8)/Q8</f>
        <v>0</v>
      </c>
    </row>
    <row r="9" spans="1:18" x14ac:dyDescent="0.25">
      <c r="A9" t="s">
        <v>30</v>
      </c>
      <c r="B9" s="11">
        <v>10240000</v>
      </c>
      <c r="C9" s="5">
        <v>0.9</v>
      </c>
      <c r="D9">
        <v>1</v>
      </c>
      <c r="E9">
        <v>0</v>
      </c>
      <c r="F9">
        <v>8</v>
      </c>
      <c r="G9">
        <v>0</v>
      </c>
      <c r="H9" s="5">
        <f t="shared" si="0"/>
        <v>8</v>
      </c>
      <c r="I9" s="2">
        <f>$K$3</f>
        <v>1</v>
      </c>
      <c r="J9" s="2">
        <f>$K$3</f>
        <v>1</v>
      </c>
      <c r="K9" s="6">
        <f>$E9*$K$2+$F9*$K$3+$G9*$K$4</f>
        <v>8</v>
      </c>
      <c r="L9" s="7">
        <f t="shared" si="1"/>
        <v>4.7058823529411775</v>
      </c>
      <c r="M9" s="6">
        <f t="shared" si="2"/>
        <v>46639</v>
      </c>
      <c r="N9" s="8">
        <v>2471.9448000000002</v>
      </c>
      <c r="O9">
        <v>0.125</v>
      </c>
      <c r="P9" s="6">
        <f t="shared" si="3"/>
        <v>1</v>
      </c>
      <c r="Q9" s="7">
        <f t="shared" si="4"/>
        <v>4.7168326736098631</v>
      </c>
      <c r="R9" s="9">
        <f t="shared" si="5"/>
        <v>-2.3215410480747823E-3</v>
      </c>
    </row>
    <row r="10" spans="1:18" x14ac:dyDescent="0.25">
      <c r="A10" t="s">
        <v>30</v>
      </c>
      <c r="B10" s="11">
        <v>10240000</v>
      </c>
      <c r="C10" s="5">
        <v>0.9</v>
      </c>
      <c r="D10">
        <v>1</v>
      </c>
      <c r="E10">
        <v>0</v>
      </c>
      <c r="F10">
        <v>8</v>
      </c>
      <c r="G10">
        <v>8</v>
      </c>
      <c r="H10" s="5">
        <f t="shared" si="0"/>
        <v>16</v>
      </c>
      <c r="I10" s="2">
        <f t="shared" ref="I10:I17" si="6">$K$3</f>
        <v>1</v>
      </c>
      <c r="J10" s="2">
        <f>$K$4</f>
        <v>0.24682964984658501</v>
      </c>
      <c r="K10" s="6">
        <f>$E10*$K$2+$F10*$K$3+$G10*$K$4</f>
        <v>9.9746371987726796</v>
      </c>
      <c r="L10" s="7">
        <f t="shared" si="1"/>
        <v>5.2568263067595637</v>
      </c>
      <c r="M10" s="6">
        <f t="shared" si="2"/>
        <v>46639</v>
      </c>
      <c r="N10" s="8">
        <v>2226.6974100000002</v>
      </c>
      <c r="O10">
        <v>6.25E-2</v>
      </c>
      <c r="P10" s="6">
        <f t="shared" si="3"/>
        <v>1</v>
      </c>
      <c r="Q10" s="7">
        <f t="shared" si="4"/>
        <v>5.2363423730752885</v>
      </c>
      <c r="R10" s="9">
        <f t="shared" si="5"/>
        <v>3.9118782204925042E-3</v>
      </c>
    </row>
    <row r="11" spans="1:18" x14ac:dyDescent="0.25">
      <c r="A11" t="s">
        <v>30</v>
      </c>
      <c r="B11" s="11">
        <v>10240000</v>
      </c>
      <c r="C11" s="5">
        <v>0.9</v>
      </c>
      <c r="D11">
        <v>1</v>
      </c>
      <c r="E11">
        <v>0</v>
      </c>
      <c r="F11">
        <v>8</v>
      </c>
      <c r="G11">
        <v>64</v>
      </c>
      <c r="H11" s="5">
        <f t="shared" si="0"/>
        <v>72</v>
      </c>
      <c r="I11" s="2">
        <f t="shared" si="6"/>
        <v>1</v>
      </c>
      <c r="J11" s="2">
        <f>$K$4</f>
        <v>0.24682964984658501</v>
      </c>
      <c r="K11" s="6">
        <f>$E11*$K$2+$F11*$K$3+$G11*$K$4</f>
        <v>23.797097590181441</v>
      </c>
      <c r="L11" s="7">
        <f t="shared" si="1"/>
        <v>7.25585473676355</v>
      </c>
      <c r="M11" s="6">
        <f t="shared" si="2"/>
        <v>46639</v>
      </c>
      <c r="N11" s="8">
        <v>1610.2083</v>
      </c>
      <c r="O11">
        <v>1.3889E-2</v>
      </c>
      <c r="P11" s="6">
        <f t="shared" si="3"/>
        <v>1.000008</v>
      </c>
      <c r="Q11" s="7">
        <f t="shared" si="4"/>
        <v>7.2411960304763054</v>
      </c>
      <c r="R11" s="9">
        <f t="shared" si="5"/>
        <v>2.024348771328639E-3</v>
      </c>
    </row>
    <row r="12" spans="1:18" x14ac:dyDescent="0.25">
      <c r="A12" t="s">
        <v>30</v>
      </c>
      <c r="B12" s="11">
        <v>10240000</v>
      </c>
      <c r="C12" s="5">
        <v>0.9</v>
      </c>
      <c r="D12">
        <v>1</v>
      </c>
      <c r="E12">
        <v>0</v>
      </c>
      <c r="F12">
        <v>64</v>
      </c>
      <c r="G12">
        <v>0</v>
      </c>
      <c r="H12" s="5">
        <f t="shared" si="0"/>
        <v>64</v>
      </c>
      <c r="I12" s="2">
        <f t="shared" si="6"/>
        <v>1</v>
      </c>
      <c r="J12" s="2">
        <f>$K$5</f>
        <v>0.85632353707292297</v>
      </c>
      <c r="K12" s="6">
        <f t="shared" ref="K12:K17" si="7">$E12*$K$2+$F12*$K$5+$G12*$K$4</f>
        <v>54.80470637266707</v>
      </c>
      <c r="L12" s="7">
        <f t="shared" si="1"/>
        <v>8.589445745987252</v>
      </c>
      <c r="M12" s="6">
        <f t="shared" si="2"/>
        <v>46639</v>
      </c>
      <c r="N12" s="8">
        <v>1354.2741599999999</v>
      </c>
      <c r="O12">
        <v>1.5625E-2</v>
      </c>
      <c r="P12" s="6">
        <f t="shared" si="3"/>
        <v>1</v>
      </c>
      <c r="Q12" s="7">
        <f t="shared" si="4"/>
        <v>8.6095934961943019</v>
      </c>
      <c r="R12" s="9">
        <f t="shared" si="5"/>
        <v>-2.3401511599770489E-3</v>
      </c>
    </row>
    <row r="13" spans="1:18" x14ac:dyDescent="0.25">
      <c r="A13" t="s">
        <v>30</v>
      </c>
      <c r="B13" s="11">
        <v>10240000</v>
      </c>
      <c r="C13" s="5">
        <v>0.9</v>
      </c>
      <c r="D13">
        <v>1</v>
      </c>
      <c r="E13">
        <v>0</v>
      </c>
      <c r="F13">
        <v>64</v>
      </c>
      <c r="G13">
        <v>8</v>
      </c>
      <c r="H13" s="5">
        <f t="shared" si="0"/>
        <v>72</v>
      </c>
      <c r="I13" s="2">
        <f t="shared" si="6"/>
        <v>1</v>
      </c>
      <c r="J13" s="2">
        <f>$K$4</f>
        <v>0.24682964984658501</v>
      </c>
      <c r="K13" s="6">
        <f t="shared" si="7"/>
        <v>56.779343571439753</v>
      </c>
      <c r="L13" s="7">
        <f t="shared" si="1"/>
        <v>8.631789326047997</v>
      </c>
      <c r="M13" s="6">
        <f t="shared" si="2"/>
        <v>46639</v>
      </c>
      <c r="N13" s="8">
        <v>1350.7302099999999</v>
      </c>
      <c r="O13">
        <v>1.3889E-2</v>
      </c>
      <c r="P13" s="6">
        <f t="shared" si="3"/>
        <v>1.000008</v>
      </c>
      <c r="Q13" s="7">
        <f t="shared" si="4"/>
        <v>8.6322448878966007</v>
      </c>
      <c r="R13" s="9">
        <f t="shared" si="5"/>
        <v>-5.2774435215859797E-5</v>
      </c>
    </row>
    <row r="14" spans="1:18" x14ac:dyDescent="0.25">
      <c r="A14" t="s">
        <v>30</v>
      </c>
      <c r="B14" s="11">
        <v>10240000</v>
      </c>
      <c r="C14" s="5">
        <v>0.9</v>
      </c>
      <c r="D14">
        <v>1</v>
      </c>
      <c r="E14">
        <v>0</v>
      </c>
      <c r="F14">
        <v>64</v>
      </c>
      <c r="G14">
        <v>64</v>
      </c>
      <c r="H14" s="5">
        <f t="shared" si="0"/>
        <v>128</v>
      </c>
      <c r="I14" s="2">
        <f t="shared" si="6"/>
        <v>1</v>
      </c>
      <c r="J14" s="2">
        <f>$K$4</f>
        <v>0.24682964984658501</v>
      </c>
      <c r="K14" s="6">
        <f t="shared" si="7"/>
        <v>70.601803962848507</v>
      </c>
      <c r="L14" s="7">
        <f t="shared" si="1"/>
        <v>8.8693723569128604</v>
      </c>
      <c r="M14" s="6">
        <f t="shared" si="2"/>
        <v>46639</v>
      </c>
      <c r="N14" s="8">
        <v>1312.11626</v>
      </c>
      <c r="O14">
        <v>7.8130000000000005E-3</v>
      </c>
      <c r="P14" s="6">
        <f t="shared" si="3"/>
        <v>1.0000640000000001</v>
      </c>
      <c r="Q14" s="7">
        <f t="shared" si="4"/>
        <v>8.8867289866524484</v>
      </c>
      <c r="R14" s="9">
        <f t="shared" si="5"/>
        <v>-1.9530954264113376E-3</v>
      </c>
    </row>
    <row r="15" spans="1:18" x14ac:dyDescent="0.25">
      <c r="A15" t="s">
        <v>30</v>
      </c>
      <c r="B15" s="11">
        <v>10240000</v>
      </c>
      <c r="C15" s="5">
        <v>0.9</v>
      </c>
      <c r="D15">
        <v>1</v>
      </c>
      <c r="E15">
        <v>0</v>
      </c>
      <c r="F15">
        <v>256</v>
      </c>
      <c r="G15">
        <v>0</v>
      </c>
      <c r="H15" s="5">
        <f t="shared" si="0"/>
        <v>256</v>
      </c>
      <c r="I15" s="2">
        <f t="shared" si="6"/>
        <v>1</v>
      </c>
      <c r="J15" s="2">
        <f>$K$5</f>
        <v>0.85632353707292297</v>
      </c>
      <c r="K15" s="6">
        <f t="shared" si="7"/>
        <v>219.21882549066828</v>
      </c>
      <c r="L15" s="7">
        <f t="shared" si="1"/>
        <v>9.6056416476313888</v>
      </c>
      <c r="M15" s="6">
        <f t="shared" si="2"/>
        <v>46639</v>
      </c>
      <c r="N15" s="8">
        <v>1211.4236000000001</v>
      </c>
      <c r="O15">
        <v>3.9060000000000002E-3</v>
      </c>
      <c r="P15" s="6">
        <f t="shared" si="3"/>
        <v>0.99993600000000005</v>
      </c>
      <c r="Q15" s="7">
        <f t="shared" si="4"/>
        <v>9.6242787398231293</v>
      </c>
      <c r="R15" s="9">
        <f t="shared" si="5"/>
        <v>-1.9364663779556101E-3</v>
      </c>
    </row>
    <row r="16" spans="1:18" x14ac:dyDescent="0.25">
      <c r="A16" t="s">
        <v>30</v>
      </c>
      <c r="B16" s="11">
        <v>10240000</v>
      </c>
      <c r="C16" s="5">
        <v>0.9</v>
      </c>
      <c r="D16">
        <v>1</v>
      </c>
      <c r="E16">
        <v>0</v>
      </c>
      <c r="F16">
        <v>256</v>
      </c>
      <c r="G16">
        <v>8</v>
      </c>
      <c r="H16" s="5">
        <f t="shared" si="0"/>
        <v>264</v>
      </c>
      <c r="I16" s="2">
        <f t="shared" si="6"/>
        <v>1</v>
      </c>
      <c r="J16" s="2">
        <f>$K$4</f>
        <v>0.24682964984658501</v>
      </c>
      <c r="K16" s="6">
        <f t="shared" si="7"/>
        <v>221.19346268944096</v>
      </c>
      <c r="L16" s="7">
        <f t="shared" si="1"/>
        <v>9.6090245181227392</v>
      </c>
      <c r="M16" s="6">
        <f t="shared" si="2"/>
        <v>46639</v>
      </c>
      <c r="N16" s="8">
        <v>1210.9981600000001</v>
      </c>
      <c r="O16">
        <v>3.7880000000000001E-3</v>
      </c>
      <c r="P16" s="6">
        <f t="shared" si="3"/>
        <v>1.000032</v>
      </c>
      <c r="Q16" s="7">
        <f t="shared" si="4"/>
        <v>9.6284917565853263</v>
      </c>
      <c r="R16" s="9">
        <f t="shared" si="5"/>
        <v>-2.021836748135831E-3</v>
      </c>
    </row>
    <row r="17" spans="1:18" x14ac:dyDescent="0.25">
      <c r="A17" t="s">
        <v>30</v>
      </c>
      <c r="B17" s="11">
        <v>10240000</v>
      </c>
      <c r="C17" s="5">
        <v>0.9</v>
      </c>
      <c r="D17">
        <v>1</v>
      </c>
      <c r="E17">
        <v>0</v>
      </c>
      <c r="F17">
        <v>256</v>
      </c>
      <c r="G17">
        <v>64</v>
      </c>
      <c r="H17" s="5">
        <f t="shared" si="0"/>
        <v>320</v>
      </c>
      <c r="I17" s="2">
        <f t="shared" si="6"/>
        <v>1</v>
      </c>
      <c r="J17" s="2">
        <f>$K$4</f>
        <v>0.24682964984658501</v>
      </c>
      <c r="K17" s="6">
        <f t="shared" si="7"/>
        <v>235.01592308084972</v>
      </c>
      <c r="L17" s="7">
        <f t="shared" si="1"/>
        <v>9.6311716101814397</v>
      </c>
      <c r="M17" s="6">
        <f t="shared" si="2"/>
        <v>46639</v>
      </c>
      <c r="N17" s="8">
        <v>1208.1908000000001</v>
      </c>
      <c r="O17">
        <v>3.1250000000000002E-3</v>
      </c>
      <c r="P17" s="6">
        <f t="shared" si="3"/>
        <v>1</v>
      </c>
      <c r="Q17" s="7">
        <f t="shared" si="4"/>
        <v>9.6505866457516465</v>
      </c>
      <c r="R17" s="9">
        <f t="shared" si="5"/>
        <v>-2.0117984826086787E-3</v>
      </c>
    </row>
    <row r="18" spans="1:18" x14ac:dyDescent="0.25">
      <c r="A18" t="s">
        <v>30</v>
      </c>
      <c r="B18">
        <v>40960000</v>
      </c>
      <c r="C18" s="5">
        <v>0.9</v>
      </c>
      <c r="D18">
        <v>0</v>
      </c>
      <c r="E18">
        <v>1</v>
      </c>
      <c r="F18">
        <v>0</v>
      </c>
      <c r="G18">
        <v>0</v>
      </c>
      <c r="H18" s="5">
        <f t="shared" si="0"/>
        <v>1</v>
      </c>
      <c r="I18" s="2">
        <f>$K$2</f>
        <v>42.693904791532702</v>
      </c>
      <c r="J18" s="2">
        <f>$K$2</f>
        <v>42.693904791532702</v>
      </c>
      <c r="K18" s="6">
        <f t="shared" ref="K18:K23" si="8">$E18*$K$2+$F18*$K$3+$G18*$K$4</f>
        <v>42.693904791532702</v>
      </c>
      <c r="L18" s="7">
        <f t="shared" si="1"/>
        <v>42.693904791532702</v>
      </c>
      <c r="M18" s="6">
        <f t="shared" si="2"/>
        <v>46639</v>
      </c>
      <c r="N18" s="8">
        <v>1098.33267</v>
      </c>
      <c r="O18">
        <v>1</v>
      </c>
      <c r="P18" s="6">
        <f t="shared" si="3"/>
        <v>1</v>
      </c>
      <c r="Q18" s="7">
        <f t="shared" si="4"/>
        <v>42.463455084150418</v>
      </c>
      <c r="R18" s="9">
        <f t="shared" si="5"/>
        <v>5.4270126377045638E-3</v>
      </c>
    </row>
    <row r="19" spans="1:18" x14ac:dyDescent="0.25">
      <c r="A19" t="s">
        <v>30</v>
      </c>
      <c r="B19">
        <v>40960000</v>
      </c>
      <c r="C19" s="5">
        <v>0.9</v>
      </c>
      <c r="D19">
        <v>0</v>
      </c>
      <c r="E19">
        <v>0</v>
      </c>
      <c r="F19">
        <v>0</v>
      </c>
      <c r="G19">
        <v>8</v>
      </c>
      <c r="H19" s="5">
        <f t="shared" si="0"/>
        <v>8</v>
      </c>
      <c r="I19" s="2">
        <f t="shared" ref="I19:I29" si="9">$K$2</f>
        <v>42.693904791532702</v>
      </c>
      <c r="J19" s="2">
        <f>$K$4</f>
        <v>0.24682964984658501</v>
      </c>
      <c r="K19" s="6">
        <f t="shared" si="8"/>
        <v>1.9746371987726801</v>
      </c>
      <c r="L19" s="7">
        <f t="shared" si="1"/>
        <v>2.1828237924999323</v>
      </c>
      <c r="M19" s="6">
        <f t="shared" si="2"/>
        <v>46639</v>
      </c>
      <c r="N19" s="8">
        <v>21384.970150000001</v>
      </c>
      <c r="O19">
        <v>0.125</v>
      </c>
      <c r="P19" s="6">
        <f t="shared" si="3"/>
        <v>1</v>
      </c>
      <c r="Q19" s="7">
        <f t="shared" si="4"/>
        <v>2.1809242506705111</v>
      </c>
      <c r="R19" s="9">
        <f t="shared" si="5"/>
        <v>8.7098019513387546E-4</v>
      </c>
    </row>
    <row r="20" spans="1:18" x14ac:dyDescent="0.25">
      <c r="A20" t="s">
        <v>30</v>
      </c>
      <c r="B20">
        <v>40960000</v>
      </c>
      <c r="C20" s="5">
        <v>0.9</v>
      </c>
      <c r="D20">
        <v>0</v>
      </c>
      <c r="E20">
        <v>0</v>
      </c>
      <c r="F20">
        <v>0</v>
      </c>
      <c r="G20">
        <v>64</v>
      </c>
      <c r="H20" s="5">
        <f t="shared" si="0"/>
        <v>64</v>
      </c>
      <c r="I20" s="2">
        <f t="shared" si="9"/>
        <v>42.693904791532702</v>
      </c>
      <c r="J20" s="2">
        <f>$K$4</f>
        <v>0.24682964984658501</v>
      </c>
      <c r="K20" s="6">
        <f t="shared" si="8"/>
        <v>15.797097590181441</v>
      </c>
      <c r="L20" s="7">
        <f t="shared" si="1"/>
        <v>16.859214149337081</v>
      </c>
      <c r="M20" s="6">
        <f t="shared" si="2"/>
        <v>46639</v>
      </c>
      <c r="N20" s="8">
        <v>2775.2486100000001</v>
      </c>
      <c r="O20">
        <v>1.5625E-2</v>
      </c>
      <c r="P20" s="6">
        <f t="shared" si="3"/>
        <v>1</v>
      </c>
      <c r="Q20" s="7">
        <f t="shared" si="4"/>
        <v>16.805341269948425</v>
      </c>
      <c r="R20" s="9">
        <f t="shared" si="5"/>
        <v>3.2056998143199025E-3</v>
      </c>
    </row>
    <row r="21" spans="1:18" x14ac:dyDescent="0.25">
      <c r="A21" t="s">
        <v>30</v>
      </c>
      <c r="B21" s="11">
        <v>10240000</v>
      </c>
      <c r="C21" s="5">
        <v>0.9</v>
      </c>
      <c r="D21">
        <v>0</v>
      </c>
      <c r="E21">
        <v>0</v>
      </c>
      <c r="F21">
        <v>8</v>
      </c>
      <c r="G21">
        <v>0</v>
      </c>
      <c r="H21" s="5">
        <f t="shared" si="0"/>
        <v>8</v>
      </c>
      <c r="I21" s="2">
        <f t="shared" si="9"/>
        <v>42.693904791532702</v>
      </c>
      <c r="J21" s="2">
        <f>$K$3</f>
        <v>1</v>
      </c>
      <c r="K21" s="6">
        <f t="shared" si="8"/>
        <v>8</v>
      </c>
      <c r="L21" s="7">
        <f t="shared" si="1"/>
        <v>8.7075963672153485</v>
      </c>
      <c r="M21" s="6">
        <f t="shared" si="2"/>
        <v>46639</v>
      </c>
      <c r="N21" s="8">
        <v>1336.57122</v>
      </c>
      <c r="O21">
        <v>0.125</v>
      </c>
      <c r="P21" s="6">
        <f t="shared" si="3"/>
        <v>1</v>
      </c>
      <c r="Q21" s="7">
        <f t="shared" si="4"/>
        <v>8.7236279111262025</v>
      </c>
      <c r="R21" s="9">
        <f t="shared" si="5"/>
        <v>-1.8377152343243856E-3</v>
      </c>
    </row>
    <row r="22" spans="1:18" x14ac:dyDescent="0.25">
      <c r="A22" t="s">
        <v>30</v>
      </c>
      <c r="B22" s="11">
        <v>10240000</v>
      </c>
      <c r="C22" s="5">
        <v>0.9</v>
      </c>
      <c r="D22">
        <v>0</v>
      </c>
      <c r="E22">
        <v>0</v>
      </c>
      <c r="F22">
        <v>8</v>
      </c>
      <c r="G22">
        <v>8</v>
      </c>
      <c r="H22" s="5">
        <f t="shared" si="0"/>
        <v>16</v>
      </c>
      <c r="I22" s="2">
        <f t="shared" si="9"/>
        <v>42.693904791532702</v>
      </c>
      <c r="J22" s="2">
        <f>$K$4</f>
        <v>0.24682964984658501</v>
      </c>
      <c r="K22" s="6">
        <f t="shared" si="8"/>
        <v>9.9746371987726796</v>
      </c>
      <c r="L22" s="7">
        <f t="shared" si="1"/>
        <v>10.80250743750169</v>
      </c>
      <c r="M22" s="6">
        <f t="shared" si="2"/>
        <v>46639</v>
      </c>
      <c r="N22" s="8">
        <v>1088.5541000000001</v>
      </c>
      <c r="O22">
        <v>6.25E-2</v>
      </c>
      <c r="P22" s="6">
        <f t="shared" si="3"/>
        <v>1</v>
      </c>
      <c r="Q22" s="7">
        <f t="shared" si="4"/>
        <v>10.711226938560058</v>
      </c>
      <c r="R22" s="9">
        <f t="shared" si="5"/>
        <v>8.5219461286013386E-3</v>
      </c>
    </row>
    <row r="23" spans="1:18" x14ac:dyDescent="0.25">
      <c r="A23" t="s">
        <v>30</v>
      </c>
      <c r="B23" s="11">
        <v>10240000</v>
      </c>
      <c r="C23" s="5">
        <v>0.9</v>
      </c>
      <c r="D23">
        <v>0</v>
      </c>
      <c r="E23">
        <v>0</v>
      </c>
      <c r="F23">
        <v>8</v>
      </c>
      <c r="G23">
        <v>64</v>
      </c>
      <c r="H23" s="5">
        <f t="shared" si="0"/>
        <v>72</v>
      </c>
      <c r="I23" s="2">
        <f t="shared" si="9"/>
        <v>42.693904791532702</v>
      </c>
      <c r="J23" s="2">
        <f>$K$4</f>
        <v>0.24682964984658501</v>
      </c>
      <c r="K23" s="6">
        <f t="shared" si="8"/>
        <v>23.797097590181441</v>
      </c>
      <c r="L23" s="7">
        <f t="shared" si="1"/>
        <v>24.899162818346426</v>
      </c>
      <c r="M23" s="6">
        <f t="shared" si="2"/>
        <v>46639</v>
      </c>
      <c r="N23" s="8">
        <v>470.14278999999999</v>
      </c>
      <c r="O23">
        <v>1.3889E-2</v>
      </c>
      <c r="P23" s="6">
        <f t="shared" si="3"/>
        <v>1.000008</v>
      </c>
      <c r="Q23" s="7">
        <f t="shared" si="4"/>
        <v>24.800622700605491</v>
      </c>
      <c r="R23" s="9">
        <f t="shared" si="5"/>
        <v>3.9732920794173961E-3</v>
      </c>
    </row>
    <row r="24" spans="1:18" x14ac:dyDescent="0.25">
      <c r="A24" t="s">
        <v>30</v>
      </c>
      <c r="B24">
        <v>40960000</v>
      </c>
      <c r="C24" s="5">
        <v>0.9</v>
      </c>
      <c r="D24">
        <v>0</v>
      </c>
      <c r="E24">
        <v>0</v>
      </c>
      <c r="F24">
        <v>64</v>
      </c>
      <c r="G24">
        <v>0</v>
      </c>
      <c r="H24" s="5">
        <f t="shared" si="0"/>
        <v>64</v>
      </c>
      <c r="I24" s="2">
        <f t="shared" si="9"/>
        <v>42.693904791532702</v>
      </c>
      <c r="J24" s="2">
        <f>$K$5</f>
        <v>0.85632353707292297</v>
      </c>
      <c r="K24" s="6">
        <f t="shared" ref="K24:K29" si="10">$E24*$K$2+$F24*$K$5+$G24*$K$4</f>
        <v>54.80470637266707</v>
      </c>
      <c r="L24" s="7">
        <f t="shared" si="1"/>
        <v>53.29296704431308</v>
      </c>
      <c r="M24" s="6">
        <f t="shared" si="2"/>
        <v>46639</v>
      </c>
      <c r="N24" s="8">
        <v>870.69673</v>
      </c>
      <c r="O24">
        <v>1.5625E-2</v>
      </c>
      <c r="P24" s="6">
        <f t="shared" si="3"/>
        <v>1</v>
      </c>
      <c r="Q24" s="7">
        <f t="shared" si="4"/>
        <v>53.565148912411786</v>
      </c>
      <c r="R24" s="9">
        <f t="shared" si="5"/>
        <v>-5.0813238388223219E-3</v>
      </c>
    </row>
    <row r="25" spans="1:18" x14ac:dyDescent="0.25">
      <c r="A25" t="s">
        <v>30</v>
      </c>
      <c r="B25">
        <v>40960000</v>
      </c>
      <c r="C25" s="5">
        <v>0.9</v>
      </c>
      <c r="D25">
        <v>0</v>
      </c>
      <c r="E25">
        <v>0</v>
      </c>
      <c r="F25">
        <v>64</v>
      </c>
      <c r="G25">
        <v>8</v>
      </c>
      <c r="H25" s="5">
        <f t="shared" si="0"/>
        <v>72</v>
      </c>
      <c r="I25" s="2">
        <f t="shared" si="9"/>
        <v>42.693904791532702</v>
      </c>
      <c r="J25" s="2">
        <f>$K$4</f>
        <v>0.24682964984658501</v>
      </c>
      <c r="K25" s="6">
        <f t="shared" si="10"/>
        <v>56.779343571439753</v>
      </c>
      <c r="L25" s="7">
        <f t="shared" si="1"/>
        <v>54.965925060753996</v>
      </c>
      <c r="M25" s="6">
        <f t="shared" si="2"/>
        <v>46639</v>
      </c>
      <c r="N25" s="8">
        <v>863.81313999999998</v>
      </c>
      <c r="O25">
        <v>1.3889E-2</v>
      </c>
      <c r="P25" s="6">
        <f t="shared" si="3"/>
        <v>1.000008</v>
      </c>
      <c r="Q25" s="7">
        <f t="shared" si="4"/>
        <v>53.992389836533398</v>
      </c>
      <c r="R25" s="9">
        <f t="shared" si="5"/>
        <v>1.8030971164048476E-2</v>
      </c>
    </row>
    <row r="26" spans="1:18" x14ac:dyDescent="0.25">
      <c r="A26" t="s">
        <v>30</v>
      </c>
      <c r="B26">
        <v>40960000</v>
      </c>
      <c r="C26" s="5">
        <v>0.9</v>
      </c>
      <c r="D26">
        <v>0</v>
      </c>
      <c r="E26">
        <v>0</v>
      </c>
      <c r="F26">
        <v>64</v>
      </c>
      <c r="G26">
        <v>64</v>
      </c>
      <c r="H26" s="5">
        <f t="shared" si="0"/>
        <v>128</v>
      </c>
      <c r="I26" s="2">
        <f t="shared" si="9"/>
        <v>42.693904791532702</v>
      </c>
      <c r="J26" s="2">
        <f>$K$4</f>
        <v>0.24682964984658501</v>
      </c>
      <c r="K26" s="6">
        <f t="shared" si="10"/>
        <v>70.601803962848507</v>
      </c>
      <c r="L26" s="7">
        <f t="shared" si="1"/>
        <v>66.269911578105621</v>
      </c>
      <c r="M26" s="6">
        <f t="shared" si="2"/>
        <v>46639</v>
      </c>
      <c r="N26" s="8">
        <v>717.87081999999998</v>
      </c>
      <c r="O26">
        <v>7.8130000000000005E-3</v>
      </c>
      <c r="P26" s="6">
        <f t="shared" si="3"/>
        <v>1.0000640000000001</v>
      </c>
      <c r="Q26" s="7">
        <f t="shared" si="4"/>
        <v>64.972255602198743</v>
      </c>
      <c r="R26" s="9">
        <f t="shared" si="5"/>
        <v>1.9972463074884587E-2</v>
      </c>
    </row>
    <row r="27" spans="1:18" x14ac:dyDescent="0.25">
      <c r="A27" t="s">
        <v>30</v>
      </c>
      <c r="B27">
        <v>40960000</v>
      </c>
      <c r="C27" s="5">
        <v>0.9</v>
      </c>
      <c r="D27">
        <v>0</v>
      </c>
      <c r="E27">
        <v>0</v>
      </c>
      <c r="F27">
        <v>256</v>
      </c>
      <c r="G27">
        <v>0</v>
      </c>
      <c r="H27" s="5">
        <f t="shared" si="0"/>
        <v>256</v>
      </c>
      <c r="I27" s="2">
        <f t="shared" si="9"/>
        <v>42.693904791532702</v>
      </c>
      <c r="J27" s="2">
        <f>$K$5</f>
        <v>0.85632353707292297</v>
      </c>
      <c r="K27" s="6">
        <f t="shared" si="10"/>
        <v>219.21882549066828</v>
      </c>
      <c r="L27" s="7">
        <f t="shared" si="1"/>
        <v>155.09306521645257</v>
      </c>
      <c r="M27" s="6">
        <f t="shared" si="2"/>
        <v>46639</v>
      </c>
      <c r="N27" s="8">
        <v>301.90915999999999</v>
      </c>
      <c r="O27">
        <v>3.9060000000000002E-3</v>
      </c>
      <c r="P27" s="6">
        <f t="shared" si="3"/>
        <v>0.99993600000000005</v>
      </c>
      <c r="Q27" s="7">
        <f t="shared" si="4"/>
        <v>154.47134361077352</v>
      </c>
      <c r="R27" s="9">
        <f t="shared" si="5"/>
        <v>4.0248345819120235E-3</v>
      </c>
    </row>
    <row r="28" spans="1:18" x14ac:dyDescent="0.25">
      <c r="A28" t="s">
        <v>30</v>
      </c>
      <c r="B28">
        <v>40960000</v>
      </c>
      <c r="C28" s="5">
        <v>0.9</v>
      </c>
      <c r="D28">
        <v>0</v>
      </c>
      <c r="E28">
        <v>0</v>
      </c>
      <c r="F28">
        <v>256</v>
      </c>
      <c r="G28">
        <v>8</v>
      </c>
      <c r="H28" s="5">
        <f t="shared" si="0"/>
        <v>264</v>
      </c>
      <c r="I28" s="2">
        <f t="shared" si="9"/>
        <v>42.693904791532702</v>
      </c>
      <c r="J28" s="2">
        <f t="shared" ref="J28:J38" si="11">$K$4</f>
        <v>0.24682964984658501</v>
      </c>
      <c r="K28" s="6">
        <f t="shared" si="10"/>
        <v>221.19346268944096</v>
      </c>
      <c r="L28" s="7">
        <f t="shared" si="1"/>
        <v>155.97969052349438</v>
      </c>
      <c r="M28" s="6">
        <f t="shared" si="2"/>
        <v>46639</v>
      </c>
      <c r="N28" s="8">
        <v>324.63799999999998</v>
      </c>
      <c r="O28">
        <v>3.7880000000000001E-3</v>
      </c>
      <c r="P28" s="6">
        <f t="shared" si="3"/>
        <v>1.000032</v>
      </c>
      <c r="Q28" s="7">
        <f t="shared" si="4"/>
        <v>143.66877322802628</v>
      </c>
      <c r="R28" s="10">
        <f t="shared" si="5"/>
        <v>8.568958319097375E-2</v>
      </c>
    </row>
    <row r="29" spans="1:18" x14ac:dyDescent="0.25">
      <c r="A29" t="s">
        <v>30</v>
      </c>
      <c r="B29">
        <v>40960000</v>
      </c>
      <c r="C29" s="5">
        <v>0.9</v>
      </c>
      <c r="D29">
        <v>0</v>
      </c>
      <c r="E29">
        <v>0</v>
      </c>
      <c r="F29">
        <v>256</v>
      </c>
      <c r="G29">
        <v>64</v>
      </c>
      <c r="H29" s="5">
        <f t="shared" si="0"/>
        <v>320</v>
      </c>
      <c r="I29" s="2">
        <f t="shared" si="9"/>
        <v>42.693904791532702</v>
      </c>
      <c r="J29" s="2">
        <f t="shared" si="11"/>
        <v>0.24682964984658501</v>
      </c>
      <c r="K29" s="6">
        <f t="shared" si="10"/>
        <v>235.01592308084972</v>
      </c>
      <c r="L29" s="7">
        <f t="shared" si="1"/>
        <v>162.02774551940215</v>
      </c>
      <c r="M29" s="6">
        <f t="shared" si="2"/>
        <v>46639</v>
      </c>
      <c r="N29" s="8">
        <v>293.21415000000002</v>
      </c>
      <c r="O29">
        <v>3.1250000000000002E-3</v>
      </c>
      <c r="P29" s="6">
        <f t="shared" si="3"/>
        <v>1</v>
      </c>
      <c r="Q29" s="7">
        <f t="shared" si="4"/>
        <v>159.06121856670285</v>
      </c>
      <c r="R29" s="9">
        <f t="shared" si="5"/>
        <v>1.8650221464607191E-2</v>
      </c>
    </row>
    <row r="30" spans="1:18" x14ac:dyDescent="0.25">
      <c r="A30" t="s">
        <v>30</v>
      </c>
      <c r="B30" s="11">
        <v>10240000</v>
      </c>
      <c r="C30" s="5">
        <v>0.9</v>
      </c>
      <c r="D30">
        <v>2</v>
      </c>
      <c r="E30">
        <v>0</v>
      </c>
      <c r="F30">
        <v>0</v>
      </c>
      <c r="G30">
        <v>1</v>
      </c>
      <c r="H30" s="5">
        <f t="shared" si="0"/>
        <v>1</v>
      </c>
      <c r="I30" s="2">
        <f t="shared" ref="I30:I38" si="12">$K$4</f>
        <v>0.24682964984658501</v>
      </c>
      <c r="J30" s="2">
        <f t="shared" si="11"/>
        <v>0.24682964984658501</v>
      </c>
      <c r="K30" s="6">
        <f>$E30*$K$2+$F30*$K$3+$G30*$K$4</f>
        <v>0.24682964984658501</v>
      </c>
      <c r="L30" s="7">
        <f t="shared" si="1"/>
        <v>0.24682964984658498</v>
      </c>
      <c r="M30" s="6">
        <f t="shared" si="2"/>
        <v>46639</v>
      </c>
      <c r="N30" s="8">
        <v>47221</v>
      </c>
      <c r="O30">
        <v>1</v>
      </c>
      <c r="P30" s="6">
        <f t="shared" si="3"/>
        <v>1</v>
      </c>
      <c r="Q30" s="7">
        <f t="shared" si="4"/>
        <v>0.24691874377925074</v>
      </c>
      <c r="R30" s="9">
        <f t="shared" si="5"/>
        <v>-3.6082288165783751E-4</v>
      </c>
    </row>
    <row r="31" spans="1:18" x14ac:dyDescent="0.25">
      <c r="A31" t="s">
        <v>30</v>
      </c>
      <c r="B31" s="11">
        <v>10240000</v>
      </c>
      <c r="C31" s="5">
        <v>0.9</v>
      </c>
      <c r="D31">
        <v>2</v>
      </c>
      <c r="E31">
        <v>0</v>
      </c>
      <c r="F31">
        <v>0</v>
      </c>
      <c r="G31">
        <v>8</v>
      </c>
      <c r="H31" s="5">
        <f t="shared" si="0"/>
        <v>8</v>
      </c>
      <c r="I31" s="2">
        <f t="shared" si="12"/>
        <v>0.24682964984658501</v>
      </c>
      <c r="J31" s="2">
        <f t="shared" si="11"/>
        <v>0.24682964984658501</v>
      </c>
      <c r="K31" s="6">
        <f>$E31*$K$2+$F31*$K$3+$G31*$K$4</f>
        <v>1.9746371987726801</v>
      </c>
      <c r="L31" s="7">
        <f t="shared" si="1"/>
        <v>1.1615512933956942</v>
      </c>
      <c r="M31" s="6">
        <f t="shared" si="2"/>
        <v>46639</v>
      </c>
      <c r="N31" s="8">
        <v>10046</v>
      </c>
      <c r="O31">
        <v>0.125</v>
      </c>
      <c r="P31" s="6">
        <f t="shared" si="3"/>
        <v>1</v>
      </c>
      <c r="Q31" s="7">
        <f t="shared" si="4"/>
        <v>1.1606360740593271</v>
      </c>
      <c r="R31" s="9">
        <f t="shared" si="5"/>
        <v>7.885497933612268E-4</v>
      </c>
    </row>
    <row r="32" spans="1:18" x14ac:dyDescent="0.25">
      <c r="A32" t="s">
        <v>30</v>
      </c>
      <c r="B32" s="11">
        <v>10240000</v>
      </c>
      <c r="C32" s="5">
        <v>0.9</v>
      </c>
      <c r="D32">
        <v>2</v>
      </c>
      <c r="E32">
        <v>0</v>
      </c>
      <c r="F32">
        <v>0</v>
      </c>
      <c r="G32">
        <v>64</v>
      </c>
      <c r="H32" s="5">
        <f t="shared" si="0"/>
        <v>64</v>
      </c>
      <c r="I32" s="2">
        <f t="shared" si="12"/>
        <v>0.24682964984658501</v>
      </c>
      <c r="J32" s="2">
        <f t="shared" si="11"/>
        <v>0.24682964984658501</v>
      </c>
      <c r="K32" s="6">
        <f>$E32*$K$2+$F32*$K$3+$G32*$K$4</f>
        <v>15.797097590181441</v>
      </c>
      <c r="L32" s="7">
        <f t="shared" si="1"/>
        <v>2.1639859712577318</v>
      </c>
      <c r="M32" s="6">
        <f t="shared" si="2"/>
        <v>46639</v>
      </c>
      <c r="N32" s="8">
        <v>5374.9757399999999</v>
      </c>
      <c r="O32">
        <v>1.5625E-2</v>
      </c>
      <c r="P32" s="6">
        <f t="shared" si="3"/>
        <v>1</v>
      </c>
      <c r="Q32" s="7">
        <f t="shared" si="4"/>
        <v>2.1692656049085723</v>
      </c>
      <c r="R32" s="9">
        <f t="shared" si="5"/>
        <v>-2.4338345838766104E-3</v>
      </c>
    </row>
    <row r="33" spans="1:18" x14ac:dyDescent="0.25">
      <c r="A33" t="s">
        <v>30</v>
      </c>
      <c r="B33" s="11">
        <v>10240000</v>
      </c>
      <c r="C33" s="5">
        <v>0.9</v>
      </c>
      <c r="D33">
        <v>2</v>
      </c>
      <c r="E33">
        <v>0</v>
      </c>
      <c r="F33">
        <v>8</v>
      </c>
      <c r="G33">
        <v>8</v>
      </c>
      <c r="H33" s="5">
        <f t="shared" si="0"/>
        <v>16</v>
      </c>
      <c r="I33" s="2">
        <f t="shared" si="12"/>
        <v>0.24682964984658501</v>
      </c>
      <c r="J33" s="2">
        <f t="shared" si="11"/>
        <v>0.24682964984658501</v>
      </c>
      <c r="K33" s="6">
        <f>$E33*$K$2+$F33*$K$3+$G33*$K$4</f>
        <v>9.9746371987726796</v>
      </c>
      <c r="L33" s="7">
        <f t="shared" si="1"/>
        <v>2.0187071195463213</v>
      </c>
      <c r="M33" s="6">
        <f t="shared" si="2"/>
        <v>46639</v>
      </c>
      <c r="N33" s="8">
        <v>5878.4800800000003</v>
      </c>
      <c r="O33">
        <v>6.25E-2</v>
      </c>
      <c r="P33" s="6">
        <f t="shared" si="3"/>
        <v>1</v>
      </c>
      <c r="Q33" s="7">
        <f t="shared" si="4"/>
        <v>1.9834633853177912</v>
      </c>
      <c r="R33" s="9">
        <f t="shared" si="5"/>
        <v>1.7768784888803655E-2</v>
      </c>
    </row>
    <row r="34" spans="1:18" x14ac:dyDescent="0.25">
      <c r="A34" t="s">
        <v>30</v>
      </c>
      <c r="B34" s="11">
        <v>10240000</v>
      </c>
      <c r="C34" s="5">
        <v>0.9</v>
      </c>
      <c r="D34">
        <v>2</v>
      </c>
      <c r="E34">
        <v>0</v>
      </c>
      <c r="F34">
        <v>8</v>
      </c>
      <c r="G34">
        <v>64</v>
      </c>
      <c r="H34" s="5">
        <f t="shared" si="0"/>
        <v>72</v>
      </c>
      <c r="I34" s="2">
        <f t="shared" si="12"/>
        <v>0.24682964984658501</v>
      </c>
      <c r="J34" s="2">
        <f t="shared" si="11"/>
        <v>0.24682964984658501</v>
      </c>
      <c r="K34" s="6">
        <f>$E34*$K$2+$F34*$K$3+$G34*$K$4</f>
        <v>23.797097590181441</v>
      </c>
      <c r="L34" s="7">
        <f t="shared" si="1"/>
        <v>2.2575531710696661</v>
      </c>
      <c r="M34" s="6">
        <f t="shared" si="2"/>
        <v>46639</v>
      </c>
      <c r="N34" s="8">
        <v>5262.7672000000002</v>
      </c>
      <c r="O34">
        <v>1.3889E-2</v>
      </c>
      <c r="P34" s="6">
        <f t="shared" si="3"/>
        <v>1.000008</v>
      </c>
      <c r="Q34" s="7">
        <f t="shared" si="4"/>
        <v>2.2155329139772699</v>
      </c>
      <c r="R34" s="9">
        <f t="shared" si="5"/>
        <v>1.8966207555437521E-2</v>
      </c>
    </row>
    <row r="35" spans="1:18" x14ac:dyDescent="0.25">
      <c r="A35" t="s">
        <v>30</v>
      </c>
      <c r="B35" s="11">
        <v>10240000</v>
      </c>
      <c r="C35" s="5">
        <v>0.9</v>
      </c>
      <c r="D35">
        <v>2</v>
      </c>
      <c r="E35">
        <v>0</v>
      </c>
      <c r="F35">
        <v>64</v>
      </c>
      <c r="G35">
        <v>8</v>
      </c>
      <c r="H35" s="5">
        <f t="shared" si="0"/>
        <v>72</v>
      </c>
      <c r="I35" s="2">
        <f t="shared" si="12"/>
        <v>0.24682964984658501</v>
      </c>
      <c r="J35" s="2">
        <f t="shared" si="11"/>
        <v>0.24682964984658501</v>
      </c>
      <c r="K35" s="6">
        <f>$E35*$K$2+$F35*$K$5+$G35*$K$4</f>
        <v>56.779343571439753</v>
      </c>
      <c r="L35" s="7">
        <f t="shared" si="1"/>
        <v>2.3753615234228516</v>
      </c>
      <c r="M35" s="6">
        <f t="shared" si="2"/>
        <v>46639</v>
      </c>
      <c r="N35" s="8">
        <v>5001.2378399999998</v>
      </c>
      <c r="O35">
        <v>1.3889E-2</v>
      </c>
      <c r="P35" s="6">
        <f t="shared" si="3"/>
        <v>1.000008</v>
      </c>
      <c r="Q35" s="7">
        <f t="shared" si="4"/>
        <v>2.3313896125763938</v>
      </c>
      <c r="R35" s="9">
        <f t="shared" si="5"/>
        <v>1.8860816145554026E-2</v>
      </c>
    </row>
    <row r="36" spans="1:18" x14ac:dyDescent="0.25">
      <c r="A36" t="s">
        <v>30</v>
      </c>
      <c r="B36" s="11">
        <v>10240000</v>
      </c>
      <c r="C36" s="5">
        <v>0.9</v>
      </c>
      <c r="D36">
        <v>2</v>
      </c>
      <c r="E36">
        <v>0</v>
      </c>
      <c r="F36">
        <v>64</v>
      </c>
      <c r="G36">
        <v>64</v>
      </c>
      <c r="H36" s="5">
        <f t="shared" si="0"/>
        <v>128</v>
      </c>
      <c r="I36" s="2">
        <f t="shared" si="12"/>
        <v>0.24682964984658501</v>
      </c>
      <c r="J36" s="2">
        <f t="shared" si="11"/>
        <v>0.24682964984658501</v>
      </c>
      <c r="K36" s="6">
        <f>$E36*$K$2+$F36*$K$5+$G36*$K$4</f>
        <v>70.601803962848507</v>
      </c>
      <c r="L36" s="7">
        <f t="shared" si="1"/>
        <v>2.3930013519720812</v>
      </c>
      <c r="M36" s="6">
        <f t="shared" si="2"/>
        <v>46639</v>
      </c>
      <c r="N36" s="8">
        <v>4967.0229600000002</v>
      </c>
      <c r="O36">
        <v>7.8130000000000005E-3</v>
      </c>
      <c r="P36" s="6">
        <f t="shared" si="3"/>
        <v>1.0000640000000001</v>
      </c>
      <c r="Q36" s="7">
        <f t="shared" si="4"/>
        <v>2.3475674856956976</v>
      </c>
      <c r="R36" s="9">
        <f t="shared" si="5"/>
        <v>1.9353593263334589E-2</v>
      </c>
    </row>
    <row r="37" spans="1:18" x14ac:dyDescent="0.25">
      <c r="A37" t="s">
        <v>30</v>
      </c>
      <c r="B37" s="11">
        <v>10240000</v>
      </c>
      <c r="C37" s="5">
        <v>0.9</v>
      </c>
      <c r="D37">
        <v>2</v>
      </c>
      <c r="E37">
        <v>0</v>
      </c>
      <c r="F37">
        <v>256</v>
      </c>
      <c r="G37">
        <v>8</v>
      </c>
      <c r="H37" s="5">
        <f t="shared" si="0"/>
        <v>264</v>
      </c>
      <c r="I37" s="2">
        <f t="shared" si="12"/>
        <v>0.24682964984658501</v>
      </c>
      <c r="J37" s="2">
        <f t="shared" si="11"/>
        <v>0.24682964984658501</v>
      </c>
      <c r="K37" s="6">
        <f>$E37*$K$2+$F37*$K$5+$G37*$K$4</f>
        <v>221.19346268944096</v>
      </c>
      <c r="L37" s="7">
        <f t="shared" si="1"/>
        <v>2.4437536496274035</v>
      </c>
      <c r="M37" s="6">
        <f t="shared" si="2"/>
        <v>46639</v>
      </c>
      <c r="N37" s="8">
        <v>4818.7976799999997</v>
      </c>
      <c r="O37">
        <v>3.7880000000000001E-3</v>
      </c>
      <c r="P37" s="6">
        <f t="shared" si="3"/>
        <v>1.000032</v>
      </c>
      <c r="Q37" s="7">
        <f t="shared" si="4"/>
        <v>2.4197085196571271</v>
      </c>
      <c r="R37" s="9">
        <f t="shared" si="5"/>
        <v>9.9372010202632213E-3</v>
      </c>
    </row>
    <row r="38" spans="1:18" x14ac:dyDescent="0.25">
      <c r="A38" t="s">
        <v>30</v>
      </c>
      <c r="B38" s="11">
        <v>10240000</v>
      </c>
      <c r="C38" s="5">
        <v>0.9</v>
      </c>
      <c r="D38">
        <v>2</v>
      </c>
      <c r="E38">
        <v>0</v>
      </c>
      <c r="F38">
        <v>256</v>
      </c>
      <c r="G38">
        <v>64</v>
      </c>
      <c r="H38" s="5">
        <f t="shared" si="0"/>
        <v>320</v>
      </c>
      <c r="I38" s="2">
        <f t="shared" si="12"/>
        <v>0.24682964984658501</v>
      </c>
      <c r="J38" s="2">
        <f t="shared" si="11"/>
        <v>0.24682964984658501</v>
      </c>
      <c r="K38" s="6">
        <f>$E38*$K$2+$F38*$K$5+$G38*$K$4</f>
        <v>235.01592308084972</v>
      </c>
      <c r="L38" s="7">
        <f t="shared" si="1"/>
        <v>2.4451836204935584</v>
      </c>
      <c r="M38" s="6">
        <f t="shared" si="2"/>
        <v>46639</v>
      </c>
      <c r="N38" s="8">
        <v>4797.75216</v>
      </c>
      <c r="O38">
        <v>3.1250000000000002E-3</v>
      </c>
      <c r="P38" s="6">
        <f t="shared" si="3"/>
        <v>1</v>
      </c>
      <c r="Q38" s="7">
        <f t="shared" si="4"/>
        <v>2.4302526706590029</v>
      </c>
      <c r="R38" s="9">
        <f t="shared" si="5"/>
        <v>6.1437849713407745E-3</v>
      </c>
    </row>
    <row r="39" spans="1:18" x14ac:dyDescent="0.25">
      <c r="A39" t="s">
        <v>30</v>
      </c>
      <c r="B39">
        <v>40960000</v>
      </c>
      <c r="C39" s="5">
        <v>0.3</v>
      </c>
      <c r="D39">
        <v>0</v>
      </c>
      <c r="E39">
        <v>1</v>
      </c>
      <c r="F39">
        <v>0</v>
      </c>
      <c r="G39">
        <v>0</v>
      </c>
      <c r="H39" s="5">
        <f t="shared" si="0"/>
        <v>1</v>
      </c>
      <c r="I39" s="2">
        <f>$K$2</f>
        <v>42.693904791532702</v>
      </c>
      <c r="J39" s="2">
        <f>$K$2</f>
        <v>42.693904791532702</v>
      </c>
      <c r="K39" s="6">
        <f t="shared" ref="K39:K44" si="13">$E39*$K$2+$F39*$K$3+$G39*$K$4</f>
        <v>42.693904791532702</v>
      </c>
      <c r="L39" s="7">
        <f t="shared" si="1"/>
        <v>42.693904791532709</v>
      </c>
      <c r="M39" s="6">
        <f t="shared" si="2"/>
        <v>46639</v>
      </c>
      <c r="N39" s="8">
        <v>1078.38417</v>
      </c>
      <c r="O39">
        <v>1</v>
      </c>
      <c r="P39" s="6">
        <f t="shared" si="3"/>
        <v>1</v>
      </c>
      <c r="Q39" s="7">
        <f t="shared" si="4"/>
        <v>43.248965718775338</v>
      </c>
      <c r="R39" s="9">
        <f t="shared" si="5"/>
        <v>-1.2834085579107023E-2</v>
      </c>
    </row>
    <row r="40" spans="1:18" x14ac:dyDescent="0.25">
      <c r="A40" t="s">
        <v>30</v>
      </c>
      <c r="B40">
        <v>40960000</v>
      </c>
      <c r="C40" s="5">
        <v>0.3</v>
      </c>
      <c r="D40">
        <v>0</v>
      </c>
      <c r="E40">
        <v>0</v>
      </c>
      <c r="F40">
        <v>0</v>
      </c>
      <c r="G40">
        <v>8</v>
      </c>
      <c r="H40" s="5">
        <f t="shared" si="0"/>
        <v>8</v>
      </c>
      <c r="I40" s="2">
        <f t="shared" ref="I40:I50" si="14">$K$2</f>
        <v>42.693904791532702</v>
      </c>
      <c r="J40" s="2">
        <f>$K$4</f>
        <v>0.24682964984658501</v>
      </c>
      <c r="K40" s="6">
        <f t="shared" si="13"/>
        <v>1.9746371987726801</v>
      </c>
      <c r="L40" s="7">
        <f t="shared" si="1"/>
        <v>5.9409790234314448</v>
      </c>
      <c r="M40" s="6">
        <f t="shared" si="2"/>
        <v>46639</v>
      </c>
      <c r="N40" s="8">
        <v>7854.52189</v>
      </c>
      <c r="O40">
        <v>0.125</v>
      </c>
      <c r="P40" s="6">
        <f t="shared" si="3"/>
        <v>1</v>
      </c>
      <c r="Q40" s="7">
        <f t="shared" si="4"/>
        <v>5.937853462395787</v>
      </c>
      <c r="R40" s="9">
        <f t="shared" si="5"/>
        <v>5.2637894408338285E-4</v>
      </c>
    </row>
    <row r="41" spans="1:18" x14ac:dyDescent="0.25">
      <c r="A41" t="s">
        <v>30</v>
      </c>
      <c r="B41">
        <v>40960000</v>
      </c>
      <c r="C41" s="5">
        <v>0.3</v>
      </c>
      <c r="D41">
        <v>0</v>
      </c>
      <c r="E41">
        <v>0</v>
      </c>
      <c r="F41">
        <v>0</v>
      </c>
      <c r="G41">
        <v>64</v>
      </c>
      <c r="H41" s="5">
        <f t="shared" si="0"/>
        <v>64</v>
      </c>
      <c r="I41" s="2">
        <f t="shared" si="14"/>
        <v>42.693904791532702</v>
      </c>
      <c r="J41" s="2">
        <f>$K$4</f>
        <v>0.24682964984658501</v>
      </c>
      <c r="K41" s="6">
        <f t="shared" si="13"/>
        <v>15.797097590181441</v>
      </c>
      <c r="L41" s="7">
        <f t="shared" si="1"/>
        <v>28.259273914675461</v>
      </c>
      <c r="M41" s="6">
        <f t="shared" si="2"/>
        <v>46639</v>
      </c>
      <c r="N41" s="8">
        <v>1655.4299799999999</v>
      </c>
      <c r="O41">
        <v>1.5625E-2</v>
      </c>
      <c r="P41" s="6">
        <f t="shared" si="3"/>
        <v>1</v>
      </c>
      <c r="Q41" s="7">
        <f t="shared" si="4"/>
        <v>28.173345030274252</v>
      </c>
      <c r="R41" s="9">
        <f t="shared" si="5"/>
        <v>3.0500064620964423E-3</v>
      </c>
    </row>
    <row r="42" spans="1:18" x14ac:dyDescent="0.25">
      <c r="A42" t="s">
        <v>30</v>
      </c>
      <c r="B42">
        <v>40960000</v>
      </c>
      <c r="C42" s="5">
        <v>0.3</v>
      </c>
      <c r="D42">
        <v>0</v>
      </c>
      <c r="E42">
        <v>0</v>
      </c>
      <c r="F42">
        <v>8</v>
      </c>
      <c r="G42">
        <v>0</v>
      </c>
      <c r="H42" s="5">
        <f t="shared" si="0"/>
        <v>8</v>
      </c>
      <c r="I42" s="2">
        <f t="shared" si="14"/>
        <v>42.693904791532702</v>
      </c>
      <c r="J42" s="2">
        <f>$K$3</f>
        <v>1</v>
      </c>
      <c r="K42" s="6">
        <f t="shared" si="13"/>
        <v>8</v>
      </c>
      <c r="L42" s="7">
        <f t="shared" si="1"/>
        <v>18.554327326462204</v>
      </c>
      <c r="M42" s="6">
        <f t="shared" si="2"/>
        <v>46639</v>
      </c>
      <c r="N42" s="8">
        <v>2492.1312400000002</v>
      </c>
      <c r="O42">
        <v>0.125</v>
      </c>
      <c r="P42" s="6">
        <f t="shared" si="3"/>
        <v>1</v>
      </c>
      <c r="Q42" s="7">
        <f t="shared" si="4"/>
        <v>18.714503976122863</v>
      </c>
      <c r="R42" s="9">
        <f t="shared" si="5"/>
        <v>-8.5589577936461894E-3</v>
      </c>
    </row>
    <row r="43" spans="1:18" x14ac:dyDescent="0.25">
      <c r="A43" t="s">
        <v>30</v>
      </c>
      <c r="B43">
        <v>40960000</v>
      </c>
      <c r="C43" s="5">
        <v>0.3</v>
      </c>
      <c r="D43">
        <v>0</v>
      </c>
      <c r="E43">
        <v>0</v>
      </c>
      <c r="F43">
        <v>8</v>
      </c>
      <c r="G43">
        <v>8</v>
      </c>
      <c r="H43" s="5">
        <f t="shared" si="0"/>
        <v>16</v>
      </c>
      <c r="I43" s="2">
        <f t="shared" si="14"/>
        <v>42.693904791532702</v>
      </c>
      <c r="J43" s="2">
        <f>$K$4</f>
        <v>0.24682964984658501</v>
      </c>
      <c r="K43" s="6">
        <f t="shared" si="13"/>
        <v>9.9746371987726796</v>
      </c>
      <c r="L43" s="7">
        <f t="shared" si="1"/>
        <v>21.518303562721446</v>
      </c>
      <c r="M43" s="6">
        <f t="shared" si="2"/>
        <v>46639</v>
      </c>
      <c r="N43" s="8">
        <v>2190.7210100000002</v>
      </c>
      <c r="O43">
        <v>6.25E-2</v>
      </c>
      <c r="P43" s="6">
        <f t="shared" si="3"/>
        <v>1</v>
      </c>
      <c r="Q43" s="7">
        <f t="shared" si="4"/>
        <v>21.289337979188868</v>
      </c>
      <c r="R43" s="9">
        <f t="shared" si="5"/>
        <v>1.0754941452683965E-2</v>
      </c>
    </row>
    <row r="44" spans="1:18" x14ac:dyDescent="0.25">
      <c r="A44" t="s">
        <v>30</v>
      </c>
      <c r="B44">
        <v>40960000</v>
      </c>
      <c r="C44" s="5">
        <v>0.3</v>
      </c>
      <c r="D44">
        <v>0</v>
      </c>
      <c r="E44">
        <v>0</v>
      </c>
      <c r="F44">
        <v>8</v>
      </c>
      <c r="G44">
        <v>64</v>
      </c>
      <c r="H44" s="5">
        <f t="shared" si="0"/>
        <v>72</v>
      </c>
      <c r="I44" s="2">
        <f t="shared" si="14"/>
        <v>42.693904791532702</v>
      </c>
      <c r="J44" s="2">
        <f>$K$4</f>
        <v>0.24682964984658501</v>
      </c>
      <c r="K44" s="6">
        <f t="shared" si="13"/>
        <v>23.797097590181441</v>
      </c>
      <c r="L44" s="7">
        <f t="shared" si="1"/>
        <v>34.479949780655787</v>
      </c>
      <c r="M44" s="6">
        <f t="shared" si="2"/>
        <v>46639</v>
      </c>
      <c r="N44" s="8">
        <v>1374.12619</v>
      </c>
      <c r="O44">
        <v>1.3889E-2</v>
      </c>
      <c r="P44" s="6">
        <f t="shared" si="3"/>
        <v>1.000008</v>
      </c>
      <c r="Q44" s="7">
        <f t="shared" si="4"/>
        <v>33.940923528719004</v>
      </c>
      <c r="R44" s="9">
        <f t="shared" si="5"/>
        <v>1.5881307751708259E-2</v>
      </c>
    </row>
    <row r="45" spans="1:18" x14ac:dyDescent="0.25">
      <c r="A45" t="s">
        <v>30</v>
      </c>
      <c r="B45">
        <v>40960000</v>
      </c>
      <c r="C45" s="5">
        <v>0.3</v>
      </c>
      <c r="D45">
        <v>0</v>
      </c>
      <c r="E45">
        <v>0</v>
      </c>
      <c r="F45">
        <v>64</v>
      </c>
      <c r="G45">
        <v>0</v>
      </c>
      <c r="H45" s="5">
        <f t="shared" si="0"/>
        <v>64</v>
      </c>
      <c r="I45" s="2">
        <f t="shared" si="14"/>
        <v>42.693904791532702</v>
      </c>
      <c r="J45" s="2">
        <f>$K$5</f>
        <v>0.85632353707292297</v>
      </c>
      <c r="K45" s="6">
        <f t="shared" ref="K45:K50" si="15">$E45*$K$2+$F45*$K$5+$G45*$K$4</f>
        <v>54.80470637266707</v>
      </c>
      <c r="L45" s="7">
        <f t="shared" si="1"/>
        <v>45.725227427558664</v>
      </c>
      <c r="M45" s="6">
        <f t="shared" si="2"/>
        <v>46639</v>
      </c>
      <c r="N45" s="8">
        <v>1035.9587899999999</v>
      </c>
      <c r="O45">
        <v>1.5625E-2</v>
      </c>
      <c r="P45" s="6">
        <f t="shared" si="3"/>
        <v>1</v>
      </c>
      <c r="Q45" s="7">
        <f t="shared" si="4"/>
        <v>45.02013057874629</v>
      </c>
      <c r="R45" s="9">
        <f t="shared" si="5"/>
        <v>1.5661812610229212E-2</v>
      </c>
    </row>
    <row r="46" spans="1:18" x14ac:dyDescent="0.25">
      <c r="A46" t="s">
        <v>30</v>
      </c>
      <c r="B46">
        <v>40960000</v>
      </c>
      <c r="C46" s="5">
        <v>0.3</v>
      </c>
      <c r="D46">
        <v>0</v>
      </c>
      <c r="E46">
        <v>0</v>
      </c>
      <c r="F46">
        <v>64</v>
      </c>
      <c r="G46">
        <v>8</v>
      </c>
      <c r="H46" s="5">
        <f t="shared" si="0"/>
        <v>72</v>
      </c>
      <c r="I46" s="2">
        <f t="shared" si="14"/>
        <v>42.693904791532702</v>
      </c>
      <c r="J46" s="2">
        <f>$K$4</f>
        <v>0.24682964984658501</v>
      </c>
      <c r="K46" s="6">
        <f t="shared" si="15"/>
        <v>56.779343571439753</v>
      </c>
      <c r="L46" s="7">
        <f t="shared" si="1"/>
        <v>46.12674917138466</v>
      </c>
      <c r="M46" s="6">
        <f t="shared" si="2"/>
        <v>46639</v>
      </c>
      <c r="N46" s="8">
        <v>1019.85479</v>
      </c>
      <c r="O46">
        <v>1.3889E-2</v>
      </c>
      <c r="P46" s="6">
        <f t="shared" si="3"/>
        <v>1.000008</v>
      </c>
      <c r="Q46" s="7">
        <f t="shared" si="4"/>
        <v>45.73112995194149</v>
      </c>
      <c r="R46" s="9">
        <f t="shared" si="5"/>
        <v>8.6509828175888662E-3</v>
      </c>
    </row>
    <row r="47" spans="1:18" x14ac:dyDescent="0.25">
      <c r="A47" t="s">
        <v>30</v>
      </c>
      <c r="B47">
        <v>40960000</v>
      </c>
      <c r="C47" s="5">
        <v>0.3</v>
      </c>
      <c r="D47">
        <v>0</v>
      </c>
      <c r="E47">
        <v>0</v>
      </c>
      <c r="F47">
        <v>64</v>
      </c>
      <c r="G47">
        <v>64</v>
      </c>
      <c r="H47" s="5">
        <f t="shared" si="0"/>
        <v>128</v>
      </c>
      <c r="I47" s="2">
        <f t="shared" si="14"/>
        <v>42.693904791532702</v>
      </c>
      <c r="J47" s="2">
        <f>$K$4</f>
        <v>0.24682964984658501</v>
      </c>
      <c r="K47" s="6">
        <f t="shared" si="15"/>
        <v>70.601803962848507</v>
      </c>
      <c r="L47" s="7">
        <f t="shared" si="1"/>
        <v>48.437957611151056</v>
      </c>
      <c r="M47" s="6">
        <f t="shared" si="2"/>
        <v>46639</v>
      </c>
      <c r="N47" s="8">
        <v>985.10834999999997</v>
      </c>
      <c r="O47">
        <v>7.8130000000000005E-3</v>
      </c>
      <c r="P47" s="6">
        <f t="shared" si="3"/>
        <v>1.0000640000000001</v>
      </c>
      <c r="Q47" s="7">
        <f t="shared" si="4"/>
        <v>47.344939740689433</v>
      </c>
      <c r="R47" s="9">
        <f t="shared" si="5"/>
        <v>2.3086265954675098E-2</v>
      </c>
    </row>
    <row r="48" spans="1:18" x14ac:dyDescent="0.25">
      <c r="A48" t="s">
        <v>30</v>
      </c>
      <c r="B48">
        <v>40960000</v>
      </c>
      <c r="C48" s="5">
        <v>0.3</v>
      </c>
      <c r="D48">
        <v>0</v>
      </c>
      <c r="E48">
        <v>0</v>
      </c>
      <c r="F48">
        <v>256</v>
      </c>
      <c r="G48">
        <v>0</v>
      </c>
      <c r="H48" s="5">
        <f t="shared" si="0"/>
        <v>256</v>
      </c>
      <c r="I48" s="2">
        <f t="shared" si="14"/>
        <v>42.693904791532702</v>
      </c>
      <c r="J48" s="2">
        <f>$K$5</f>
        <v>0.85632353707292297</v>
      </c>
      <c r="K48" s="6">
        <f t="shared" si="15"/>
        <v>219.21882549066828</v>
      </c>
      <c r="L48" s="7">
        <f t="shared" si="1"/>
        <v>56.292744552409651</v>
      </c>
      <c r="M48" s="6">
        <f t="shared" si="2"/>
        <v>46639</v>
      </c>
      <c r="N48" s="8">
        <v>846.84869000000003</v>
      </c>
      <c r="O48">
        <v>3.9060000000000002E-3</v>
      </c>
      <c r="P48" s="6">
        <f t="shared" si="3"/>
        <v>0.99993600000000005</v>
      </c>
      <c r="Q48" s="7">
        <f t="shared" si="4"/>
        <v>55.072535485884728</v>
      </c>
      <c r="R48" s="9">
        <f t="shared" si="5"/>
        <v>2.2156398933869073E-2</v>
      </c>
    </row>
    <row r="49" spans="1:18" x14ac:dyDescent="0.25">
      <c r="A49" t="s">
        <v>30</v>
      </c>
      <c r="B49">
        <v>40960000</v>
      </c>
      <c r="C49" s="5">
        <v>0.3</v>
      </c>
      <c r="D49">
        <v>0</v>
      </c>
      <c r="E49">
        <v>0</v>
      </c>
      <c r="F49">
        <v>256</v>
      </c>
      <c r="G49">
        <v>8</v>
      </c>
      <c r="H49" s="5">
        <f t="shared" si="0"/>
        <v>264</v>
      </c>
      <c r="I49" s="2">
        <f t="shared" si="14"/>
        <v>42.693904791532702</v>
      </c>
      <c r="J49" s="2">
        <f>$K$4</f>
        <v>0.24682964984658501</v>
      </c>
      <c r="K49" s="6">
        <f t="shared" si="15"/>
        <v>221.19346268944096</v>
      </c>
      <c r="L49" s="7">
        <f t="shared" si="1"/>
        <v>56.331484770071306</v>
      </c>
      <c r="M49" s="6">
        <f t="shared" si="2"/>
        <v>46639</v>
      </c>
      <c r="N49" s="8">
        <v>870.30339000000004</v>
      </c>
      <c r="O49">
        <v>3.7880000000000001E-3</v>
      </c>
      <c r="P49" s="6">
        <f t="shared" si="3"/>
        <v>1.000032</v>
      </c>
      <c r="Q49" s="7">
        <f t="shared" si="4"/>
        <v>53.58987253215227</v>
      </c>
      <c r="R49" s="9">
        <f t="shared" si="5"/>
        <v>5.1159148331135752E-2</v>
      </c>
    </row>
    <row r="50" spans="1:18" x14ac:dyDescent="0.25">
      <c r="A50" t="s">
        <v>30</v>
      </c>
      <c r="B50">
        <v>40960000</v>
      </c>
      <c r="C50" s="5">
        <v>0.3</v>
      </c>
      <c r="D50">
        <v>0</v>
      </c>
      <c r="E50">
        <v>0</v>
      </c>
      <c r="F50">
        <v>256</v>
      </c>
      <c r="G50">
        <v>64</v>
      </c>
      <c r="H50" s="5">
        <f t="shared" si="0"/>
        <v>320</v>
      </c>
      <c r="I50" s="2">
        <f t="shared" si="14"/>
        <v>42.693904791532702</v>
      </c>
      <c r="J50" s="2">
        <f>$K$4</f>
        <v>0.24682964984658501</v>
      </c>
      <c r="K50" s="6">
        <f t="shared" si="15"/>
        <v>235.01592308084972</v>
      </c>
      <c r="L50" s="7">
        <f t="shared" si="1"/>
        <v>56.585754900538802</v>
      </c>
      <c r="M50" s="6">
        <f t="shared" si="2"/>
        <v>46639</v>
      </c>
      <c r="N50" s="8">
        <v>860.75972000000002</v>
      </c>
      <c r="O50">
        <v>3.1250000000000002E-3</v>
      </c>
      <c r="P50" s="6">
        <f t="shared" si="3"/>
        <v>1</v>
      </c>
      <c r="Q50" s="7">
        <f t="shared" si="4"/>
        <v>54.18352987056597</v>
      </c>
      <c r="R50" s="9">
        <f t="shared" si="5"/>
        <v>4.4334967391590881E-2</v>
      </c>
    </row>
    <row r="51" spans="1:18" x14ac:dyDescent="0.25">
      <c r="R51" s="9">
        <f>MIN(R$8:R$50)</f>
        <v>-1.2834085579107023E-2</v>
      </c>
    </row>
    <row r="52" spans="1:18" x14ac:dyDescent="0.25">
      <c r="R52" s="9">
        <f>MAX(R$8:R$50)</f>
        <v>8.568958319097375E-2</v>
      </c>
    </row>
    <row r="53" spans="1:18" x14ac:dyDescent="0.25">
      <c r="R53" s="9">
        <f>AVERAGE(R$8:R$50)</f>
        <v>9.7125575818922463E-3</v>
      </c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sqrt</vt:lpstr>
      <vt:lpstr>int</vt:lpstr>
      <vt:lpstr>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generated</dc:creator>
  <cp:lastModifiedBy>Ashur</cp:lastModifiedBy>
  <dcterms:created xsi:type="dcterms:W3CDTF">2017-10-17T23:03:27Z</dcterms:created>
  <dcterms:modified xsi:type="dcterms:W3CDTF">2017-10-20T19:26:25Z</dcterms:modified>
</cp:coreProperties>
</file>