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v\GitHub\PThreads\opencl\results\171017_2\"/>
    </mc:Choice>
  </mc:AlternateContent>
  <bookViews>
    <workbookView xWindow="0" yWindow="0" windowWidth="24000" windowHeight="9285" tabRatio="370"/>
  </bookViews>
  <sheets>
    <sheet name="sqrt" sheetId="1" r:id="rId1"/>
    <sheet name="int" sheetId="2" r:id="rId2"/>
    <sheet name="log" sheetId="4" r:id="rId3"/>
  </sheets>
  <calcPr calcId="162913"/>
</workbook>
</file>

<file path=xl/calcChain.xml><?xml version="1.0" encoding="utf-8"?>
<calcChain xmlns="http://schemas.openxmlformats.org/spreadsheetml/2006/main">
  <c r="R54" i="4" l="1"/>
  <c r="R83" i="2"/>
  <c r="R83" i="1"/>
  <c r="R53" i="4"/>
  <c r="R52" i="4"/>
  <c r="R82" i="2"/>
  <c r="R81" i="2"/>
  <c r="R82" i="1" l="1"/>
  <c r="R81" i="1"/>
  <c r="H8" i="4" l="1"/>
  <c r="I8" i="4"/>
  <c r="J8" i="4"/>
  <c r="K8" i="4"/>
  <c r="L8" i="4" s="1"/>
  <c r="R8" i="4" s="1"/>
  <c r="M8" i="4"/>
  <c r="P8" i="4"/>
  <c r="Q8" i="4"/>
  <c r="H9" i="4"/>
  <c r="I9" i="4"/>
  <c r="J9" i="4"/>
  <c r="K9" i="4" s="1"/>
  <c r="L9" i="4" s="1"/>
  <c r="R9" i="4" s="1"/>
  <c r="M9" i="4"/>
  <c r="P9" i="4"/>
  <c r="Q9" i="4"/>
  <c r="H10" i="4"/>
  <c r="I10" i="4"/>
  <c r="J10" i="4"/>
  <c r="K10" i="4" s="1"/>
  <c r="M10" i="4"/>
  <c r="Q10" i="4" s="1"/>
  <c r="P10" i="4"/>
  <c r="H11" i="4"/>
  <c r="P11" i="4" s="1"/>
  <c r="I11" i="4"/>
  <c r="J11" i="4"/>
  <c r="M11" i="4"/>
  <c r="Q11" i="4" s="1"/>
  <c r="H12" i="4"/>
  <c r="P12" i="4" s="1"/>
  <c r="I12" i="4"/>
  <c r="J12" i="4"/>
  <c r="K12" i="4"/>
  <c r="L12" i="4" s="1"/>
  <c r="R12" i="4" s="1"/>
  <c r="M12" i="4"/>
  <c r="Q12" i="4"/>
  <c r="H13" i="4"/>
  <c r="I13" i="4"/>
  <c r="J13" i="4"/>
  <c r="K13" i="4" s="1"/>
  <c r="L13" i="4" s="1"/>
  <c r="R13" i="4" s="1"/>
  <c r="M13" i="4"/>
  <c r="P13" i="4"/>
  <c r="Q13" i="4"/>
  <c r="H14" i="4"/>
  <c r="I14" i="4"/>
  <c r="L14" i="4" s="1"/>
  <c r="R14" i="4" s="1"/>
  <c r="J14" i="4"/>
  <c r="K14" i="4" s="1"/>
  <c r="M14" i="4"/>
  <c r="Q14" i="4" s="1"/>
  <c r="P14" i="4"/>
  <c r="H15" i="4"/>
  <c r="P15" i="4" s="1"/>
  <c r="I15" i="4"/>
  <c r="J15" i="4"/>
  <c r="M15" i="4"/>
  <c r="Q15" i="4" s="1"/>
  <c r="H16" i="4"/>
  <c r="P16" i="4" s="1"/>
  <c r="I16" i="4"/>
  <c r="J16" i="4"/>
  <c r="K16" i="4"/>
  <c r="L16" i="4" s="1"/>
  <c r="R16" i="4" s="1"/>
  <c r="M16" i="4"/>
  <c r="Q16" i="4"/>
  <c r="H17" i="4"/>
  <c r="I17" i="4"/>
  <c r="J17" i="4"/>
  <c r="K17" i="4" s="1"/>
  <c r="L17" i="4" s="1"/>
  <c r="R17" i="4" s="1"/>
  <c r="M17" i="4"/>
  <c r="P17" i="4"/>
  <c r="Q17" i="4"/>
  <c r="H18" i="4"/>
  <c r="I18" i="4"/>
  <c r="J18" i="4"/>
  <c r="K18" i="4" s="1"/>
  <c r="M18" i="4"/>
  <c r="Q18" i="4" s="1"/>
  <c r="P18" i="4"/>
  <c r="H19" i="4"/>
  <c r="P19" i="4" s="1"/>
  <c r="I19" i="4"/>
  <c r="J19" i="4"/>
  <c r="M19" i="4"/>
  <c r="Q19" i="4" s="1"/>
  <c r="H20" i="4"/>
  <c r="P20" i="4" s="1"/>
  <c r="I20" i="4"/>
  <c r="J20" i="4"/>
  <c r="K20" i="4"/>
  <c r="L20" i="4" s="1"/>
  <c r="R20" i="4" s="1"/>
  <c r="M20" i="4"/>
  <c r="Q20" i="4"/>
  <c r="H21" i="4"/>
  <c r="I21" i="4"/>
  <c r="J21" i="4"/>
  <c r="K21" i="4" s="1"/>
  <c r="L21" i="4" s="1"/>
  <c r="R21" i="4" s="1"/>
  <c r="M21" i="4"/>
  <c r="P21" i="4"/>
  <c r="Q21" i="4"/>
  <c r="H22" i="4"/>
  <c r="I22" i="4"/>
  <c r="L22" i="4" s="1"/>
  <c r="J22" i="4"/>
  <c r="K22" i="4" s="1"/>
  <c r="M22" i="4"/>
  <c r="Q22" i="4" s="1"/>
  <c r="P22" i="4"/>
  <c r="H23" i="4"/>
  <c r="P23" i="4" s="1"/>
  <c r="I23" i="4"/>
  <c r="J23" i="4"/>
  <c r="M23" i="4"/>
  <c r="Q23" i="4" s="1"/>
  <c r="H24" i="4"/>
  <c r="P24" i="4" s="1"/>
  <c r="I24" i="4"/>
  <c r="J24" i="4"/>
  <c r="K24" i="4"/>
  <c r="L24" i="4" s="1"/>
  <c r="R24" i="4" s="1"/>
  <c r="M24" i="4"/>
  <c r="Q24" i="4"/>
  <c r="H25" i="4"/>
  <c r="I25" i="4"/>
  <c r="J25" i="4"/>
  <c r="K25" i="4" s="1"/>
  <c r="L25" i="4" s="1"/>
  <c r="R25" i="4" s="1"/>
  <c r="M25" i="4"/>
  <c r="P25" i="4"/>
  <c r="Q25" i="4"/>
  <c r="H26" i="4"/>
  <c r="I26" i="4"/>
  <c r="J26" i="4"/>
  <c r="K26" i="4" s="1"/>
  <c r="M26" i="4"/>
  <c r="Q26" i="4" s="1"/>
  <c r="P26" i="4"/>
  <c r="H27" i="4"/>
  <c r="P27" i="4" s="1"/>
  <c r="I27" i="4"/>
  <c r="J27" i="4"/>
  <c r="M27" i="4"/>
  <c r="Q27" i="4" s="1"/>
  <c r="H28" i="4"/>
  <c r="P28" i="4" s="1"/>
  <c r="I28" i="4"/>
  <c r="J28" i="4"/>
  <c r="K28" i="4"/>
  <c r="L28" i="4" s="1"/>
  <c r="R28" i="4" s="1"/>
  <c r="M28" i="4"/>
  <c r="Q28" i="4"/>
  <c r="H29" i="4"/>
  <c r="I29" i="4"/>
  <c r="J29" i="4"/>
  <c r="K29" i="4" s="1"/>
  <c r="L29" i="4" s="1"/>
  <c r="R29" i="4" s="1"/>
  <c r="M29" i="4"/>
  <c r="P29" i="4"/>
  <c r="Q29" i="4"/>
  <c r="H30" i="4"/>
  <c r="I30" i="4"/>
  <c r="L30" i="4" s="1"/>
  <c r="R30" i="4" s="1"/>
  <c r="J30" i="4"/>
  <c r="K30" i="4" s="1"/>
  <c r="M30" i="4"/>
  <c r="Q30" i="4" s="1"/>
  <c r="P30" i="4"/>
  <c r="H31" i="4"/>
  <c r="P31" i="4" s="1"/>
  <c r="I31" i="4"/>
  <c r="J31" i="4"/>
  <c r="M31" i="4"/>
  <c r="Q31" i="4" s="1"/>
  <c r="H32" i="4"/>
  <c r="P32" i="4" s="1"/>
  <c r="I32" i="4"/>
  <c r="J32" i="4"/>
  <c r="K32" i="4"/>
  <c r="L32" i="4" s="1"/>
  <c r="R32" i="4" s="1"/>
  <c r="M32" i="4"/>
  <c r="Q32" i="4"/>
  <c r="H33" i="4"/>
  <c r="I33" i="4"/>
  <c r="J33" i="4"/>
  <c r="K33" i="4" s="1"/>
  <c r="L33" i="4" s="1"/>
  <c r="R33" i="4" s="1"/>
  <c r="M33" i="4"/>
  <c r="P33" i="4"/>
  <c r="Q33" i="4"/>
  <c r="H34" i="4"/>
  <c r="I34" i="4"/>
  <c r="J34" i="4"/>
  <c r="K34" i="4" s="1"/>
  <c r="M34" i="4"/>
  <c r="Q34" i="4" s="1"/>
  <c r="P34" i="4"/>
  <c r="H35" i="4"/>
  <c r="P35" i="4" s="1"/>
  <c r="I35" i="4"/>
  <c r="J35" i="4"/>
  <c r="M35" i="4"/>
  <c r="Q35" i="4" s="1"/>
  <c r="H36" i="4"/>
  <c r="P36" i="4" s="1"/>
  <c r="I36" i="4"/>
  <c r="J36" i="4"/>
  <c r="K36" i="4"/>
  <c r="L36" i="4" s="1"/>
  <c r="R36" i="4" s="1"/>
  <c r="M36" i="4"/>
  <c r="Q36" i="4"/>
  <c r="H37" i="4"/>
  <c r="I37" i="4"/>
  <c r="J37" i="4"/>
  <c r="K37" i="4" s="1"/>
  <c r="L37" i="4" s="1"/>
  <c r="R37" i="4" s="1"/>
  <c r="M37" i="4"/>
  <c r="P37" i="4"/>
  <c r="Q37" i="4"/>
  <c r="H38" i="4"/>
  <c r="I38" i="4"/>
  <c r="L38" i="4" s="1"/>
  <c r="J38" i="4"/>
  <c r="K38" i="4" s="1"/>
  <c r="M38" i="4"/>
  <c r="Q38" i="4" s="1"/>
  <c r="P38" i="4"/>
  <c r="H39" i="4"/>
  <c r="P39" i="4" s="1"/>
  <c r="I39" i="4"/>
  <c r="J39" i="4"/>
  <c r="M39" i="4"/>
  <c r="Q39" i="4" s="1"/>
  <c r="H40" i="4"/>
  <c r="P40" i="4" s="1"/>
  <c r="I40" i="4"/>
  <c r="J40" i="4"/>
  <c r="K40" i="4"/>
  <c r="L40" i="4" s="1"/>
  <c r="R40" i="4" s="1"/>
  <c r="M40" i="4"/>
  <c r="Q40" i="4"/>
  <c r="H41" i="4"/>
  <c r="I41" i="4"/>
  <c r="J41" i="4"/>
  <c r="K41" i="4" s="1"/>
  <c r="L41" i="4" s="1"/>
  <c r="R41" i="4" s="1"/>
  <c r="M41" i="4"/>
  <c r="P41" i="4"/>
  <c r="Q41" i="4"/>
  <c r="H42" i="4"/>
  <c r="I42" i="4"/>
  <c r="J42" i="4"/>
  <c r="K42" i="4" s="1"/>
  <c r="M42" i="4"/>
  <c r="Q42" i="4" s="1"/>
  <c r="P42" i="4"/>
  <c r="H43" i="4"/>
  <c r="P43" i="4" s="1"/>
  <c r="I43" i="4"/>
  <c r="J43" i="4"/>
  <c r="M43" i="4"/>
  <c r="Q43" i="4" s="1"/>
  <c r="H44" i="4"/>
  <c r="P44" i="4" s="1"/>
  <c r="I44" i="4"/>
  <c r="J44" i="4"/>
  <c r="K44" i="4"/>
  <c r="L44" i="4" s="1"/>
  <c r="R44" i="4" s="1"/>
  <c r="M44" i="4"/>
  <c r="Q44" i="4"/>
  <c r="H45" i="4"/>
  <c r="I45" i="4"/>
  <c r="J45" i="4"/>
  <c r="K45" i="4" s="1"/>
  <c r="L45" i="4" s="1"/>
  <c r="R45" i="4" s="1"/>
  <c r="M45" i="4"/>
  <c r="P45" i="4"/>
  <c r="Q45" i="4"/>
  <c r="H46" i="4"/>
  <c r="I46" i="4"/>
  <c r="L46" i="4" s="1"/>
  <c r="R46" i="4" s="1"/>
  <c r="J46" i="4"/>
  <c r="K46" i="4" s="1"/>
  <c r="M46" i="4"/>
  <c r="Q46" i="4" s="1"/>
  <c r="P46" i="4"/>
  <c r="H47" i="4"/>
  <c r="P47" i="4" s="1"/>
  <c r="I47" i="4"/>
  <c r="J47" i="4"/>
  <c r="M47" i="4"/>
  <c r="Q47" i="4" s="1"/>
  <c r="H48" i="4"/>
  <c r="P48" i="4" s="1"/>
  <c r="I48" i="4"/>
  <c r="J48" i="4"/>
  <c r="K48" i="4"/>
  <c r="L48" i="4" s="1"/>
  <c r="R48" i="4" s="1"/>
  <c r="M48" i="4"/>
  <c r="Q48" i="4"/>
  <c r="H49" i="4"/>
  <c r="I49" i="4"/>
  <c r="J49" i="4"/>
  <c r="K49" i="4" s="1"/>
  <c r="L49" i="4" s="1"/>
  <c r="R49" i="4" s="1"/>
  <c r="M49" i="4"/>
  <c r="P49" i="4"/>
  <c r="Q49" i="4"/>
  <c r="H50" i="4"/>
  <c r="I50" i="4"/>
  <c r="J50" i="4"/>
  <c r="K50" i="4" s="1"/>
  <c r="M50" i="4"/>
  <c r="Q50" i="4" s="1"/>
  <c r="P50" i="4"/>
  <c r="H51" i="4"/>
  <c r="P51" i="4" s="1"/>
  <c r="I51" i="4"/>
  <c r="J51" i="4"/>
  <c r="M51" i="4"/>
  <c r="Q51" i="4" s="1"/>
  <c r="L42" i="4" l="1"/>
  <c r="R42" i="4" s="1"/>
  <c r="L26" i="4"/>
  <c r="R26" i="4" s="1"/>
  <c r="L10" i="4"/>
  <c r="R10" i="4" s="1"/>
  <c r="R38" i="4"/>
  <c r="R22" i="4"/>
  <c r="L50" i="4"/>
  <c r="R50" i="4" s="1"/>
  <c r="L34" i="4"/>
  <c r="R34" i="4" s="1"/>
  <c r="L18" i="4"/>
  <c r="R18" i="4" s="1"/>
  <c r="K51" i="4"/>
  <c r="L51" i="4" s="1"/>
  <c r="R51" i="4" s="1"/>
  <c r="K47" i="4"/>
  <c r="L47" i="4" s="1"/>
  <c r="R47" i="4" s="1"/>
  <c r="K43" i="4"/>
  <c r="L43" i="4" s="1"/>
  <c r="R43" i="4" s="1"/>
  <c r="K39" i="4"/>
  <c r="L39" i="4" s="1"/>
  <c r="R39" i="4" s="1"/>
  <c r="K35" i="4"/>
  <c r="L35" i="4" s="1"/>
  <c r="R35" i="4" s="1"/>
  <c r="K31" i="4"/>
  <c r="L31" i="4" s="1"/>
  <c r="R31" i="4" s="1"/>
  <c r="K27" i="4"/>
  <c r="L27" i="4" s="1"/>
  <c r="R27" i="4" s="1"/>
  <c r="K23" i="4"/>
  <c r="L23" i="4" s="1"/>
  <c r="R23" i="4" s="1"/>
  <c r="K19" i="4"/>
  <c r="L19" i="4" s="1"/>
  <c r="R19" i="4" s="1"/>
  <c r="K15" i="4"/>
  <c r="L15" i="4" s="1"/>
  <c r="R15" i="4" s="1"/>
  <c r="K11" i="4"/>
  <c r="L11" i="4" s="1"/>
  <c r="R11" i="4" s="1"/>
  <c r="P80" i="2" l="1"/>
  <c r="M80" i="2"/>
  <c r="Q80" i="2" s="1"/>
  <c r="J80" i="2"/>
  <c r="I80" i="2"/>
  <c r="H80" i="2"/>
  <c r="Q79" i="2"/>
  <c r="P79" i="2"/>
  <c r="M79" i="2"/>
  <c r="J79" i="2"/>
  <c r="K79" i="2" s="1"/>
  <c r="I79" i="2"/>
  <c r="H79" i="2"/>
  <c r="M78" i="2"/>
  <c r="J78" i="2"/>
  <c r="I78" i="2"/>
  <c r="H78" i="2"/>
  <c r="P78" i="2" s="1"/>
  <c r="M77" i="2"/>
  <c r="J77" i="2"/>
  <c r="I77" i="2"/>
  <c r="H77" i="2"/>
  <c r="P76" i="2"/>
  <c r="M76" i="2"/>
  <c r="Q76" i="2" s="1"/>
  <c r="J76" i="2"/>
  <c r="I76" i="2"/>
  <c r="H76" i="2"/>
  <c r="K76" i="2" s="1"/>
  <c r="Q75" i="2"/>
  <c r="P75" i="2"/>
  <c r="M75" i="2"/>
  <c r="J75" i="2"/>
  <c r="K75" i="2" s="1"/>
  <c r="I75" i="2"/>
  <c r="H75" i="2"/>
  <c r="Q74" i="2"/>
  <c r="M74" i="2"/>
  <c r="K74" i="2"/>
  <c r="L74" i="2" s="1"/>
  <c r="R74" i="2" s="1"/>
  <c r="J74" i="2"/>
  <c r="I74" i="2"/>
  <c r="H74" i="2"/>
  <c r="P74" i="2" s="1"/>
  <c r="M73" i="2"/>
  <c r="J73" i="2"/>
  <c r="I73" i="2"/>
  <c r="H73" i="2"/>
  <c r="P72" i="2"/>
  <c r="M72" i="2"/>
  <c r="Q72" i="2" s="1"/>
  <c r="J72" i="2"/>
  <c r="I72" i="2"/>
  <c r="H72" i="2"/>
  <c r="Q71" i="2"/>
  <c r="P71" i="2"/>
  <c r="M71" i="2"/>
  <c r="J71" i="2"/>
  <c r="K71" i="2" s="1"/>
  <c r="L71" i="2" s="1"/>
  <c r="R71" i="2" s="1"/>
  <c r="I71" i="2"/>
  <c r="H71" i="2"/>
  <c r="M70" i="2"/>
  <c r="J70" i="2"/>
  <c r="I70" i="2"/>
  <c r="H70" i="2"/>
  <c r="P70" i="2" s="1"/>
  <c r="M69" i="2"/>
  <c r="J69" i="2"/>
  <c r="I69" i="2"/>
  <c r="H69" i="2"/>
  <c r="P68" i="2"/>
  <c r="M68" i="2"/>
  <c r="Q68" i="2" s="1"/>
  <c r="J68" i="2"/>
  <c r="I68" i="2"/>
  <c r="H68" i="2"/>
  <c r="K68" i="2" s="1"/>
  <c r="Q67" i="2"/>
  <c r="P67" i="2"/>
  <c r="M67" i="2"/>
  <c r="J67" i="2"/>
  <c r="K67" i="2" s="1"/>
  <c r="I67" i="2"/>
  <c r="H67" i="2"/>
  <c r="Q66" i="2"/>
  <c r="M66" i="2"/>
  <c r="K66" i="2"/>
  <c r="L66" i="2" s="1"/>
  <c r="R66" i="2" s="1"/>
  <c r="J66" i="2"/>
  <c r="I66" i="2"/>
  <c r="H66" i="2"/>
  <c r="P66" i="2" s="1"/>
  <c r="M65" i="2"/>
  <c r="J65" i="2"/>
  <c r="I65" i="2"/>
  <c r="H65" i="2"/>
  <c r="P64" i="2"/>
  <c r="M64" i="2"/>
  <c r="Q64" i="2" s="1"/>
  <c r="J64" i="2"/>
  <c r="I64" i="2"/>
  <c r="H64" i="2"/>
  <c r="Q63" i="2"/>
  <c r="P63" i="2"/>
  <c r="M63" i="2"/>
  <c r="J63" i="2"/>
  <c r="K63" i="2" s="1"/>
  <c r="L63" i="2" s="1"/>
  <c r="R63" i="2" s="1"/>
  <c r="I63" i="2"/>
  <c r="H63" i="2"/>
  <c r="M62" i="2"/>
  <c r="J62" i="2"/>
  <c r="I62" i="2"/>
  <c r="H62" i="2"/>
  <c r="P62" i="2" s="1"/>
  <c r="M61" i="2"/>
  <c r="J61" i="2"/>
  <c r="I61" i="2"/>
  <c r="H61" i="2"/>
  <c r="P60" i="2"/>
  <c r="M60" i="2"/>
  <c r="Q60" i="2" s="1"/>
  <c r="J60" i="2"/>
  <c r="I60" i="2"/>
  <c r="H60" i="2"/>
  <c r="K60" i="2" s="1"/>
  <c r="Q59" i="2"/>
  <c r="P59" i="2"/>
  <c r="M59" i="2"/>
  <c r="J59" i="2"/>
  <c r="K59" i="2" s="1"/>
  <c r="I59" i="2"/>
  <c r="H59" i="2"/>
  <c r="Q58" i="2"/>
  <c r="M58" i="2"/>
  <c r="K58" i="2"/>
  <c r="L58" i="2" s="1"/>
  <c r="R58" i="2" s="1"/>
  <c r="J58" i="2"/>
  <c r="I58" i="2"/>
  <c r="H58" i="2"/>
  <c r="P58" i="2" s="1"/>
  <c r="M57" i="2"/>
  <c r="J57" i="2"/>
  <c r="I57" i="2"/>
  <c r="H57" i="2"/>
  <c r="P56" i="2"/>
  <c r="M56" i="2"/>
  <c r="Q56" i="2" s="1"/>
  <c r="J56" i="2"/>
  <c r="I56" i="2"/>
  <c r="H56" i="2"/>
  <c r="Q55" i="2"/>
  <c r="P55" i="2"/>
  <c r="M55" i="2"/>
  <c r="J55" i="2"/>
  <c r="K55" i="2" s="1"/>
  <c r="L55" i="2" s="1"/>
  <c r="R55" i="2" s="1"/>
  <c r="I55" i="2"/>
  <c r="H55" i="2"/>
  <c r="M54" i="2"/>
  <c r="J54" i="2"/>
  <c r="I54" i="2"/>
  <c r="H54" i="2"/>
  <c r="P54" i="2" s="1"/>
  <c r="M53" i="2"/>
  <c r="J53" i="2"/>
  <c r="I53" i="2"/>
  <c r="H53" i="2"/>
  <c r="P52" i="2"/>
  <c r="M52" i="2"/>
  <c r="Q52" i="2" s="1"/>
  <c r="J52" i="2"/>
  <c r="I52" i="2"/>
  <c r="H52" i="2"/>
  <c r="K52" i="2" s="1"/>
  <c r="Q51" i="2"/>
  <c r="P51" i="2"/>
  <c r="M51" i="2"/>
  <c r="J51" i="2"/>
  <c r="K51" i="2" s="1"/>
  <c r="L51" i="2" s="1"/>
  <c r="R51" i="2" s="1"/>
  <c r="I51" i="2"/>
  <c r="H51" i="2"/>
  <c r="Q50" i="2"/>
  <c r="M50" i="2"/>
  <c r="K50" i="2"/>
  <c r="L50" i="2" s="1"/>
  <c r="R50" i="2" s="1"/>
  <c r="J50" i="2"/>
  <c r="I50" i="2"/>
  <c r="H50" i="2"/>
  <c r="P50" i="2" s="1"/>
  <c r="M49" i="2"/>
  <c r="J49" i="2"/>
  <c r="I49" i="2"/>
  <c r="H49" i="2"/>
  <c r="P48" i="2"/>
  <c r="M48" i="2"/>
  <c r="Q48" i="2" s="1"/>
  <c r="J48" i="2"/>
  <c r="I48" i="2"/>
  <c r="H48" i="2"/>
  <c r="Q47" i="2"/>
  <c r="P47" i="2"/>
  <c r="M47" i="2"/>
  <c r="J47" i="2"/>
  <c r="K47" i="2" s="1"/>
  <c r="I47" i="2"/>
  <c r="H47" i="2"/>
  <c r="M46" i="2"/>
  <c r="J46" i="2"/>
  <c r="I46" i="2"/>
  <c r="H46" i="2"/>
  <c r="P46" i="2" s="1"/>
  <c r="M45" i="2"/>
  <c r="J45" i="2"/>
  <c r="I45" i="2"/>
  <c r="H45" i="2"/>
  <c r="P44" i="2"/>
  <c r="M44" i="2"/>
  <c r="Q44" i="2" s="1"/>
  <c r="J44" i="2"/>
  <c r="I44" i="2"/>
  <c r="H44" i="2"/>
  <c r="K44" i="2" s="1"/>
  <c r="Q43" i="2"/>
  <c r="P43" i="2"/>
  <c r="M43" i="2"/>
  <c r="J43" i="2"/>
  <c r="K43" i="2" s="1"/>
  <c r="I43" i="2"/>
  <c r="H43" i="2"/>
  <c r="Q42" i="2"/>
  <c r="M42" i="2"/>
  <c r="K42" i="2"/>
  <c r="L42" i="2" s="1"/>
  <c r="R42" i="2" s="1"/>
  <c r="J42" i="2"/>
  <c r="I42" i="2"/>
  <c r="H42" i="2"/>
  <c r="P42" i="2" s="1"/>
  <c r="M41" i="2"/>
  <c r="J41" i="2"/>
  <c r="I41" i="2"/>
  <c r="H41" i="2"/>
  <c r="P40" i="2"/>
  <c r="M40" i="2"/>
  <c r="Q40" i="2" s="1"/>
  <c r="J40" i="2"/>
  <c r="I40" i="2"/>
  <c r="H40" i="2"/>
  <c r="Q39" i="2"/>
  <c r="P39" i="2"/>
  <c r="M39" i="2"/>
  <c r="J39" i="2"/>
  <c r="K39" i="2" s="1"/>
  <c r="L39" i="2" s="1"/>
  <c r="R39" i="2" s="1"/>
  <c r="I39" i="2"/>
  <c r="H39" i="2"/>
  <c r="M38" i="2"/>
  <c r="J38" i="2"/>
  <c r="I38" i="2"/>
  <c r="H38" i="2"/>
  <c r="P38" i="2" s="1"/>
  <c r="M37" i="2"/>
  <c r="J37" i="2"/>
  <c r="I37" i="2"/>
  <c r="H37" i="2"/>
  <c r="P36" i="2"/>
  <c r="M36" i="2"/>
  <c r="Q36" i="2" s="1"/>
  <c r="J36" i="2"/>
  <c r="I36" i="2"/>
  <c r="H36" i="2"/>
  <c r="K36" i="2" s="1"/>
  <c r="Q35" i="2"/>
  <c r="P35" i="2"/>
  <c r="M35" i="2"/>
  <c r="J35" i="2"/>
  <c r="K35" i="2" s="1"/>
  <c r="L35" i="2" s="1"/>
  <c r="R35" i="2" s="1"/>
  <c r="I35" i="2"/>
  <c r="H35" i="2"/>
  <c r="Q34" i="2"/>
  <c r="M34" i="2"/>
  <c r="K34" i="2"/>
  <c r="L34" i="2" s="1"/>
  <c r="R34" i="2" s="1"/>
  <c r="J34" i="2"/>
  <c r="I34" i="2"/>
  <c r="H34" i="2"/>
  <c r="P34" i="2" s="1"/>
  <c r="M33" i="2"/>
  <c r="J33" i="2"/>
  <c r="I33" i="2"/>
  <c r="H33" i="2"/>
  <c r="P32" i="2"/>
  <c r="M32" i="2"/>
  <c r="Q32" i="2" s="1"/>
  <c r="J32" i="2"/>
  <c r="I32" i="2"/>
  <c r="H32" i="2"/>
  <c r="Q31" i="2"/>
  <c r="P31" i="2"/>
  <c r="M31" i="2"/>
  <c r="J31" i="2"/>
  <c r="K31" i="2" s="1"/>
  <c r="I31" i="2"/>
  <c r="H31" i="2"/>
  <c r="M30" i="2"/>
  <c r="J30" i="2"/>
  <c r="I30" i="2"/>
  <c r="H30" i="2"/>
  <c r="P30" i="2" s="1"/>
  <c r="M29" i="2"/>
  <c r="J29" i="2"/>
  <c r="I29" i="2"/>
  <c r="H29" i="2"/>
  <c r="P28" i="2"/>
  <c r="M28" i="2"/>
  <c r="Q28" i="2" s="1"/>
  <c r="J28" i="2"/>
  <c r="I28" i="2"/>
  <c r="H28" i="2"/>
  <c r="K28" i="2" s="1"/>
  <c r="Q27" i="2"/>
  <c r="P27" i="2"/>
  <c r="M27" i="2"/>
  <c r="J27" i="2"/>
  <c r="K27" i="2" s="1"/>
  <c r="I27" i="2"/>
  <c r="H27" i="2"/>
  <c r="Q26" i="2"/>
  <c r="M26" i="2"/>
  <c r="K26" i="2"/>
  <c r="L26" i="2" s="1"/>
  <c r="R26" i="2" s="1"/>
  <c r="J26" i="2"/>
  <c r="I26" i="2"/>
  <c r="H26" i="2"/>
  <c r="P26" i="2" s="1"/>
  <c r="M25" i="2"/>
  <c r="J25" i="2"/>
  <c r="I25" i="2"/>
  <c r="H25" i="2"/>
  <c r="P24" i="2"/>
  <c r="M24" i="2"/>
  <c r="Q24" i="2" s="1"/>
  <c r="J24" i="2"/>
  <c r="I24" i="2"/>
  <c r="H24" i="2"/>
  <c r="Q23" i="2"/>
  <c r="P23" i="2"/>
  <c r="M23" i="2"/>
  <c r="J23" i="2"/>
  <c r="K23" i="2" s="1"/>
  <c r="I23" i="2"/>
  <c r="H23" i="2"/>
  <c r="M22" i="2"/>
  <c r="J22" i="2"/>
  <c r="I22" i="2"/>
  <c r="H22" i="2"/>
  <c r="P22" i="2" s="1"/>
  <c r="M21" i="2"/>
  <c r="J21" i="2"/>
  <c r="I21" i="2"/>
  <c r="H21" i="2"/>
  <c r="P20" i="2"/>
  <c r="M20" i="2"/>
  <c r="Q20" i="2" s="1"/>
  <c r="J20" i="2"/>
  <c r="I20" i="2"/>
  <c r="H20" i="2"/>
  <c r="K20" i="2" s="1"/>
  <c r="Q19" i="2"/>
  <c r="P19" i="2"/>
  <c r="M19" i="2"/>
  <c r="J19" i="2"/>
  <c r="K19" i="2" s="1"/>
  <c r="I19" i="2"/>
  <c r="H19" i="2"/>
  <c r="Q18" i="2"/>
  <c r="M18" i="2"/>
  <c r="K18" i="2"/>
  <c r="L18" i="2" s="1"/>
  <c r="R18" i="2" s="1"/>
  <c r="J18" i="2"/>
  <c r="I18" i="2"/>
  <c r="H18" i="2"/>
  <c r="P18" i="2" s="1"/>
  <c r="M17" i="2"/>
  <c r="J17" i="2"/>
  <c r="I17" i="2"/>
  <c r="H17" i="2"/>
  <c r="P16" i="2"/>
  <c r="M16" i="2"/>
  <c r="Q16" i="2" s="1"/>
  <c r="J16" i="2"/>
  <c r="I16" i="2"/>
  <c r="H16" i="2"/>
  <c r="Q15" i="2"/>
  <c r="P15" i="2"/>
  <c r="M15" i="2"/>
  <c r="J15" i="2"/>
  <c r="K15" i="2" s="1"/>
  <c r="I15" i="2"/>
  <c r="H15" i="2"/>
  <c r="M14" i="2"/>
  <c r="J14" i="2"/>
  <c r="I14" i="2"/>
  <c r="H14" i="2"/>
  <c r="P14" i="2" s="1"/>
  <c r="M13" i="2"/>
  <c r="J13" i="2"/>
  <c r="I13" i="2"/>
  <c r="H13" i="2"/>
  <c r="Q12" i="2"/>
  <c r="M12" i="2"/>
  <c r="K12" i="2"/>
  <c r="L12" i="2" s="1"/>
  <c r="R12" i="2" s="1"/>
  <c r="J12" i="2"/>
  <c r="I12" i="2"/>
  <c r="H12" i="2"/>
  <c r="P12" i="2" s="1"/>
  <c r="M11" i="2"/>
  <c r="Q11" i="2" s="1"/>
  <c r="J11" i="2"/>
  <c r="I11" i="2"/>
  <c r="H11" i="2"/>
  <c r="K11" i="2" s="1"/>
  <c r="L11" i="2" s="1"/>
  <c r="R11" i="2" s="1"/>
  <c r="P10" i="2"/>
  <c r="M10" i="2"/>
  <c r="Q10" i="2" s="1"/>
  <c r="J10" i="2"/>
  <c r="K10" i="2" s="1"/>
  <c r="I10" i="2"/>
  <c r="H10" i="2"/>
  <c r="Q9" i="2"/>
  <c r="P9" i="2"/>
  <c r="M9" i="2"/>
  <c r="J9" i="2"/>
  <c r="K9" i="2" s="1"/>
  <c r="L9" i="2" s="1"/>
  <c r="R9" i="2" s="1"/>
  <c r="I9" i="2"/>
  <c r="H9" i="2"/>
  <c r="Q8" i="2"/>
  <c r="M8" i="2"/>
  <c r="K8" i="2"/>
  <c r="L8" i="2" s="1"/>
  <c r="R8" i="2" s="1"/>
  <c r="J8" i="2"/>
  <c r="I8" i="2"/>
  <c r="H8" i="2"/>
  <c r="P8" i="2" s="1"/>
  <c r="M80" i="1"/>
  <c r="Q80" i="1" s="1"/>
  <c r="J80" i="1"/>
  <c r="I80" i="1"/>
  <c r="H80" i="1"/>
  <c r="K80" i="1" s="1"/>
  <c r="Q79" i="1"/>
  <c r="P79" i="1"/>
  <c r="M79" i="1"/>
  <c r="J79" i="1"/>
  <c r="K79" i="1" s="1"/>
  <c r="I79" i="1"/>
  <c r="H79" i="1"/>
  <c r="Q78" i="1"/>
  <c r="M78" i="1"/>
  <c r="K78" i="1"/>
  <c r="L78" i="1" s="1"/>
  <c r="J78" i="1"/>
  <c r="I78" i="1"/>
  <c r="H78" i="1"/>
  <c r="P78" i="1" s="1"/>
  <c r="M77" i="1"/>
  <c r="J77" i="1"/>
  <c r="I77" i="1"/>
  <c r="H77" i="1"/>
  <c r="P76" i="1"/>
  <c r="M76" i="1"/>
  <c r="Q76" i="1" s="1"/>
  <c r="J76" i="1"/>
  <c r="I76" i="1"/>
  <c r="H76" i="1"/>
  <c r="K76" i="1" s="1"/>
  <c r="Q75" i="1"/>
  <c r="P75" i="1"/>
  <c r="M75" i="1"/>
  <c r="J75" i="1"/>
  <c r="K75" i="1" s="1"/>
  <c r="I75" i="1"/>
  <c r="L75" i="1" s="1"/>
  <c r="R75" i="1" s="1"/>
  <c r="H75" i="1"/>
  <c r="Q74" i="1"/>
  <c r="M74" i="1"/>
  <c r="K74" i="1"/>
  <c r="L74" i="1" s="1"/>
  <c r="R74" i="1" s="1"/>
  <c r="J74" i="1"/>
  <c r="I74" i="1"/>
  <c r="H74" i="1"/>
  <c r="P74" i="1" s="1"/>
  <c r="M73" i="1"/>
  <c r="J73" i="1"/>
  <c r="I73" i="1"/>
  <c r="H73" i="1"/>
  <c r="P72" i="1"/>
  <c r="M72" i="1"/>
  <c r="Q72" i="1" s="1"/>
  <c r="J72" i="1"/>
  <c r="I72" i="1"/>
  <c r="L72" i="1" s="1"/>
  <c r="H72" i="1"/>
  <c r="K72" i="1" s="1"/>
  <c r="Q71" i="1"/>
  <c r="P71" i="1"/>
  <c r="M71" i="1"/>
  <c r="J71" i="1"/>
  <c r="K71" i="1" s="1"/>
  <c r="I71" i="1"/>
  <c r="L71" i="1" s="1"/>
  <c r="R71" i="1" s="1"/>
  <c r="H71" i="1"/>
  <c r="Q70" i="1"/>
  <c r="M70" i="1"/>
  <c r="K70" i="1"/>
  <c r="L70" i="1" s="1"/>
  <c r="R70" i="1" s="1"/>
  <c r="J70" i="1"/>
  <c r="I70" i="1"/>
  <c r="H70" i="1"/>
  <c r="P70" i="1" s="1"/>
  <c r="M69" i="1"/>
  <c r="Q69" i="1" s="1"/>
  <c r="J69" i="1"/>
  <c r="I69" i="1"/>
  <c r="H69" i="1"/>
  <c r="P68" i="1"/>
  <c r="M68" i="1"/>
  <c r="Q68" i="1" s="1"/>
  <c r="J68" i="1"/>
  <c r="K68" i="1" s="1"/>
  <c r="I68" i="1"/>
  <c r="L68" i="1" s="1"/>
  <c r="R68" i="1" s="1"/>
  <c r="H68" i="1"/>
  <c r="Q67" i="1"/>
  <c r="P67" i="1"/>
  <c r="M67" i="1"/>
  <c r="J67" i="1"/>
  <c r="K67" i="1" s="1"/>
  <c r="L67" i="1" s="1"/>
  <c r="R67" i="1" s="1"/>
  <c r="I67" i="1"/>
  <c r="H67" i="1"/>
  <c r="Q66" i="1"/>
  <c r="M66" i="1"/>
  <c r="K66" i="1"/>
  <c r="L66" i="1" s="1"/>
  <c r="J66" i="1"/>
  <c r="I66" i="1"/>
  <c r="H66" i="1"/>
  <c r="P66" i="1" s="1"/>
  <c r="M65" i="1"/>
  <c r="J65" i="1"/>
  <c r="I65" i="1"/>
  <c r="H65" i="1"/>
  <c r="P64" i="1"/>
  <c r="M64" i="1"/>
  <c r="Q64" i="1" s="1"/>
  <c r="J64" i="1"/>
  <c r="K64" i="1" s="1"/>
  <c r="I64" i="1"/>
  <c r="L64" i="1" s="1"/>
  <c r="R64" i="1" s="1"/>
  <c r="H64" i="1"/>
  <c r="Q63" i="1"/>
  <c r="P63" i="1"/>
  <c r="M63" i="1"/>
  <c r="J63" i="1"/>
  <c r="K63" i="1" s="1"/>
  <c r="L63" i="1" s="1"/>
  <c r="R63" i="1" s="1"/>
  <c r="I63" i="1"/>
  <c r="H63" i="1"/>
  <c r="Q62" i="1"/>
  <c r="M62" i="1"/>
  <c r="K62" i="1"/>
  <c r="L62" i="1" s="1"/>
  <c r="J62" i="1"/>
  <c r="I62" i="1"/>
  <c r="H62" i="1"/>
  <c r="P62" i="1" s="1"/>
  <c r="M61" i="1"/>
  <c r="J61" i="1"/>
  <c r="I61" i="1"/>
  <c r="H61" i="1"/>
  <c r="P60" i="1"/>
  <c r="M60" i="1"/>
  <c r="Q60" i="1" s="1"/>
  <c r="J60" i="1"/>
  <c r="I60" i="1"/>
  <c r="H60" i="1"/>
  <c r="K60" i="1" s="1"/>
  <c r="Q59" i="1"/>
  <c r="P59" i="1"/>
  <c r="M59" i="1"/>
  <c r="J59" i="1"/>
  <c r="K59" i="1" s="1"/>
  <c r="L59" i="1" s="1"/>
  <c r="R59" i="1" s="1"/>
  <c r="I59" i="1"/>
  <c r="H59" i="1"/>
  <c r="Q58" i="1"/>
  <c r="M58" i="1"/>
  <c r="K58" i="1"/>
  <c r="L58" i="1" s="1"/>
  <c r="R58" i="1" s="1"/>
  <c r="J58" i="1"/>
  <c r="I58" i="1"/>
  <c r="H58" i="1"/>
  <c r="P58" i="1" s="1"/>
  <c r="M57" i="1"/>
  <c r="J57" i="1"/>
  <c r="I57" i="1"/>
  <c r="H57" i="1"/>
  <c r="P56" i="1"/>
  <c r="M56" i="1"/>
  <c r="Q56" i="1" s="1"/>
  <c r="J56" i="1"/>
  <c r="I56" i="1"/>
  <c r="L56" i="1" s="1"/>
  <c r="H56" i="1"/>
  <c r="K56" i="1" s="1"/>
  <c r="Q55" i="1"/>
  <c r="P55" i="1"/>
  <c r="M55" i="1"/>
  <c r="J55" i="1"/>
  <c r="K55" i="1" s="1"/>
  <c r="L55" i="1" s="1"/>
  <c r="R55" i="1" s="1"/>
  <c r="I55" i="1"/>
  <c r="H55" i="1"/>
  <c r="Q54" i="1"/>
  <c r="M54" i="1"/>
  <c r="K54" i="1"/>
  <c r="L54" i="1" s="1"/>
  <c r="R54" i="1" s="1"/>
  <c r="J54" i="1"/>
  <c r="I54" i="1"/>
  <c r="H54" i="1"/>
  <c r="P54" i="1" s="1"/>
  <c r="M53" i="1"/>
  <c r="J53" i="1"/>
  <c r="I53" i="1"/>
  <c r="H53" i="1"/>
  <c r="P52" i="1"/>
  <c r="M52" i="1"/>
  <c r="Q52" i="1" s="1"/>
  <c r="J52" i="1"/>
  <c r="K52" i="1" s="1"/>
  <c r="I52" i="1"/>
  <c r="L52" i="1" s="1"/>
  <c r="R52" i="1" s="1"/>
  <c r="H52" i="1"/>
  <c r="P51" i="1"/>
  <c r="M51" i="1"/>
  <c r="J51" i="1"/>
  <c r="K51" i="1" s="1"/>
  <c r="L51" i="1" s="1"/>
  <c r="R51" i="1" s="1"/>
  <c r="I51" i="1"/>
  <c r="H51" i="1"/>
  <c r="Q51" i="1" s="1"/>
  <c r="Q50" i="1"/>
  <c r="M50" i="1"/>
  <c r="K50" i="1"/>
  <c r="L50" i="1" s="1"/>
  <c r="J50" i="1"/>
  <c r="I50" i="1"/>
  <c r="H50" i="1"/>
  <c r="P50" i="1" s="1"/>
  <c r="M49" i="1"/>
  <c r="J49" i="1"/>
  <c r="I49" i="1"/>
  <c r="H49" i="1"/>
  <c r="P48" i="1"/>
  <c r="M48" i="1"/>
  <c r="Q48" i="1" s="1"/>
  <c r="J48" i="1"/>
  <c r="K48" i="1" s="1"/>
  <c r="I48" i="1"/>
  <c r="L48" i="1" s="1"/>
  <c r="H48" i="1"/>
  <c r="P47" i="1"/>
  <c r="M47" i="1"/>
  <c r="J47" i="1"/>
  <c r="K47" i="1" s="1"/>
  <c r="L47" i="1" s="1"/>
  <c r="I47" i="1"/>
  <c r="H47" i="1"/>
  <c r="Q47" i="1" s="1"/>
  <c r="Q46" i="1"/>
  <c r="M46" i="1"/>
  <c r="K46" i="1"/>
  <c r="L46" i="1" s="1"/>
  <c r="R46" i="1" s="1"/>
  <c r="J46" i="1"/>
  <c r="I46" i="1"/>
  <c r="H46" i="1"/>
  <c r="P46" i="1" s="1"/>
  <c r="M45" i="1"/>
  <c r="J45" i="1"/>
  <c r="I45" i="1"/>
  <c r="H45" i="1"/>
  <c r="P44" i="1"/>
  <c r="M44" i="1"/>
  <c r="Q44" i="1" s="1"/>
  <c r="J44" i="1"/>
  <c r="K44" i="1" s="1"/>
  <c r="I44" i="1"/>
  <c r="L44" i="1" s="1"/>
  <c r="R44" i="1" s="1"/>
  <c r="H44" i="1"/>
  <c r="P43" i="1"/>
  <c r="M43" i="1"/>
  <c r="J43" i="1"/>
  <c r="K43" i="1" s="1"/>
  <c r="L43" i="1" s="1"/>
  <c r="R43" i="1" s="1"/>
  <c r="I43" i="1"/>
  <c r="H43" i="1"/>
  <c r="Q43" i="1" s="1"/>
  <c r="Q42" i="1"/>
  <c r="M42" i="1"/>
  <c r="K42" i="1"/>
  <c r="L42" i="1" s="1"/>
  <c r="J42" i="1"/>
  <c r="I42" i="1"/>
  <c r="H42" i="1"/>
  <c r="P42" i="1" s="1"/>
  <c r="M41" i="1"/>
  <c r="J41" i="1"/>
  <c r="I41" i="1"/>
  <c r="H41" i="1"/>
  <c r="P40" i="1"/>
  <c r="M40" i="1"/>
  <c r="Q40" i="1" s="1"/>
  <c r="J40" i="1"/>
  <c r="K40" i="1" s="1"/>
  <c r="I40" i="1"/>
  <c r="L40" i="1" s="1"/>
  <c r="H40" i="1"/>
  <c r="P39" i="1"/>
  <c r="M39" i="1"/>
  <c r="J39" i="1"/>
  <c r="I39" i="1"/>
  <c r="H39" i="1"/>
  <c r="Q39" i="1" s="1"/>
  <c r="Q38" i="1"/>
  <c r="M38" i="1"/>
  <c r="K38" i="1"/>
  <c r="J38" i="1"/>
  <c r="I38" i="1"/>
  <c r="H38" i="1"/>
  <c r="P38" i="1" s="1"/>
  <c r="M37" i="1"/>
  <c r="J37" i="1"/>
  <c r="I37" i="1"/>
  <c r="H37" i="1"/>
  <c r="P36" i="1"/>
  <c r="M36" i="1"/>
  <c r="Q36" i="1" s="1"/>
  <c r="J36" i="1"/>
  <c r="K36" i="1" s="1"/>
  <c r="I36" i="1"/>
  <c r="L36" i="1" s="1"/>
  <c r="R36" i="1" s="1"/>
  <c r="H36" i="1"/>
  <c r="P35" i="1"/>
  <c r="M35" i="1"/>
  <c r="J35" i="1"/>
  <c r="K35" i="1" s="1"/>
  <c r="L35" i="1" s="1"/>
  <c r="R35" i="1" s="1"/>
  <c r="I35" i="1"/>
  <c r="H35" i="1"/>
  <c r="Q35" i="1" s="1"/>
  <c r="Q34" i="1"/>
  <c r="M34" i="1"/>
  <c r="K34" i="1"/>
  <c r="L34" i="1" s="1"/>
  <c r="J34" i="1"/>
  <c r="I34" i="1"/>
  <c r="H34" i="1"/>
  <c r="P34" i="1" s="1"/>
  <c r="M33" i="1"/>
  <c r="J33" i="1"/>
  <c r="I33" i="1"/>
  <c r="H33" i="1"/>
  <c r="P32" i="1"/>
  <c r="M32" i="1"/>
  <c r="Q32" i="1" s="1"/>
  <c r="J32" i="1"/>
  <c r="K32" i="1" s="1"/>
  <c r="I32" i="1"/>
  <c r="L32" i="1" s="1"/>
  <c r="H32" i="1"/>
  <c r="Q31" i="1"/>
  <c r="P31" i="1"/>
  <c r="M31" i="1"/>
  <c r="J31" i="1"/>
  <c r="K31" i="1" s="1"/>
  <c r="L31" i="1" s="1"/>
  <c r="R31" i="1" s="1"/>
  <c r="I31" i="1"/>
  <c r="H31" i="1"/>
  <c r="Q30" i="1"/>
  <c r="M30" i="1"/>
  <c r="K30" i="1"/>
  <c r="L30" i="1" s="1"/>
  <c r="R30" i="1" s="1"/>
  <c r="J30" i="1"/>
  <c r="I30" i="1"/>
  <c r="H30" i="1"/>
  <c r="P30" i="1" s="1"/>
  <c r="M29" i="1"/>
  <c r="J29" i="1"/>
  <c r="I29" i="1"/>
  <c r="H29" i="1"/>
  <c r="P28" i="1"/>
  <c r="M28" i="1"/>
  <c r="Q28" i="1" s="1"/>
  <c r="J28" i="1"/>
  <c r="K28" i="1" s="1"/>
  <c r="I28" i="1"/>
  <c r="H28" i="1"/>
  <c r="Q27" i="1"/>
  <c r="P27" i="1"/>
  <c r="M27" i="1"/>
  <c r="J27" i="1"/>
  <c r="K27" i="1" s="1"/>
  <c r="L27" i="1" s="1"/>
  <c r="R27" i="1" s="1"/>
  <c r="I27" i="1"/>
  <c r="H27" i="1"/>
  <c r="Q26" i="1"/>
  <c r="M26" i="1"/>
  <c r="K26" i="1"/>
  <c r="L26" i="1" s="1"/>
  <c r="R26" i="1" s="1"/>
  <c r="J26" i="1"/>
  <c r="I26" i="1"/>
  <c r="H26" i="1"/>
  <c r="P26" i="1" s="1"/>
  <c r="M25" i="1"/>
  <c r="J25" i="1"/>
  <c r="I25" i="1"/>
  <c r="H25" i="1"/>
  <c r="P24" i="1"/>
  <c r="M24" i="1"/>
  <c r="Q24" i="1" s="1"/>
  <c r="J24" i="1"/>
  <c r="K24" i="1" s="1"/>
  <c r="I24" i="1"/>
  <c r="L24" i="1" s="1"/>
  <c r="R24" i="1" s="1"/>
  <c r="H24" i="1"/>
  <c r="Q23" i="1"/>
  <c r="P23" i="1"/>
  <c r="M23" i="1"/>
  <c r="J23" i="1"/>
  <c r="K23" i="1" s="1"/>
  <c r="L23" i="1" s="1"/>
  <c r="R23" i="1" s="1"/>
  <c r="I23" i="1"/>
  <c r="H23" i="1"/>
  <c r="Q22" i="1"/>
  <c r="M22" i="1"/>
  <c r="K22" i="1"/>
  <c r="L22" i="1" s="1"/>
  <c r="J22" i="1"/>
  <c r="I22" i="1"/>
  <c r="H22" i="1"/>
  <c r="P22" i="1" s="1"/>
  <c r="M21" i="1"/>
  <c r="J21" i="1"/>
  <c r="I21" i="1"/>
  <c r="H21" i="1"/>
  <c r="P20" i="1"/>
  <c r="M20" i="1"/>
  <c r="Q20" i="1" s="1"/>
  <c r="J20" i="1"/>
  <c r="K20" i="1" s="1"/>
  <c r="I20" i="1"/>
  <c r="L20" i="1" s="1"/>
  <c r="R20" i="1" s="1"/>
  <c r="H20" i="1"/>
  <c r="Q19" i="1"/>
  <c r="P19" i="1"/>
  <c r="M19" i="1"/>
  <c r="K19" i="1"/>
  <c r="L19" i="1" s="1"/>
  <c r="R19" i="1" s="1"/>
  <c r="J19" i="1"/>
  <c r="I19" i="1"/>
  <c r="H19" i="1"/>
  <c r="M18" i="1"/>
  <c r="K18" i="1"/>
  <c r="L18" i="1" s="1"/>
  <c r="J18" i="1"/>
  <c r="I18" i="1"/>
  <c r="H18" i="1"/>
  <c r="P18" i="1" s="1"/>
  <c r="M17" i="1"/>
  <c r="J17" i="1"/>
  <c r="I17" i="1"/>
  <c r="H17" i="1"/>
  <c r="P16" i="1"/>
  <c r="M16" i="1"/>
  <c r="Q16" i="1" s="1"/>
  <c r="J16" i="1"/>
  <c r="K16" i="1" s="1"/>
  <c r="I16" i="1"/>
  <c r="H16" i="1"/>
  <c r="Q15" i="1"/>
  <c r="P15" i="1"/>
  <c r="M15" i="1"/>
  <c r="J15" i="1"/>
  <c r="K15" i="1" s="1"/>
  <c r="L15" i="1" s="1"/>
  <c r="R15" i="1" s="1"/>
  <c r="I15" i="1"/>
  <c r="H15" i="1"/>
  <c r="Q14" i="1"/>
  <c r="M14" i="1"/>
  <c r="K14" i="1"/>
  <c r="L14" i="1" s="1"/>
  <c r="R14" i="1" s="1"/>
  <c r="J14" i="1"/>
  <c r="I14" i="1"/>
  <c r="H14" i="1"/>
  <c r="P14" i="1" s="1"/>
  <c r="M13" i="1"/>
  <c r="Q13" i="1" s="1"/>
  <c r="J13" i="1"/>
  <c r="I13" i="1"/>
  <c r="L13" i="1" s="1"/>
  <c r="R13" i="1" s="1"/>
  <c r="H13" i="1"/>
  <c r="K13" i="1" s="1"/>
  <c r="P12" i="1"/>
  <c r="M12" i="1"/>
  <c r="Q12" i="1" s="1"/>
  <c r="J12" i="1"/>
  <c r="K12" i="1" s="1"/>
  <c r="I12" i="1"/>
  <c r="L12" i="1" s="1"/>
  <c r="R12" i="1" s="1"/>
  <c r="H12" i="1"/>
  <c r="Q11" i="1"/>
  <c r="P11" i="1"/>
  <c r="M11" i="1"/>
  <c r="J11" i="1"/>
  <c r="K11" i="1" s="1"/>
  <c r="L11" i="1" s="1"/>
  <c r="R11" i="1" s="1"/>
  <c r="I11" i="1"/>
  <c r="H11" i="1"/>
  <c r="Q10" i="1"/>
  <c r="M10" i="1"/>
  <c r="K10" i="1"/>
  <c r="L10" i="1" s="1"/>
  <c r="R10" i="1" s="1"/>
  <c r="J10" i="1"/>
  <c r="I10" i="1"/>
  <c r="H10" i="1"/>
  <c r="P10" i="1" s="1"/>
  <c r="M9" i="1"/>
  <c r="Q9" i="1" s="1"/>
  <c r="J9" i="1"/>
  <c r="I9" i="1"/>
  <c r="H9" i="1"/>
  <c r="K9" i="1" s="1"/>
  <c r="L9" i="1" s="1"/>
  <c r="R9" i="1" s="1"/>
  <c r="P8" i="1"/>
  <c r="M8" i="1"/>
  <c r="Q8" i="1" s="1"/>
  <c r="J8" i="1"/>
  <c r="K8" i="1" s="1"/>
  <c r="I8" i="1"/>
  <c r="L8" i="1" s="1"/>
  <c r="R8" i="1" s="1"/>
  <c r="H8" i="1"/>
  <c r="L17" i="2" l="1"/>
  <c r="L41" i="2"/>
  <c r="R41" i="2" s="1"/>
  <c r="L65" i="2"/>
  <c r="L73" i="2"/>
  <c r="L10" i="2"/>
  <c r="R10" i="2" s="1"/>
  <c r="K17" i="2"/>
  <c r="P17" i="2"/>
  <c r="Q17" i="2"/>
  <c r="K25" i="2"/>
  <c r="L25" i="2" s="1"/>
  <c r="R25" i="2" s="1"/>
  <c r="P25" i="2"/>
  <c r="Q25" i="2"/>
  <c r="Q41" i="2"/>
  <c r="L48" i="2"/>
  <c r="R48" i="2" s="1"/>
  <c r="Q49" i="2"/>
  <c r="K65" i="2"/>
  <c r="P65" i="2"/>
  <c r="Q65" i="2"/>
  <c r="L23" i="2"/>
  <c r="R23" i="2" s="1"/>
  <c r="L79" i="2"/>
  <c r="R79" i="2" s="1"/>
  <c r="P11" i="2"/>
  <c r="K13" i="2"/>
  <c r="L13" i="2" s="1"/>
  <c r="P13" i="2"/>
  <c r="Q13" i="2"/>
  <c r="Q14" i="2"/>
  <c r="L20" i="2"/>
  <c r="R20" i="2" s="1"/>
  <c r="K21" i="2"/>
  <c r="L21" i="2" s="1"/>
  <c r="P21" i="2"/>
  <c r="Q21" i="2"/>
  <c r="Q22" i="2"/>
  <c r="L28" i="2"/>
  <c r="R28" i="2" s="1"/>
  <c r="K29" i="2"/>
  <c r="L29" i="2" s="1"/>
  <c r="R29" i="2" s="1"/>
  <c r="P29" i="2"/>
  <c r="Q29" i="2"/>
  <c r="Q30" i="2"/>
  <c r="L36" i="2"/>
  <c r="R36" i="2" s="1"/>
  <c r="K37" i="2"/>
  <c r="L37" i="2" s="1"/>
  <c r="R37" i="2" s="1"/>
  <c r="P37" i="2"/>
  <c r="Q37" i="2"/>
  <c r="Q38" i="2"/>
  <c r="L44" i="2"/>
  <c r="R44" i="2" s="1"/>
  <c r="K45" i="2"/>
  <c r="L45" i="2" s="1"/>
  <c r="P45" i="2"/>
  <c r="Q45" i="2"/>
  <c r="Q46" i="2"/>
  <c r="L52" i="2"/>
  <c r="R52" i="2" s="1"/>
  <c r="K53" i="2"/>
  <c r="L53" i="2" s="1"/>
  <c r="P53" i="2"/>
  <c r="Q53" i="2"/>
  <c r="Q54" i="2"/>
  <c r="L60" i="2"/>
  <c r="R60" i="2" s="1"/>
  <c r="K61" i="2"/>
  <c r="L61" i="2" s="1"/>
  <c r="R61" i="2" s="1"/>
  <c r="P61" i="2"/>
  <c r="Q61" i="2"/>
  <c r="Q62" i="2"/>
  <c r="L68" i="2"/>
  <c r="R68" i="2" s="1"/>
  <c r="K69" i="2"/>
  <c r="L69" i="2" s="1"/>
  <c r="R69" i="2" s="1"/>
  <c r="P69" i="2"/>
  <c r="Q69" i="2"/>
  <c r="Q70" i="2"/>
  <c r="L76" i="2"/>
  <c r="R76" i="2" s="1"/>
  <c r="K77" i="2"/>
  <c r="L77" i="2" s="1"/>
  <c r="P77" i="2"/>
  <c r="Q77" i="2"/>
  <c r="Q78" i="2"/>
  <c r="K33" i="2"/>
  <c r="L33" i="2" s="1"/>
  <c r="R33" i="2" s="1"/>
  <c r="P33" i="2"/>
  <c r="Q33" i="2"/>
  <c r="K41" i="2"/>
  <c r="P41" i="2"/>
  <c r="K49" i="2"/>
  <c r="L49" i="2" s="1"/>
  <c r="R49" i="2" s="1"/>
  <c r="P49" i="2"/>
  <c r="K57" i="2"/>
  <c r="L57" i="2" s="1"/>
  <c r="R57" i="2" s="1"/>
  <c r="P57" i="2"/>
  <c r="Q57" i="2"/>
  <c r="K73" i="2"/>
  <c r="P73" i="2"/>
  <c r="Q73" i="2"/>
  <c r="L15" i="2"/>
  <c r="R15" i="2" s="1"/>
  <c r="L31" i="2"/>
  <c r="R31" i="2" s="1"/>
  <c r="L47" i="2"/>
  <c r="R47" i="2" s="1"/>
  <c r="K14" i="2"/>
  <c r="L14" i="2" s="1"/>
  <c r="K16" i="2"/>
  <c r="L16" i="2" s="1"/>
  <c r="R16" i="2" s="1"/>
  <c r="L19" i="2"/>
  <c r="R19" i="2" s="1"/>
  <c r="K22" i="2"/>
  <c r="L22" i="2" s="1"/>
  <c r="R22" i="2" s="1"/>
  <c r="K24" i="2"/>
  <c r="L24" i="2" s="1"/>
  <c r="R24" i="2" s="1"/>
  <c r="L27" i="2"/>
  <c r="R27" i="2" s="1"/>
  <c r="K30" i="2"/>
  <c r="L30" i="2" s="1"/>
  <c r="R30" i="2" s="1"/>
  <c r="K32" i="2"/>
  <c r="L32" i="2" s="1"/>
  <c r="R32" i="2" s="1"/>
  <c r="K38" i="2"/>
  <c r="L38" i="2" s="1"/>
  <c r="K40" i="2"/>
  <c r="L40" i="2" s="1"/>
  <c r="R40" i="2" s="1"/>
  <c r="L43" i="2"/>
  <c r="R43" i="2" s="1"/>
  <c r="K46" i="2"/>
  <c r="L46" i="2" s="1"/>
  <c r="R46" i="2" s="1"/>
  <c r="K48" i="2"/>
  <c r="K54" i="2"/>
  <c r="L54" i="2" s="1"/>
  <c r="R54" i="2" s="1"/>
  <c r="K56" i="2"/>
  <c r="L56" i="2" s="1"/>
  <c r="R56" i="2" s="1"/>
  <c r="L59" i="2"/>
  <c r="R59" i="2" s="1"/>
  <c r="K62" i="2"/>
  <c r="L62" i="2" s="1"/>
  <c r="R62" i="2" s="1"/>
  <c r="K64" i="2"/>
  <c r="L64" i="2" s="1"/>
  <c r="R64" i="2" s="1"/>
  <c r="L67" i="2"/>
  <c r="R67" i="2" s="1"/>
  <c r="K70" i="2"/>
  <c r="L70" i="2" s="1"/>
  <c r="R70" i="2" s="1"/>
  <c r="K72" i="2"/>
  <c r="L72" i="2" s="1"/>
  <c r="R72" i="2" s="1"/>
  <c r="L75" i="2"/>
  <c r="R75" i="2" s="1"/>
  <c r="K78" i="2"/>
  <c r="L78" i="2" s="1"/>
  <c r="K80" i="2"/>
  <c r="L80" i="2" s="1"/>
  <c r="R80" i="2" s="1"/>
  <c r="Q25" i="1"/>
  <c r="Q37" i="1"/>
  <c r="K45" i="1"/>
  <c r="L45" i="1" s="1"/>
  <c r="P45" i="1"/>
  <c r="Q53" i="1"/>
  <c r="K69" i="1"/>
  <c r="L69" i="1" s="1"/>
  <c r="R69" i="1" s="1"/>
  <c r="P69" i="1"/>
  <c r="P13" i="1"/>
  <c r="Q21" i="1"/>
  <c r="Q65" i="1"/>
  <c r="P9" i="1"/>
  <c r="R22" i="1"/>
  <c r="R32" i="1"/>
  <c r="K33" i="1"/>
  <c r="L33" i="1" s="1"/>
  <c r="R33" i="1" s="1"/>
  <c r="P33" i="1"/>
  <c r="Q33" i="1"/>
  <c r="R40" i="1"/>
  <c r="K41" i="1"/>
  <c r="L41" i="1" s="1"/>
  <c r="R41" i="1" s="1"/>
  <c r="P41" i="1"/>
  <c r="Q41" i="1"/>
  <c r="R47" i="1"/>
  <c r="R48" i="1"/>
  <c r="K49" i="1"/>
  <c r="L49" i="1" s="1"/>
  <c r="P49" i="1"/>
  <c r="Q49" i="1"/>
  <c r="L60" i="1"/>
  <c r="R60" i="1" s="1"/>
  <c r="K61" i="1"/>
  <c r="L61" i="1" s="1"/>
  <c r="P61" i="1"/>
  <c r="Q61" i="1"/>
  <c r="R66" i="1"/>
  <c r="L76" i="1"/>
  <c r="R76" i="1" s="1"/>
  <c r="K77" i="1"/>
  <c r="L77" i="1" s="1"/>
  <c r="P77" i="1"/>
  <c r="Q77" i="1"/>
  <c r="K25" i="1"/>
  <c r="L25" i="1" s="1"/>
  <c r="P25" i="1"/>
  <c r="K37" i="1"/>
  <c r="L37" i="1" s="1"/>
  <c r="P37" i="1"/>
  <c r="Q45" i="1"/>
  <c r="K53" i="1"/>
  <c r="L53" i="1" s="1"/>
  <c r="P53" i="1"/>
  <c r="K21" i="1"/>
  <c r="L21" i="1" s="1"/>
  <c r="R21" i="1" s="1"/>
  <c r="P21" i="1"/>
  <c r="K65" i="1"/>
  <c r="L65" i="1" s="1"/>
  <c r="P65" i="1"/>
  <c r="L80" i="1"/>
  <c r="R80" i="1" s="1"/>
  <c r="L16" i="1"/>
  <c r="R16" i="1" s="1"/>
  <c r="K17" i="1"/>
  <c r="L17" i="1" s="1"/>
  <c r="R17" i="1" s="1"/>
  <c r="P17" i="1"/>
  <c r="Q17" i="1"/>
  <c r="Q18" i="1"/>
  <c r="R18" i="1" s="1"/>
  <c r="L28" i="1"/>
  <c r="R28" i="1" s="1"/>
  <c r="K29" i="1"/>
  <c r="L29" i="1" s="1"/>
  <c r="R29" i="1" s="1"/>
  <c r="P29" i="1"/>
  <c r="Q29" i="1"/>
  <c r="R34" i="1"/>
  <c r="L38" i="1"/>
  <c r="R38" i="1" s="1"/>
  <c r="R42" i="1"/>
  <c r="R50" i="1"/>
  <c r="R56" i="1"/>
  <c r="K57" i="1"/>
  <c r="L57" i="1" s="1"/>
  <c r="R57" i="1" s="1"/>
  <c r="P57" i="1"/>
  <c r="Q57" i="1"/>
  <c r="R62" i="1"/>
  <c r="R72" i="1"/>
  <c r="K73" i="1"/>
  <c r="L73" i="1" s="1"/>
  <c r="R73" i="1" s="1"/>
  <c r="P73" i="1"/>
  <c r="Q73" i="1"/>
  <c r="R78" i="1"/>
  <c r="L79" i="1"/>
  <c r="R79" i="1" s="1"/>
  <c r="K39" i="1"/>
  <c r="L39" i="1" s="1"/>
  <c r="R39" i="1" s="1"/>
  <c r="P80" i="1"/>
  <c r="R73" i="2" l="1"/>
  <c r="R78" i="2"/>
  <c r="R53" i="2"/>
  <c r="R21" i="2"/>
  <c r="R65" i="2"/>
  <c r="R38" i="2"/>
  <c r="R14" i="2"/>
  <c r="R77" i="2"/>
  <c r="R45" i="2"/>
  <c r="R13" i="2"/>
  <c r="R17" i="2"/>
  <c r="R37" i="1"/>
  <c r="R65" i="1"/>
  <c r="R53" i="1"/>
  <c r="R77" i="1"/>
  <c r="R25" i="1"/>
  <c r="R61" i="1"/>
  <c r="R49" i="1"/>
  <c r="R45" i="1"/>
</calcChain>
</file>

<file path=xl/sharedStrings.xml><?xml version="1.0" encoding="utf-8"?>
<sst xmlns="http://schemas.openxmlformats.org/spreadsheetml/2006/main" count="286" uniqueCount="31">
  <si>
    <t>dev</t>
  </si>
  <si>
    <t>dev_id</t>
  </si>
  <si>
    <t>mode</t>
  </si>
  <si>
    <t>alpha</t>
  </si>
  <si>
    <t>CPU</t>
  </si>
  <si>
    <t>sqrt</t>
  </si>
  <si>
    <t>BCE</t>
  </si>
  <si>
    <t>IntGPU</t>
  </si>
  <si>
    <t>Nvidia</t>
  </si>
  <si>
    <t>IntGPU 16+</t>
  </si>
  <si>
    <t>1*</t>
  </si>
  <si>
    <t>m</t>
  </si>
  <si>
    <t>w</t>
  </si>
  <si>
    <t>p</t>
  </si>
  <si>
    <t>z</t>
  </si>
  <si>
    <t>n0</t>
  </si>
  <si>
    <t>n1</t>
  </si>
  <si>
    <t>n2</t>
  </si>
  <si>
    <t>n</t>
  </si>
  <si>
    <t>aS</t>
  </si>
  <si>
    <t>a_min</t>
  </si>
  <si>
    <t>Na</t>
  </si>
  <si>
    <t>SP_law</t>
  </si>
  <si>
    <t>T1</t>
  </si>
  <si>
    <t>TN</t>
  </si>
  <si>
    <t>j</t>
  </si>
  <si>
    <t>g</t>
  </si>
  <si>
    <t>SP_meas</t>
  </si>
  <si>
    <t>err</t>
  </si>
  <si>
    <t>int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</si>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</sst>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0" x14ac:knownFonts="1">
    <font>
      <sz val="8"/>
      <name val="Verdan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Verdana"/>
      <family val="2"/>
    </font>
    <font>
      <sz val="8"/>
      <color rgb="FFFF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 applyNumberFormat="0" applyFill="0" applyBorder="0" applyProtection="0">
      <alignment horizontal="righ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>
      <alignment horizontal="right"/>
    </xf>
    <xf numFmtId="0" fontId="18" fillId="0" borderId="0" xfId="0" applyFont="1" applyAlignment="1">
      <alignment horizontal="right"/>
    </xf>
    <xf numFmtId="164" fontId="0" fillId="0" borderId="0" xfId="0" applyNumberFormat="1">
      <alignment horizontal="right"/>
    </xf>
    <xf numFmtId="0" fontId="0" fillId="33" borderId="0" xfId="0" applyFill="1">
      <alignment horizontal="right"/>
    </xf>
    <xf numFmtId="164" fontId="0" fillId="33" borderId="0" xfId="0" applyNumberFormat="1" applyFill="1">
      <alignment horizontal="right"/>
    </xf>
    <xf numFmtId="0" fontId="0" fillId="34" borderId="0" xfId="0" applyFill="1">
      <alignment horizontal="right"/>
    </xf>
    <xf numFmtId="2" fontId="0" fillId="0" borderId="0" xfId="0" applyNumberFormat="1">
      <alignment horizontal="right"/>
    </xf>
    <xf numFmtId="164" fontId="0" fillId="35" borderId="0" xfId="0" applyNumberFormat="1" applyFill="1">
      <alignment horizontal="right"/>
    </xf>
    <xf numFmtId="2" fontId="0" fillId="36" borderId="0" xfId="0" applyNumberFormat="1" applyFill="1">
      <alignment horizontal="right"/>
    </xf>
    <xf numFmtId="10" fontId="0" fillId="0" borderId="0" xfId="0" applyNumberFormat="1">
      <alignment horizontal="right"/>
    </xf>
    <xf numFmtId="10" fontId="19" fillId="0" borderId="0" xfId="0" applyNumberFormat="1" applyFont="1">
      <alignment horizontal="right"/>
    </xf>
    <xf numFmtId="0" fontId="19" fillId="0" borderId="0" xfId="0" applyFo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abSelected="1" topLeftCell="A50" workbookViewId="0">
      <selection activeCell="R81" sqref="R81:R83"/>
    </sheetView>
  </sheetViews>
  <sheetFormatPr defaultColWidth="10.23046875" defaultRowHeight="9.75" x14ac:dyDescent="0.25"/>
  <sheetData>
    <row r="1" spans="1:18" x14ac:dyDescent="0.25">
      <c r="H1" s="1" t="s">
        <v>0</v>
      </c>
      <c r="I1" s="1" t="s">
        <v>1</v>
      </c>
      <c r="J1" s="1" t="s">
        <v>2</v>
      </c>
      <c r="K1" s="1" t="s">
        <v>3</v>
      </c>
    </row>
    <row r="2" spans="1:18" x14ac:dyDescent="0.25">
      <c r="H2" t="s">
        <v>4</v>
      </c>
      <c r="I2">
        <v>0</v>
      </c>
      <c r="J2" t="s">
        <v>5</v>
      </c>
      <c r="K2" s="2">
        <v>24.351435098207801</v>
      </c>
    </row>
    <row r="3" spans="1:18" x14ac:dyDescent="0.25">
      <c r="G3" s="3" t="s">
        <v>6</v>
      </c>
      <c r="H3" s="3" t="s">
        <v>7</v>
      </c>
      <c r="I3" s="3">
        <v>1</v>
      </c>
      <c r="J3" s="3" t="s">
        <v>5</v>
      </c>
      <c r="K3" s="4">
        <v>1</v>
      </c>
    </row>
    <row r="4" spans="1:18" x14ac:dyDescent="0.25">
      <c r="H4" t="s">
        <v>8</v>
      </c>
      <c r="I4">
        <v>2</v>
      </c>
      <c r="J4" t="s">
        <v>5</v>
      </c>
      <c r="K4" s="2">
        <v>14.980166026856301</v>
      </c>
    </row>
    <row r="5" spans="1:18" x14ac:dyDescent="0.25">
      <c r="H5" t="s">
        <v>9</v>
      </c>
      <c r="I5" t="s">
        <v>10</v>
      </c>
      <c r="J5" t="s">
        <v>5</v>
      </c>
      <c r="K5" s="2">
        <v>0.76886673719504695</v>
      </c>
    </row>
    <row r="7" spans="1:18" x14ac:dyDescent="0.25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1" t="s">
        <v>16</v>
      </c>
      <c r="G7" s="1" t="s">
        <v>17</v>
      </c>
      <c r="H7" s="1" t="s">
        <v>18</v>
      </c>
      <c r="I7" s="1" t="s">
        <v>19</v>
      </c>
      <c r="J7" s="1" t="s">
        <v>20</v>
      </c>
      <c r="K7" s="1" t="s">
        <v>21</v>
      </c>
      <c r="L7" s="1" t="s">
        <v>22</v>
      </c>
      <c r="M7" s="1" t="s">
        <v>23</v>
      </c>
      <c r="N7" s="1" t="s">
        <v>24</v>
      </c>
      <c r="O7" s="1" t="s">
        <v>25</v>
      </c>
      <c r="P7" s="1" t="s">
        <v>26</v>
      </c>
      <c r="Q7" s="1" t="s">
        <v>27</v>
      </c>
      <c r="R7" s="1" t="s">
        <v>28</v>
      </c>
    </row>
    <row r="8" spans="1:18" x14ac:dyDescent="0.25">
      <c r="A8" t="s">
        <v>5</v>
      </c>
      <c r="B8">
        <v>40960000</v>
      </c>
      <c r="C8" s="5">
        <v>0.9</v>
      </c>
      <c r="D8">
        <v>1</v>
      </c>
      <c r="E8">
        <v>0</v>
      </c>
      <c r="F8">
        <v>1</v>
      </c>
      <c r="G8">
        <v>0</v>
      </c>
      <c r="H8" s="5">
        <f t="shared" ref="H8:H39" si="0">E8+F8+G8</f>
        <v>1</v>
      </c>
      <c r="I8" s="2">
        <f t="shared" ref="I8:J13" si="1">$K$3</f>
        <v>1</v>
      </c>
      <c r="J8" s="2">
        <f t="shared" si="1"/>
        <v>1</v>
      </c>
      <c r="K8" s="6">
        <f t="shared" ref="K8:K39" si="2">H8*J8</f>
        <v>1</v>
      </c>
      <c r="L8" s="7">
        <f t="shared" ref="L8:L39" si="3">1/((1-$C8)/I8+$C8/K8)</f>
        <v>1</v>
      </c>
      <c r="M8" s="6">
        <f t="shared" ref="M8:M39" si="4">N$8</f>
        <v>41577.875</v>
      </c>
      <c r="N8" s="8">
        <v>41577.875</v>
      </c>
      <c r="O8">
        <v>1</v>
      </c>
      <c r="P8" s="6">
        <f t="shared" ref="P8:P39" si="5">O8*$H8</f>
        <v>1</v>
      </c>
      <c r="Q8" s="7">
        <f t="shared" ref="Q8:Q39" si="6">($B8/$B$8)*(M8/N8)*((1-$C8)+$C8*O8*$H8)</f>
        <v>1</v>
      </c>
      <c r="R8" s="9">
        <f t="shared" ref="R8:R39" si="7">(L8-Q8)/Q8</f>
        <v>0</v>
      </c>
    </row>
    <row r="9" spans="1:18" x14ac:dyDescent="0.25">
      <c r="A9" t="s">
        <v>5</v>
      </c>
      <c r="B9">
        <v>40960000</v>
      </c>
      <c r="C9" s="5">
        <v>0.9</v>
      </c>
      <c r="D9">
        <v>1</v>
      </c>
      <c r="E9">
        <v>0</v>
      </c>
      <c r="F9">
        <v>8</v>
      </c>
      <c r="G9">
        <v>0</v>
      </c>
      <c r="H9" s="5">
        <f t="shared" si="0"/>
        <v>8</v>
      </c>
      <c r="I9" s="2">
        <f t="shared" si="1"/>
        <v>1</v>
      </c>
      <c r="J9" s="2">
        <f t="shared" si="1"/>
        <v>1</v>
      </c>
      <c r="K9" s="6">
        <f t="shared" si="2"/>
        <v>8</v>
      </c>
      <c r="L9" s="7">
        <f t="shared" si="3"/>
        <v>4.7058823529411775</v>
      </c>
      <c r="M9" s="6">
        <f t="shared" si="4"/>
        <v>41577.875</v>
      </c>
      <c r="N9" s="8">
        <v>8835.5</v>
      </c>
      <c r="O9">
        <v>0.125</v>
      </c>
      <c r="P9" s="6">
        <f t="shared" si="5"/>
        <v>1</v>
      </c>
      <c r="Q9" s="7">
        <f t="shared" si="6"/>
        <v>4.7057749985852526</v>
      </c>
      <c r="R9" s="9">
        <f t="shared" si="7"/>
        <v>2.2813321069787591E-5</v>
      </c>
    </row>
    <row r="10" spans="1:18" x14ac:dyDescent="0.25">
      <c r="A10" t="s">
        <v>5</v>
      </c>
      <c r="B10">
        <v>40960000</v>
      </c>
      <c r="C10" s="5">
        <v>0.9</v>
      </c>
      <c r="D10">
        <v>1</v>
      </c>
      <c r="E10">
        <v>0</v>
      </c>
      <c r="F10">
        <v>8</v>
      </c>
      <c r="G10">
        <v>8</v>
      </c>
      <c r="H10" s="5">
        <f t="shared" si="0"/>
        <v>16</v>
      </c>
      <c r="I10" s="2">
        <f t="shared" si="1"/>
        <v>1</v>
      </c>
      <c r="J10" s="2">
        <f t="shared" si="1"/>
        <v>1</v>
      </c>
      <c r="K10" s="6">
        <f t="shared" si="2"/>
        <v>16</v>
      </c>
      <c r="L10" s="7">
        <f t="shared" si="3"/>
        <v>6.4000000000000012</v>
      </c>
      <c r="M10" s="6">
        <f t="shared" si="4"/>
        <v>41577.875</v>
      </c>
      <c r="N10" s="8">
        <v>6490.99442</v>
      </c>
      <c r="O10">
        <v>6.25E-2</v>
      </c>
      <c r="P10" s="6">
        <f t="shared" si="5"/>
        <v>1</v>
      </c>
      <c r="Q10" s="7">
        <f t="shared" si="6"/>
        <v>6.4054707660648393</v>
      </c>
      <c r="R10" s="9">
        <f t="shared" si="7"/>
        <v>-8.5407712635601112E-4</v>
      </c>
    </row>
    <row r="11" spans="1:18" x14ac:dyDescent="0.25">
      <c r="A11" t="s">
        <v>5</v>
      </c>
      <c r="B11">
        <v>40960000</v>
      </c>
      <c r="C11" s="5">
        <v>0.9</v>
      </c>
      <c r="D11">
        <v>1</v>
      </c>
      <c r="E11">
        <v>0</v>
      </c>
      <c r="F11">
        <v>8</v>
      </c>
      <c r="G11">
        <v>64</v>
      </c>
      <c r="H11" s="5">
        <f t="shared" si="0"/>
        <v>72</v>
      </c>
      <c r="I11" s="2">
        <f t="shared" si="1"/>
        <v>1</v>
      </c>
      <c r="J11" s="2">
        <f t="shared" si="1"/>
        <v>1</v>
      </c>
      <c r="K11" s="6">
        <f t="shared" si="2"/>
        <v>72</v>
      </c>
      <c r="L11" s="7">
        <f t="shared" si="3"/>
        <v>8.8888888888888911</v>
      </c>
      <c r="M11" s="6">
        <f t="shared" si="4"/>
        <v>41577.875</v>
      </c>
      <c r="N11" s="8">
        <v>4678.18588</v>
      </c>
      <c r="O11">
        <v>1.3889E-2</v>
      </c>
      <c r="P11" s="6">
        <f t="shared" si="5"/>
        <v>1.000008</v>
      </c>
      <c r="Q11" s="7">
        <f t="shared" si="6"/>
        <v>8.8876704404699716</v>
      </c>
      <c r="R11" s="9">
        <f t="shared" si="7"/>
        <v>1.3709423938260506E-4</v>
      </c>
    </row>
    <row r="12" spans="1:18" x14ac:dyDescent="0.25">
      <c r="A12" t="s">
        <v>5</v>
      </c>
      <c r="B12">
        <v>40960000</v>
      </c>
      <c r="C12" s="5">
        <v>0.9</v>
      </c>
      <c r="D12">
        <v>1</v>
      </c>
      <c r="E12">
        <v>0</v>
      </c>
      <c r="F12">
        <v>8</v>
      </c>
      <c r="G12">
        <v>256</v>
      </c>
      <c r="H12" s="5">
        <f t="shared" si="0"/>
        <v>264</v>
      </c>
      <c r="I12" s="2">
        <f t="shared" si="1"/>
        <v>1</v>
      </c>
      <c r="J12" s="2">
        <f t="shared" si="1"/>
        <v>1</v>
      </c>
      <c r="K12" s="6">
        <f t="shared" si="2"/>
        <v>264</v>
      </c>
      <c r="L12" s="7">
        <f t="shared" si="3"/>
        <v>9.6703296703296733</v>
      </c>
      <c r="M12" s="6">
        <f t="shared" si="4"/>
        <v>41577.875</v>
      </c>
      <c r="N12" s="8">
        <v>4300.6805700000004</v>
      </c>
      <c r="O12">
        <v>3.7880000000000001E-3</v>
      </c>
      <c r="P12" s="6">
        <f t="shared" si="5"/>
        <v>1.000032</v>
      </c>
      <c r="Q12" s="7">
        <f t="shared" si="6"/>
        <v>9.6680215528771516</v>
      </c>
      <c r="R12" s="9">
        <f t="shared" si="7"/>
        <v>2.3873730937585692E-4</v>
      </c>
    </row>
    <row r="13" spans="1:18" x14ac:dyDescent="0.25">
      <c r="A13" t="s">
        <v>5</v>
      </c>
      <c r="B13">
        <v>40960000</v>
      </c>
      <c r="C13" s="5">
        <v>0.9</v>
      </c>
      <c r="D13">
        <v>1</v>
      </c>
      <c r="E13">
        <v>0</v>
      </c>
      <c r="F13">
        <v>8</v>
      </c>
      <c r="G13">
        <v>1024</v>
      </c>
      <c r="H13" s="5">
        <f t="shared" si="0"/>
        <v>1032</v>
      </c>
      <c r="I13" s="2">
        <f t="shared" si="1"/>
        <v>1</v>
      </c>
      <c r="J13" s="2">
        <f t="shared" si="1"/>
        <v>1</v>
      </c>
      <c r="K13" s="6">
        <f t="shared" si="2"/>
        <v>1032</v>
      </c>
      <c r="L13" s="7">
        <f t="shared" si="3"/>
        <v>9.9135446685878978</v>
      </c>
      <c r="M13" s="6">
        <f t="shared" si="4"/>
        <v>41577.875</v>
      </c>
      <c r="N13" s="8">
        <v>4195.4313599999996</v>
      </c>
      <c r="O13">
        <v>9.6900000000000003E-4</v>
      </c>
      <c r="P13" s="6">
        <f t="shared" si="5"/>
        <v>1.000008</v>
      </c>
      <c r="Q13" s="7">
        <f t="shared" si="6"/>
        <v>9.910345514674324</v>
      </c>
      <c r="R13" s="9">
        <f t="shared" si="7"/>
        <v>3.2280952352638226E-4</v>
      </c>
    </row>
    <row r="14" spans="1:18" x14ac:dyDescent="0.25">
      <c r="A14" t="s">
        <v>5</v>
      </c>
      <c r="B14">
        <v>40960000</v>
      </c>
      <c r="C14" s="5">
        <v>0.9</v>
      </c>
      <c r="D14">
        <v>1</v>
      </c>
      <c r="E14">
        <v>0</v>
      </c>
      <c r="F14">
        <v>64</v>
      </c>
      <c r="G14">
        <v>0</v>
      </c>
      <c r="H14" s="5">
        <f t="shared" si="0"/>
        <v>64</v>
      </c>
      <c r="I14" s="2">
        <f t="shared" ref="I14:I23" si="8">$K$3</f>
        <v>1</v>
      </c>
      <c r="J14" s="2">
        <f t="shared" ref="J14:J23" si="9">$K$5</f>
        <v>0.76886673719504695</v>
      </c>
      <c r="K14" s="6">
        <f t="shared" si="2"/>
        <v>49.207471180483005</v>
      </c>
      <c r="L14" s="7">
        <f t="shared" si="3"/>
        <v>8.4538067334872125</v>
      </c>
      <c r="M14" s="6">
        <f t="shared" si="4"/>
        <v>41577.875</v>
      </c>
      <c r="N14" s="8">
        <v>4913.8550100000002</v>
      </c>
      <c r="O14">
        <v>1.5625E-2</v>
      </c>
      <c r="P14" s="6">
        <f t="shared" si="5"/>
        <v>1</v>
      </c>
      <c r="Q14" s="7">
        <f t="shared" si="6"/>
        <v>8.461355680089552</v>
      </c>
      <c r="R14" s="9">
        <f t="shared" si="7"/>
        <v>-8.9216750692834806E-4</v>
      </c>
    </row>
    <row r="15" spans="1:18" x14ac:dyDescent="0.25">
      <c r="A15" t="s">
        <v>5</v>
      </c>
      <c r="B15">
        <v>40960000</v>
      </c>
      <c r="C15" s="5">
        <v>0.9</v>
      </c>
      <c r="D15">
        <v>1</v>
      </c>
      <c r="E15">
        <v>0</v>
      </c>
      <c r="F15">
        <v>64</v>
      </c>
      <c r="G15">
        <v>8</v>
      </c>
      <c r="H15" s="5">
        <f t="shared" si="0"/>
        <v>72</v>
      </c>
      <c r="I15" s="2">
        <f t="shared" si="8"/>
        <v>1</v>
      </c>
      <c r="J15" s="2">
        <f t="shared" si="9"/>
        <v>0.76886673719504695</v>
      </c>
      <c r="K15" s="6">
        <f t="shared" si="2"/>
        <v>55.358405078043383</v>
      </c>
      <c r="L15" s="7">
        <f t="shared" si="3"/>
        <v>8.6015812559235645</v>
      </c>
      <c r="M15" s="6">
        <f t="shared" si="4"/>
        <v>41577.875</v>
      </c>
      <c r="N15" s="8">
        <v>4831.5851000000002</v>
      </c>
      <c r="O15">
        <v>1.3889E-2</v>
      </c>
      <c r="P15" s="6">
        <f t="shared" si="5"/>
        <v>1.000008</v>
      </c>
      <c r="Q15" s="7">
        <f t="shared" si="6"/>
        <v>8.6054935389009284</v>
      </c>
      <c r="R15" s="9">
        <f t="shared" si="7"/>
        <v>-4.5462621750612202E-4</v>
      </c>
    </row>
    <row r="16" spans="1:18" x14ac:dyDescent="0.25">
      <c r="A16" t="s">
        <v>5</v>
      </c>
      <c r="B16">
        <v>40960000</v>
      </c>
      <c r="C16" s="5">
        <v>0.9</v>
      </c>
      <c r="D16">
        <v>1</v>
      </c>
      <c r="E16">
        <v>0</v>
      </c>
      <c r="F16">
        <v>64</v>
      </c>
      <c r="G16">
        <v>64</v>
      </c>
      <c r="H16" s="5">
        <f t="shared" si="0"/>
        <v>128</v>
      </c>
      <c r="I16" s="2">
        <f t="shared" si="8"/>
        <v>1</v>
      </c>
      <c r="J16" s="2">
        <f t="shared" si="9"/>
        <v>0.76886673719504695</v>
      </c>
      <c r="K16" s="6">
        <f t="shared" si="2"/>
        <v>98.414942360966009</v>
      </c>
      <c r="L16" s="7">
        <f t="shared" si="3"/>
        <v>9.1621277447828771</v>
      </c>
      <c r="M16" s="6">
        <f t="shared" si="4"/>
        <v>41577.875</v>
      </c>
      <c r="N16" s="8">
        <v>4536.5153200000004</v>
      </c>
      <c r="O16">
        <v>7.8130000000000005E-3</v>
      </c>
      <c r="P16" s="6">
        <f t="shared" si="5"/>
        <v>1.0000640000000001</v>
      </c>
      <c r="Q16" s="7">
        <f t="shared" si="6"/>
        <v>9.1656848820252641</v>
      </c>
      <c r="R16" s="9">
        <f t="shared" si="7"/>
        <v>-3.8809290174953652E-4</v>
      </c>
    </row>
    <row r="17" spans="1:18" x14ac:dyDescent="0.25">
      <c r="A17" t="s">
        <v>5</v>
      </c>
      <c r="B17">
        <v>40960000</v>
      </c>
      <c r="C17" s="5">
        <v>0.9</v>
      </c>
      <c r="D17">
        <v>1</v>
      </c>
      <c r="E17">
        <v>0</v>
      </c>
      <c r="F17">
        <v>64</v>
      </c>
      <c r="G17">
        <v>256</v>
      </c>
      <c r="H17" s="5">
        <f t="shared" si="0"/>
        <v>320</v>
      </c>
      <c r="I17" s="2">
        <f t="shared" si="8"/>
        <v>1</v>
      </c>
      <c r="J17" s="2">
        <f t="shared" si="9"/>
        <v>0.76886673719504695</v>
      </c>
      <c r="K17" s="6">
        <f t="shared" si="2"/>
        <v>246.03735590241502</v>
      </c>
      <c r="L17" s="7">
        <f t="shared" si="3"/>
        <v>9.6471105196274216</v>
      </c>
      <c r="M17" s="6">
        <f t="shared" si="4"/>
        <v>41577.875</v>
      </c>
      <c r="N17" s="8">
        <v>4307.0735699999996</v>
      </c>
      <c r="O17">
        <v>3.1250000000000002E-3</v>
      </c>
      <c r="P17" s="6">
        <f t="shared" si="5"/>
        <v>1</v>
      </c>
      <c r="Q17" s="7">
        <f t="shared" si="6"/>
        <v>9.6533932667419009</v>
      </c>
      <c r="R17" s="9">
        <f t="shared" si="7"/>
        <v>-6.5083302222077304E-4</v>
      </c>
    </row>
    <row r="18" spans="1:18" x14ac:dyDescent="0.25">
      <c r="A18" t="s">
        <v>5</v>
      </c>
      <c r="B18">
        <v>40960000</v>
      </c>
      <c r="C18" s="5">
        <v>0.9</v>
      </c>
      <c r="D18">
        <v>1</v>
      </c>
      <c r="E18">
        <v>0</v>
      </c>
      <c r="F18">
        <v>64</v>
      </c>
      <c r="G18">
        <v>1024</v>
      </c>
      <c r="H18" s="5">
        <f t="shared" si="0"/>
        <v>1088</v>
      </c>
      <c r="I18" s="2">
        <f t="shared" si="8"/>
        <v>1</v>
      </c>
      <c r="J18" s="2">
        <f t="shared" si="9"/>
        <v>0.76886673719504695</v>
      </c>
      <c r="K18" s="6">
        <f t="shared" si="2"/>
        <v>836.5270100682111</v>
      </c>
      <c r="L18" s="7">
        <f t="shared" si="3"/>
        <v>9.8935575103712683</v>
      </c>
      <c r="M18" s="6">
        <f t="shared" si="4"/>
        <v>41577.875</v>
      </c>
      <c r="N18" s="8">
        <v>4203.9887399999998</v>
      </c>
      <c r="O18">
        <v>9.19E-4</v>
      </c>
      <c r="P18" s="6">
        <f t="shared" si="5"/>
        <v>0.99987199999999998</v>
      </c>
      <c r="Q18" s="7">
        <f t="shared" si="6"/>
        <v>9.8889620786186985</v>
      </c>
      <c r="R18" s="9">
        <f t="shared" si="7"/>
        <v>4.6470314235563516E-4</v>
      </c>
    </row>
    <row r="19" spans="1:18" x14ac:dyDescent="0.25">
      <c r="A19" t="s">
        <v>5</v>
      </c>
      <c r="B19">
        <v>40960000</v>
      </c>
      <c r="C19" s="5">
        <v>0.9</v>
      </c>
      <c r="D19">
        <v>1</v>
      </c>
      <c r="E19">
        <v>0</v>
      </c>
      <c r="F19">
        <v>256</v>
      </c>
      <c r="G19">
        <v>0</v>
      </c>
      <c r="H19" s="5">
        <f t="shared" si="0"/>
        <v>256</v>
      </c>
      <c r="I19" s="2">
        <f t="shared" si="8"/>
        <v>1</v>
      </c>
      <c r="J19" s="2">
        <f t="shared" si="9"/>
        <v>0.76886673719504695</v>
      </c>
      <c r="K19" s="6">
        <f t="shared" si="2"/>
        <v>196.82988472193202</v>
      </c>
      <c r="L19" s="7">
        <f t="shared" si="3"/>
        <v>9.5627457105095015</v>
      </c>
      <c r="M19" s="6">
        <f t="shared" si="4"/>
        <v>41577.875</v>
      </c>
      <c r="N19" s="8">
        <v>4346.8594400000002</v>
      </c>
      <c r="O19">
        <v>3.9060000000000002E-3</v>
      </c>
      <c r="P19" s="6">
        <f t="shared" si="5"/>
        <v>0.99993600000000005</v>
      </c>
      <c r="Q19" s="7">
        <f t="shared" si="6"/>
        <v>9.5644868872042466</v>
      </c>
      <c r="R19" s="9">
        <f t="shared" si="7"/>
        <v>-1.8204601201079234E-4</v>
      </c>
    </row>
    <row r="20" spans="1:18" x14ac:dyDescent="0.25">
      <c r="A20" t="s">
        <v>5</v>
      </c>
      <c r="B20">
        <v>40960000</v>
      </c>
      <c r="C20" s="5">
        <v>0.9</v>
      </c>
      <c r="D20">
        <v>1</v>
      </c>
      <c r="E20">
        <v>0</v>
      </c>
      <c r="F20">
        <v>256</v>
      </c>
      <c r="G20">
        <v>8</v>
      </c>
      <c r="H20" s="5">
        <f t="shared" si="0"/>
        <v>264</v>
      </c>
      <c r="I20" s="2">
        <f t="shared" si="8"/>
        <v>1</v>
      </c>
      <c r="J20" s="2">
        <f t="shared" si="9"/>
        <v>0.76886673719504695</v>
      </c>
      <c r="K20" s="6">
        <f t="shared" si="2"/>
        <v>202.9808186194924</v>
      </c>
      <c r="L20" s="7">
        <f t="shared" si="3"/>
        <v>9.5754332840767518</v>
      </c>
      <c r="M20" s="6">
        <f t="shared" si="4"/>
        <v>41577.875</v>
      </c>
      <c r="N20" s="8">
        <v>4339.2563300000002</v>
      </c>
      <c r="O20">
        <v>3.7880000000000001E-3</v>
      </c>
      <c r="P20" s="6">
        <f t="shared" si="5"/>
        <v>1.000032</v>
      </c>
      <c r="Q20" s="7">
        <f t="shared" si="6"/>
        <v>9.5820733509882317</v>
      </c>
      <c r="R20" s="9">
        <f t="shared" si="7"/>
        <v>-6.9296765619051323E-4</v>
      </c>
    </row>
    <row r="21" spans="1:18" x14ac:dyDescent="0.25">
      <c r="A21" t="s">
        <v>5</v>
      </c>
      <c r="B21">
        <v>40960000</v>
      </c>
      <c r="C21" s="5">
        <v>0.9</v>
      </c>
      <c r="D21">
        <v>1</v>
      </c>
      <c r="E21">
        <v>0</v>
      </c>
      <c r="F21">
        <v>256</v>
      </c>
      <c r="G21">
        <v>64</v>
      </c>
      <c r="H21" s="5">
        <f t="shared" si="0"/>
        <v>320</v>
      </c>
      <c r="I21" s="2">
        <f t="shared" si="8"/>
        <v>1</v>
      </c>
      <c r="J21" s="2">
        <f t="shared" si="9"/>
        <v>0.76886673719504695</v>
      </c>
      <c r="K21" s="6">
        <f t="shared" si="2"/>
        <v>246.03735590241502</v>
      </c>
      <c r="L21" s="7">
        <f t="shared" si="3"/>
        <v>9.6471105196274216</v>
      </c>
      <c r="M21" s="6">
        <f t="shared" si="4"/>
        <v>41577.875</v>
      </c>
      <c r="N21" s="8">
        <v>4305.1987399999998</v>
      </c>
      <c r="O21">
        <v>3.1250000000000002E-3</v>
      </c>
      <c r="P21" s="6">
        <f t="shared" si="5"/>
        <v>1</v>
      </c>
      <c r="Q21" s="7">
        <f t="shared" si="6"/>
        <v>9.6575971310444082</v>
      </c>
      <c r="R21" s="9">
        <f t="shared" si="7"/>
        <v>-1.0858406366193627E-3</v>
      </c>
    </row>
    <row r="22" spans="1:18" x14ac:dyDescent="0.25">
      <c r="A22" t="s">
        <v>5</v>
      </c>
      <c r="B22">
        <v>40960000</v>
      </c>
      <c r="C22" s="5">
        <v>0.9</v>
      </c>
      <c r="D22">
        <v>1</v>
      </c>
      <c r="E22">
        <v>0</v>
      </c>
      <c r="F22">
        <v>256</v>
      </c>
      <c r="G22">
        <v>256</v>
      </c>
      <c r="H22" s="5">
        <f t="shared" si="0"/>
        <v>512</v>
      </c>
      <c r="I22" s="2">
        <f t="shared" si="8"/>
        <v>1</v>
      </c>
      <c r="J22" s="2">
        <f t="shared" si="9"/>
        <v>0.76886673719504695</v>
      </c>
      <c r="K22" s="6">
        <f t="shared" si="2"/>
        <v>393.65976944386404</v>
      </c>
      <c r="L22" s="7">
        <f t="shared" si="3"/>
        <v>9.7764862376882018</v>
      </c>
      <c r="M22" s="6">
        <f t="shared" si="4"/>
        <v>41577.875</v>
      </c>
      <c r="N22" s="8">
        <v>4254.1813899999997</v>
      </c>
      <c r="O22">
        <v>1.9530000000000001E-3</v>
      </c>
      <c r="P22" s="6">
        <f t="shared" si="5"/>
        <v>0.99993600000000005</v>
      </c>
      <c r="Q22" s="7">
        <f t="shared" si="6"/>
        <v>9.7728508267485985</v>
      </c>
      <c r="R22" s="9">
        <f t="shared" si="7"/>
        <v>3.719908350235999E-4</v>
      </c>
    </row>
    <row r="23" spans="1:18" x14ac:dyDescent="0.25">
      <c r="A23" t="s">
        <v>5</v>
      </c>
      <c r="B23">
        <v>40960000</v>
      </c>
      <c r="C23" s="5">
        <v>0.9</v>
      </c>
      <c r="D23">
        <v>1</v>
      </c>
      <c r="E23">
        <v>0</v>
      </c>
      <c r="F23">
        <v>256</v>
      </c>
      <c r="G23">
        <v>1024</v>
      </c>
      <c r="H23" s="5">
        <f t="shared" si="0"/>
        <v>1280</v>
      </c>
      <c r="I23" s="2">
        <f t="shared" si="8"/>
        <v>1</v>
      </c>
      <c r="J23" s="2">
        <f t="shared" si="9"/>
        <v>0.76886673719504695</v>
      </c>
      <c r="K23" s="6">
        <f t="shared" si="2"/>
        <v>984.14942360966006</v>
      </c>
      <c r="L23" s="7">
        <f t="shared" si="3"/>
        <v>9.9093791952545391</v>
      </c>
      <c r="M23" s="6">
        <f t="shared" si="4"/>
        <v>41577.875</v>
      </c>
      <c r="N23" s="8">
        <v>4195.4147300000004</v>
      </c>
      <c r="O23">
        <v>7.8100000000000001E-4</v>
      </c>
      <c r="P23" s="6">
        <f t="shared" si="5"/>
        <v>0.99968000000000001</v>
      </c>
      <c r="Q23" s="7">
        <f t="shared" si="6"/>
        <v>9.9074592732814288</v>
      </c>
      <c r="R23" s="9">
        <f t="shared" si="7"/>
        <v>1.9378550243330067E-4</v>
      </c>
    </row>
    <row r="24" spans="1:18" x14ac:dyDescent="0.25">
      <c r="A24" t="s">
        <v>5</v>
      </c>
      <c r="B24">
        <v>40960000</v>
      </c>
      <c r="C24" s="5">
        <v>0.9</v>
      </c>
      <c r="D24">
        <v>0</v>
      </c>
      <c r="E24">
        <v>1</v>
      </c>
      <c r="F24">
        <v>0</v>
      </c>
      <c r="G24">
        <v>0</v>
      </c>
      <c r="H24" s="5">
        <f t="shared" si="0"/>
        <v>1</v>
      </c>
      <c r="I24" s="2">
        <f>$K$2</f>
        <v>24.351435098207801</v>
      </c>
      <c r="J24" s="2">
        <f>$K$2</f>
        <v>24.351435098207801</v>
      </c>
      <c r="K24" s="6">
        <f t="shared" si="2"/>
        <v>24.351435098207801</v>
      </c>
      <c r="L24" s="7">
        <f t="shared" si="3"/>
        <v>24.351435098207801</v>
      </c>
      <c r="M24" s="6">
        <f t="shared" si="4"/>
        <v>41577.875</v>
      </c>
      <c r="N24" s="8">
        <v>1718.32215</v>
      </c>
      <c r="O24">
        <v>1</v>
      </c>
      <c r="P24" s="6">
        <f t="shared" si="5"/>
        <v>1</v>
      </c>
      <c r="Q24" s="7">
        <f t="shared" si="6"/>
        <v>24.1967869645398</v>
      </c>
      <c r="R24" s="9">
        <f t="shared" si="7"/>
        <v>6.3912673155587406E-3</v>
      </c>
    </row>
    <row r="25" spans="1:18" x14ac:dyDescent="0.25">
      <c r="A25" t="s">
        <v>5</v>
      </c>
      <c r="B25">
        <v>40960000</v>
      </c>
      <c r="C25" s="5">
        <v>0.9</v>
      </c>
      <c r="D25">
        <v>0</v>
      </c>
      <c r="E25">
        <v>0</v>
      </c>
      <c r="F25">
        <v>0</v>
      </c>
      <c r="G25">
        <v>8</v>
      </c>
      <c r="H25" s="5">
        <f t="shared" si="0"/>
        <v>8</v>
      </c>
      <c r="I25" s="2">
        <f t="shared" ref="I25:I43" si="10">$K$2</f>
        <v>24.351435098207801</v>
      </c>
      <c r="J25" s="2">
        <f>$K$4</f>
        <v>14.980166026856301</v>
      </c>
      <c r="K25" s="6">
        <f t="shared" si="2"/>
        <v>119.84132821485041</v>
      </c>
      <c r="L25" s="7">
        <f t="shared" si="3"/>
        <v>86.08471359600783</v>
      </c>
      <c r="M25" s="6">
        <f t="shared" si="4"/>
        <v>41577.875</v>
      </c>
      <c r="N25" s="8">
        <v>500.60048999999998</v>
      </c>
      <c r="O25">
        <v>0.125</v>
      </c>
      <c r="P25" s="6">
        <f t="shared" si="5"/>
        <v>1</v>
      </c>
      <c r="Q25" s="7">
        <f t="shared" si="6"/>
        <v>83.056001403434507</v>
      </c>
      <c r="R25" s="9">
        <f t="shared" si="7"/>
        <v>3.6465904226013951E-2</v>
      </c>
    </row>
    <row r="26" spans="1:18" x14ac:dyDescent="0.25">
      <c r="A26" t="s">
        <v>5</v>
      </c>
      <c r="B26">
        <v>40960000</v>
      </c>
      <c r="C26" s="5">
        <v>0.9</v>
      </c>
      <c r="D26">
        <v>0</v>
      </c>
      <c r="E26">
        <v>0</v>
      </c>
      <c r="F26">
        <v>0</v>
      </c>
      <c r="G26">
        <v>64</v>
      </c>
      <c r="H26" s="5">
        <f t="shared" si="0"/>
        <v>64</v>
      </c>
      <c r="I26" s="2">
        <f t="shared" si="10"/>
        <v>24.351435098207801</v>
      </c>
      <c r="J26" s="2">
        <f>$K$4</f>
        <v>14.980166026856301</v>
      </c>
      <c r="K26" s="6">
        <f t="shared" si="2"/>
        <v>958.73062571880325</v>
      </c>
      <c r="L26" s="7">
        <f t="shared" si="3"/>
        <v>198.20523488981669</v>
      </c>
      <c r="M26" s="6">
        <f t="shared" si="4"/>
        <v>41577.875</v>
      </c>
      <c r="N26" s="8">
        <v>213.62558999999999</v>
      </c>
      <c r="O26">
        <v>1.5625E-2</v>
      </c>
      <c r="P26" s="6">
        <f t="shared" si="5"/>
        <v>1</v>
      </c>
      <c r="Q26" s="7">
        <f t="shared" si="6"/>
        <v>194.62965555765112</v>
      </c>
      <c r="R26" s="9">
        <f t="shared" si="7"/>
        <v>1.8371194882510874E-2</v>
      </c>
    </row>
    <row r="27" spans="1:18" x14ac:dyDescent="0.25">
      <c r="A27" t="s">
        <v>5</v>
      </c>
      <c r="B27">
        <v>40960000</v>
      </c>
      <c r="C27" s="5">
        <v>0.9</v>
      </c>
      <c r="D27">
        <v>0</v>
      </c>
      <c r="E27">
        <v>0</v>
      </c>
      <c r="F27">
        <v>0</v>
      </c>
      <c r="G27">
        <v>256</v>
      </c>
      <c r="H27" s="5">
        <f t="shared" si="0"/>
        <v>256</v>
      </c>
      <c r="I27" s="2">
        <f t="shared" si="10"/>
        <v>24.351435098207801</v>
      </c>
      <c r="J27" s="2">
        <f>$K$4</f>
        <v>14.980166026856301</v>
      </c>
      <c r="K27" s="6">
        <f t="shared" si="2"/>
        <v>3834.922502875213</v>
      </c>
      <c r="L27" s="7">
        <f t="shared" si="3"/>
        <v>230.35002174178885</v>
      </c>
      <c r="M27" s="6">
        <f t="shared" si="4"/>
        <v>41577.875</v>
      </c>
      <c r="N27" s="8">
        <v>182.41952000000001</v>
      </c>
      <c r="O27">
        <v>3.9060000000000002E-3</v>
      </c>
      <c r="P27" s="6">
        <f t="shared" si="5"/>
        <v>0.99993600000000005</v>
      </c>
      <c r="Q27" s="7">
        <f t="shared" si="6"/>
        <v>227.91135572772035</v>
      </c>
      <c r="R27" s="9">
        <f t="shared" si="7"/>
        <v>1.070006365537096E-2</v>
      </c>
    </row>
    <row r="28" spans="1:18" x14ac:dyDescent="0.25">
      <c r="A28" t="s">
        <v>5</v>
      </c>
      <c r="B28">
        <v>40960000</v>
      </c>
      <c r="C28" s="5">
        <v>0.9</v>
      </c>
      <c r="D28">
        <v>0</v>
      </c>
      <c r="E28">
        <v>0</v>
      </c>
      <c r="F28">
        <v>0</v>
      </c>
      <c r="G28">
        <v>1024</v>
      </c>
      <c r="H28" s="5">
        <f t="shared" si="0"/>
        <v>1024</v>
      </c>
      <c r="I28" s="2">
        <f t="shared" si="10"/>
        <v>24.351435098207801</v>
      </c>
      <c r="J28" s="2">
        <f>$K$4</f>
        <v>14.980166026856301</v>
      </c>
      <c r="K28" s="6">
        <f t="shared" si="2"/>
        <v>15339.690011500852</v>
      </c>
      <c r="L28" s="7">
        <f t="shared" si="3"/>
        <v>240.08419353603227</v>
      </c>
      <c r="M28" s="6">
        <f t="shared" si="4"/>
        <v>41577.875</v>
      </c>
      <c r="N28" s="8">
        <v>174.00888</v>
      </c>
      <c r="O28">
        <v>9.77E-4</v>
      </c>
      <c r="P28" s="6">
        <f t="shared" si="5"/>
        <v>1.000448</v>
      </c>
      <c r="Q28" s="7">
        <f t="shared" si="6"/>
        <v>239.03745141742192</v>
      </c>
      <c r="R28" s="9">
        <f t="shared" si="7"/>
        <v>4.3789879468822982E-3</v>
      </c>
    </row>
    <row r="29" spans="1:18" x14ac:dyDescent="0.25">
      <c r="A29" t="s">
        <v>5</v>
      </c>
      <c r="B29">
        <v>40960000</v>
      </c>
      <c r="C29" s="5">
        <v>0.9</v>
      </c>
      <c r="D29">
        <v>0</v>
      </c>
      <c r="E29">
        <v>0</v>
      </c>
      <c r="F29">
        <v>8</v>
      </c>
      <c r="G29">
        <v>0</v>
      </c>
      <c r="H29" s="5">
        <f t="shared" si="0"/>
        <v>8</v>
      </c>
      <c r="I29" s="2">
        <f t="shared" si="10"/>
        <v>24.351435098207801</v>
      </c>
      <c r="J29" s="2">
        <f>$K$3</f>
        <v>1</v>
      </c>
      <c r="K29" s="6">
        <f t="shared" si="2"/>
        <v>8</v>
      </c>
      <c r="L29" s="7">
        <f t="shared" si="3"/>
        <v>8.5758487483605617</v>
      </c>
      <c r="M29" s="6">
        <f t="shared" si="4"/>
        <v>41577.875</v>
      </c>
      <c r="N29" s="8">
        <v>4851.7517099999995</v>
      </c>
      <c r="O29">
        <v>0.125</v>
      </c>
      <c r="P29" s="6">
        <f t="shared" si="5"/>
        <v>1</v>
      </c>
      <c r="Q29" s="7">
        <f t="shared" si="6"/>
        <v>8.5696625642040534</v>
      </c>
      <c r="R29" s="9">
        <f t="shared" si="7"/>
        <v>7.2187021486100485E-4</v>
      </c>
    </row>
    <row r="30" spans="1:18" x14ac:dyDescent="0.25">
      <c r="A30" t="s">
        <v>5</v>
      </c>
      <c r="B30">
        <v>40960000</v>
      </c>
      <c r="C30" s="5">
        <v>0.9</v>
      </c>
      <c r="D30">
        <v>0</v>
      </c>
      <c r="E30">
        <v>0</v>
      </c>
      <c r="F30">
        <v>8</v>
      </c>
      <c r="G30">
        <v>8</v>
      </c>
      <c r="H30" s="5">
        <f t="shared" si="0"/>
        <v>16</v>
      </c>
      <c r="I30" s="2">
        <f t="shared" si="10"/>
        <v>24.351435098207801</v>
      </c>
      <c r="J30" s="2">
        <f>$K$3</f>
        <v>1</v>
      </c>
      <c r="K30" s="6">
        <f t="shared" si="2"/>
        <v>16</v>
      </c>
      <c r="L30" s="7">
        <f t="shared" si="3"/>
        <v>16.568214427300738</v>
      </c>
      <c r="M30" s="6">
        <f t="shared" si="4"/>
        <v>41577.875</v>
      </c>
      <c r="N30" s="8">
        <v>2510.3253</v>
      </c>
      <c r="O30">
        <v>6.25E-2</v>
      </c>
      <c r="P30" s="6">
        <f t="shared" si="5"/>
        <v>1</v>
      </c>
      <c r="Q30" s="7">
        <f t="shared" si="6"/>
        <v>16.562743880245321</v>
      </c>
      <c r="R30" s="9">
        <f t="shared" si="7"/>
        <v>3.3029231720123673E-4</v>
      </c>
    </row>
    <row r="31" spans="1:18" x14ac:dyDescent="0.25">
      <c r="A31" t="s">
        <v>5</v>
      </c>
      <c r="B31">
        <v>40960000</v>
      </c>
      <c r="C31" s="5">
        <v>0.9</v>
      </c>
      <c r="D31">
        <v>0</v>
      </c>
      <c r="E31">
        <v>0</v>
      </c>
      <c r="F31">
        <v>8</v>
      </c>
      <c r="G31">
        <v>64</v>
      </c>
      <c r="H31" s="5">
        <f t="shared" si="0"/>
        <v>72</v>
      </c>
      <c r="I31" s="2">
        <f t="shared" si="10"/>
        <v>24.351435098207801</v>
      </c>
      <c r="J31" s="2">
        <f>$K$3</f>
        <v>1</v>
      </c>
      <c r="K31" s="6">
        <f t="shared" si="2"/>
        <v>72</v>
      </c>
      <c r="L31" s="7">
        <f t="shared" si="3"/>
        <v>60.217260901806036</v>
      </c>
      <c r="M31" s="6">
        <f t="shared" si="4"/>
        <v>41577.875</v>
      </c>
      <c r="N31" s="8">
        <v>693.79576999999995</v>
      </c>
      <c r="O31">
        <v>1.3889E-2</v>
      </c>
      <c r="P31" s="6">
        <f t="shared" si="5"/>
        <v>1.000008</v>
      </c>
      <c r="Q31" s="7">
        <f t="shared" si="6"/>
        <v>59.928549810414673</v>
      </c>
      <c r="R31" s="9">
        <f t="shared" si="7"/>
        <v>4.8175884833640591E-3</v>
      </c>
    </row>
    <row r="32" spans="1:18" x14ac:dyDescent="0.25">
      <c r="A32" t="s">
        <v>5</v>
      </c>
      <c r="B32">
        <v>40960000</v>
      </c>
      <c r="C32" s="5">
        <v>0.9</v>
      </c>
      <c r="D32">
        <v>0</v>
      </c>
      <c r="E32">
        <v>0</v>
      </c>
      <c r="F32">
        <v>8</v>
      </c>
      <c r="G32">
        <v>256</v>
      </c>
      <c r="H32" s="5">
        <f t="shared" si="0"/>
        <v>264</v>
      </c>
      <c r="I32" s="2">
        <f t="shared" si="10"/>
        <v>24.351435098207801</v>
      </c>
      <c r="J32" s="2">
        <f>$K$3</f>
        <v>1</v>
      </c>
      <c r="K32" s="6">
        <f t="shared" si="2"/>
        <v>264</v>
      </c>
      <c r="L32" s="7">
        <f t="shared" si="3"/>
        <v>133.05613188806979</v>
      </c>
      <c r="M32" s="6">
        <f t="shared" si="4"/>
        <v>41577.875</v>
      </c>
      <c r="N32" s="8">
        <v>317.21978000000001</v>
      </c>
      <c r="O32">
        <v>3.7880000000000001E-3</v>
      </c>
      <c r="P32" s="6">
        <f t="shared" si="5"/>
        <v>1.000032</v>
      </c>
      <c r="Q32" s="7">
        <f t="shared" si="6"/>
        <v>131.07339158611103</v>
      </c>
      <c r="R32" s="9">
        <f t="shared" si="7"/>
        <v>1.5126947414465578E-2</v>
      </c>
    </row>
    <row r="33" spans="1:18" x14ac:dyDescent="0.25">
      <c r="A33" t="s">
        <v>5</v>
      </c>
      <c r="B33">
        <v>40960000</v>
      </c>
      <c r="C33" s="5">
        <v>0.9</v>
      </c>
      <c r="D33">
        <v>0</v>
      </c>
      <c r="E33">
        <v>0</v>
      </c>
      <c r="F33">
        <v>8</v>
      </c>
      <c r="G33">
        <v>1024</v>
      </c>
      <c r="H33" s="5">
        <f t="shared" si="0"/>
        <v>1032</v>
      </c>
      <c r="I33" s="2">
        <f t="shared" si="10"/>
        <v>24.351435098207801</v>
      </c>
      <c r="J33" s="2">
        <f>$K$3</f>
        <v>1</v>
      </c>
      <c r="K33" s="6">
        <f t="shared" si="2"/>
        <v>1032</v>
      </c>
      <c r="L33" s="7">
        <f t="shared" si="3"/>
        <v>200.85858286166646</v>
      </c>
      <c r="M33" s="6">
        <f t="shared" si="4"/>
        <v>41577.875</v>
      </c>
      <c r="N33" s="8">
        <v>215.47045</v>
      </c>
      <c r="O33">
        <v>9.6900000000000003E-4</v>
      </c>
      <c r="P33" s="6">
        <f t="shared" si="5"/>
        <v>1.000008</v>
      </c>
      <c r="Q33" s="7">
        <f t="shared" si="6"/>
        <v>192.96462396908717</v>
      </c>
      <c r="R33" s="9">
        <f t="shared" si="7"/>
        <v>4.0908839818452419E-2</v>
      </c>
    </row>
    <row r="34" spans="1:18" x14ac:dyDescent="0.25">
      <c r="A34" t="s">
        <v>5</v>
      </c>
      <c r="B34">
        <v>40960000</v>
      </c>
      <c r="C34" s="5">
        <v>0.9</v>
      </c>
      <c r="D34">
        <v>0</v>
      </c>
      <c r="E34">
        <v>0</v>
      </c>
      <c r="F34">
        <v>64</v>
      </c>
      <c r="G34">
        <v>0</v>
      </c>
      <c r="H34" s="5">
        <f t="shared" si="0"/>
        <v>64</v>
      </c>
      <c r="I34" s="2">
        <f t="shared" si="10"/>
        <v>24.351435098207801</v>
      </c>
      <c r="J34" s="2">
        <f t="shared" ref="J34:J43" si="11">$K$5</f>
        <v>0.76886673719504695</v>
      </c>
      <c r="K34" s="6">
        <f t="shared" si="2"/>
        <v>49.207471180483005</v>
      </c>
      <c r="L34" s="7">
        <f t="shared" si="3"/>
        <v>44.649953890446412</v>
      </c>
      <c r="M34" s="6">
        <f t="shared" si="4"/>
        <v>41577.875</v>
      </c>
      <c r="N34" s="8">
        <v>931.10481000000004</v>
      </c>
      <c r="O34">
        <v>1.5625E-2</v>
      </c>
      <c r="P34" s="6">
        <f t="shared" si="5"/>
        <v>1</v>
      </c>
      <c r="Q34" s="7">
        <f t="shared" si="6"/>
        <v>44.65434455225293</v>
      </c>
      <c r="R34" s="9">
        <f t="shared" si="7"/>
        <v>-9.8325523541838779E-5</v>
      </c>
    </row>
    <row r="35" spans="1:18" x14ac:dyDescent="0.25">
      <c r="A35" t="s">
        <v>5</v>
      </c>
      <c r="B35">
        <v>40960000</v>
      </c>
      <c r="C35" s="5">
        <v>0.9</v>
      </c>
      <c r="D35">
        <v>0</v>
      </c>
      <c r="E35">
        <v>0</v>
      </c>
      <c r="F35">
        <v>64</v>
      </c>
      <c r="G35">
        <v>8</v>
      </c>
      <c r="H35" s="5">
        <f t="shared" si="0"/>
        <v>72</v>
      </c>
      <c r="I35" s="2">
        <f t="shared" si="10"/>
        <v>24.351435098207801</v>
      </c>
      <c r="J35" s="2">
        <f t="shared" si="11"/>
        <v>0.76886673719504695</v>
      </c>
      <c r="K35" s="6">
        <f t="shared" si="2"/>
        <v>55.358405078043383</v>
      </c>
      <c r="L35" s="7">
        <f t="shared" si="3"/>
        <v>49.105716221775602</v>
      </c>
      <c r="M35" s="6">
        <f t="shared" si="4"/>
        <v>41577.875</v>
      </c>
      <c r="N35" s="8">
        <v>850.45568000000003</v>
      </c>
      <c r="O35">
        <v>1.3889E-2</v>
      </c>
      <c r="P35" s="6">
        <f t="shared" si="5"/>
        <v>1.000008</v>
      </c>
      <c r="Q35" s="7">
        <f t="shared" si="6"/>
        <v>48.88928998710432</v>
      </c>
      <c r="R35" s="9">
        <f t="shared" si="7"/>
        <v>4.4268639354011719E-3</v>
      </c>
    </row>
    <row r="36" spans="1:18" x14ac:dyDescent="0.25">
      <c r="A36" t="s">
        <v>5</v>
      </c>
      <c r="B36">
        <v>40960000</v>
      </c>
      <c r="C36" s="5">
        <v>0.9</v>
      </c>
      <c r="D36">
        <v>0</v>
      </c>
      <c r="E36">
        <v>0</v>
      </c>
      <c r="F36">
        <v>64</v>
      </c>
      <c r="G36">
        <v>64</v>
      </c>
      <c r="H36" s="5">
        <f t="shared" si="0"/>
        <v>128</v>
      </c>
      <c r="I36" s="2">
        <f t="shared" si="10"/>
        <v>24.351435098207801</v>
      </c>
      <c r="J36" s="2">
        <f t="shared" si="11"/>
        <v>0.76886673719504695</v>
      </c>
      <c r="K36" s="6">
        <f t="shared" si="2"/>
        <v>98.414942360966009</v>
      </c>
      <c r="L36" s="7">
        <f t="shared" si="3"/>
        <v>75.463229547612613</v>
      </c>
      <c r="M36" s="6">
        <f t="shared" si="4"/>
        <v>41577.875</v>
      </c>
      <c r="N36" s="8">
        <v>554.25013000000001</v>
      </c>
      <c r="O36">
        <v>7.8130000000000005E-3</v>
      </c>
      <c r="P36" s="6">
        <f t="shared" si="5"/>
        <v>1.0000640000000001</v>
      </c>
      <c r="Q36" s="7">
        <f t="shared" si="6"/>
        <v>75.020767041768664</v>
      </c>
      <c r="R36" s="9">
        <f t="shared" si="7"/>
        <v>5.8978669945830174E-3</v>
      </c>
    </row>
    <row r="37" spans="1:18" x14ac:dyDescent="0.25">
      <c r="A37" t="s">
        <v>5</v>
      </c>
      <c r="B37">
        <v>40960000</v>
      </c>
      <c r="C37" s="5">
        <v>0.9</v>
      </c>
      <c r="D37">
        <v>0</v>
      </c>
      <c r="E37">
        <v>0</v>
      </c>
      <c r="F37">
        <v>64</v>
      </c>
      <c r="G37">
        <v>256</v>
      </c>
      <c r="H37" s="5">
        <f t="shared" si="0"/>
        <v>320</v>
      </c>
      <c r="I37" s="2">
        <f t="shared" si="10"/>
        <v>24.351435098207801</v>
      </c>
      <c r="J37" s="2">
        <f t="shared" si="11"/>
        <v>0.76886673719504695</v>
      </c>
      <c r="K37" s="6">
        <f t="shared" si="2"/>
        <v>246.03735590241502</v>
      </c>
      <c r="L37" s="7">
        <f t="shared" si="3"/>
        <v>128.79104049072373</v>
      </c>
      <c r="M37" s="6">
        <f t="shared" si="4"/>
        <v>41577.875</v>
      </c>
      <c r="N37" s="8">
        <v>324.21521999999999</v>
      </c>
      <c r="O37">
        <v>3.1250000000000002E-3</v>
      </c>
      <c r="P37" s="6">
        <f t="shared" si="5"/>
        <v>1</v>
      </c>
      <c r="Q37" s="7">
        <f t="shared" si="6"/>
        <v>128.24158902842379</v>
      </c>
      <c r="R37" s="9">
        <f t="shared" si="7"/>
        <v>4.2845029172101099E-3</v>
      </c>
    </row>
    <row r="38" spans="1:18" x14ac:dyDescent="0.25">
      <c r="A38" t="s">
        <v>5</v>
      </c>
      <c r="B38">
        <v>40960000</v>
      </c>
      <c r="C38" s="5">
        <v>0.9</v>
      </c>
      <c r="D38">
        <v>0</v>
      </c>
      <c r="E38">
        <v>0</v>
      </c>
      <c r="F38">
        <v>64</v>
      </c>
      <c r="G38">
        <v>1024</v>
      </c>
      <c r="H38" s="5">
        <f t="shared" si="0"/>
        <v>1088</v>
      </c>
      <c r="I38" s="2">
        <f t="shared" si="10"/>
        <v>24.351435098207801</v>
      </c>
      <c r="J38" s="2">
        <f t="shared" si="11"/>
        <v>0.76886673719504695</v>
      </c>
      <c r="K38" s="6">
        <f t="shared" si="2"/>
        <v>836.5270100682111</v>
      </c>
      <c r="L38" s="7">
        <f t="shared" si="3"/>
        <v>192.96038252143472</v>
      </c>
      <c r="M38" s="6">
        <f t="shared" si="4"/>
        <v>41577.875</v>
      </c>
      <c r="N38" s="8">
        <v>227.70414</v>
      </c>
      <c r="O38">
        <v>9.19E-4</v>
      </c>
      <c r="P38" s="6">
        <f t="shared" si="5"/>
        <v>0.99987199999999998</v>
      </c>
      <c r="Q38" s="7">
        <f t="shared" si="6"/>
        <v>182.57500820494525</v>
      </c>
      <c r="R38" s="9">
        <f t="shared" si="7"/>
        <v>5.6882781595340909E-2</v>
      </c>
    </row>
    <row r="39" spans="1:18" x14ac:dyDescent="0.25">
      <c r="A39" t="s">
        <v>5</v>
      </c>
      <c r="B39">
        <v>40960000</v>
      </c>
      <c r="C39" s="5">
        <v>0.9</v>
      </c>
      <c r="D39">
        <v>0</v>
      </c>
      <c r="E39">
        <v>0</v>
      </c>
      <c r="F39">
        <v>256</v>
      </c>
      <c r="G39">
        <v>0</v>
      </c>
      <c r="H39" s="5">
        <f t="shared" si="0"/>
        <v>256</v>
      </c>
      <c r="I39" s="2">
        <f t="shared" si="10"/>
        <v>24.351435098207801</v>
      </c>
      <c r="J39" s="2">
        <f t="shared" si="11"/>
        <v>0.76886673719504695</v>
      </c>
      <c r="K39" s="6">
        <f t="shared" si="2"/>
        <v>196.82988472193202</v>
      </c>
      <c r="L39" s="7">
        <f t="shared" si="3"/>
        <v>115.22050757161584</v>
      </c>
      <c r="M39" s="6">
        <f t="shared" si="4"/>
        <v>41577.875</v>
      </c>
      <c r="N39" s="8">
        <v>363.54933999999997</v>
      </c>
      <c r="O39">
        <v>3.9060000000000002E-3</v>
      </c>
      <c r="P39" s="6">
        <f t="shared" si="5"/>
        <v>0.99993600000000005</v>
      </c>
      <c r="Q39" s="7">
        <f t="shared" si="6"/>
        <v>114.35993836324941</v>
      </c>
      <c r="R39" s="9">
        <f t="shared" si="7"/>
        <v>7.5250933209927264E-3</v>
      </c>
    </row>
    <row r="40" spans="1:18" x14ac:dyDescent="0.25">
      <c r="A40" t="s">
        <v>5</v>
      </c>
      <c r="B40">
        <v>40960000</v>
      </c>
      <c r="C40" s="5">
        <v>0.9</v>
      </c>
      <c r="D40">
        <v>0</v>
      </c>
      <c r="E40">
        <v>0</v>
      </c>
      <c r="F40">
        <v>256</v>
      </c>
      <c r="G40">
        <v>8</v>
      </c>
      <c r="H40" s="5">
        <f t="shared" ref="H40:H71" si="12">E40+F40+G40</f>
        <v>264</v>
      </c>
      <c r="I40" s="2">
        <f t="shared" si="10"/>
        <v>24.351435098207801</v>
      </c>
      <c r="J40" s="2">
        <f t="shared" si="11"/>
        <v>0.76886673719504695</v>
      </c>
      <c r="K40" s="6">
        <f t="shared" ref="K40:K71" si="13">H40*J40</f>
        <v>202.9808186194924</v>
      </c>
      <c r="L40" s="7">
        <f t="shared" ref="L40:L71" si="14">1/((1-$C40)/I40+$C40/K40)</f>
        <v>117.08983994773199</v>
      </c>
      <c r="M40" s="6">
        <f t="shared" ref="M40:M71" si="15">N$8</f>
        <v>41577.875</v>
      </c>
      <c r="N40" s="8">
        <v>359.67498000000001</v>
      </c>
      <c r="O40">
        <v>3.7880000000000001E-3</v>
      </c>
      <c r="P40" s="6">
        <f t="shared" ref="P40:P71" si="16">O40*$H40</f>
        <v>1.000032</v>
      </c>
      <c r="Q40" s="7">
        <f t="shared" ref="Q40:Q71" si="17">($B40/$B$8)*(M40/N40)*((1-$C40)+$C40*O40*$H40)</f>
        <v>115.60179260397817</v>
      </c>
      <c r="R40" s="9">
        <f t="shared" ref="R40:R71" si="18">(L40-Q40)/Q40</f>
        <v>1.2872182258033707E-2</v>
      </c>
    </row>
    <row r="41" spans="1:18" x14ac:dyDescent="0.25">
      <c r="A41" t="s">
        <v>5</v>
      </c>
      <c r="B41">
        <v>40960000</v>
      </c>
      <c r="C41" s="5">
        <v>0.9</v>
      </c>
      <c r="D41">
        <v>0</v>
      </c>
      <c r="E41">
        <v>0</v>
      </c>
      <c r="F41">
        <v>256</v>
      </c>
      <c r="G41">
        <v>64</v>
      </c>
      <c r="H41" s="5">
        <f t="shared" si="12"/>
        <v>320</v>
      </c>
      <c r="I41" s="2">
        <f t="shared" si="10"/>
        <v>24.351435098207801</v>
      </c>
      <c r="J41" s="2">
        <f t="shared" si="11"/>
        <v>0.76886673719504695</v>
      </c>
      <c r="K41" s="6">
        <f t="shared" si="13"/>
        <v>246.03735590241502</v>
      </c>
      <c r="L41" s="7">
        <f t="shared" si="14"/>
        <v>128.79104049072373</v>
      </c>
      <c r="M41" s="6">
        <f t="shared" si="15"/>
        <v>41577.875</v>
      </c>
      <c r="N41" s="8">
        <v>326.19056</v>
      </c>
      <c r="O41">
        <v>3.1250000000000002E-3</v>
      </c>
      <c r="P41" s="6">
        <f t="shared" si="16"/>
        <v>1</v>
      </c>
      <c r="Q41" s="7">
        <f t="shared" si="17"/>
        <v>127.46498549804753</v>
      </c>
      <c r="R41" s="9">
        <f t="shared" si="18"/>
        <v>1.0403288303018067E-2</v>
      </c>
    </row>
    <row r="42" spans="1:18" x14ac:dyDescent="0.25">
      <c r="A42" t="s">
        <v>5</v>
      </c>
      <c r="B42">
        <v>40960000</v>
      </c>
      <c r="C42" s="5">
        <v>0.9</v>
      </c>
      <c r="D42">
        <v>0</v>
      </c>
      <c r="E42">
        <v>0</v>
      </c>
      <c r="F42">
        <v>256</v>
      </c>
      <c r="G42">
        <v>256</v>
      </c>
      <c r="H42" s="5">
        <f t="shared" si="12"/>
        <v>512</v>
      </c>
      <c r="I42" s="2">
        <f t="shared" si="10"/>
        <v>24.351435098207801</v>
      </c>
      <c r="J42" s="2">
        <f t="shared" si="11"/>
        <v>0.76886673719504695</v>
      </c>
      <c r="K42" s="6">
        <f t="shared" si="13"/>
        <v>393.65976944386404</v>
      </c>
      <c r="L42" s="7">
        <f t="shared" si="14"/>
        <v>156.42665579948408</v>
      </c>
      <c r="M42" s="6">
        <f t="shared" si="15"/>
        <v>41577.875</v>
      </c>
      <c r="N42" s="8">
        <v>270.60091999999997</v>
      </c>
      <c r="O42">
        <v>1.9530000000000001E-3</v>
      </c>
      <c r="P42" s="6">
        <f t="shared" si="16"/>
        <v>0.99993600000000005</v>
      </c>
      <c r="Q42" s="7">
        <f t="shared" si="17"/>
        <v>153.64131102880214</v>
      </c>
      <c r="R42" s="9">
        <f t="shared" si="18"/>
        <v>1.8128879218947791E-2</v>
      </c>
    </row>
    <row r="43" spans="1:18" x14ac:dyDescent="0.25">
      <c r="A43" t="s">
        <v>5</v>
      </c>
      <c r="B43">
        <v>40960000</v>
      </c>
      <c r="C43" s="5">
        <v>0.9</v>
      </c>
      <c r="D43">
        <v>0</v>
      </c>
      <c r="E43">
        <v>0</v>
      </c>
      <c r="F43">
        <v>256</v>
      </c>
      <c r="G43">
        <v>1024</v>
      </c>
      <c r="H43" s="5">
        <f t="shared" si="12"/>
        <v>1280</v>
      </c>
      <c r="I43" s="2">
        <f t="shared" si="10"/>
        <v>24.351435098207801</v>
      </c>
      <c r="J43" s="2">
        <f t="shared" si="11"/>
        <v>0.76886673719504695</v>
      </c>
      <c r="K43" s="6">
        <f t="shared" si="13"/>
        <v>984.14942360966006</v>
      </c>
      <c r="L43" s="7">
        <f t="shared" si="14"/>
        <v>199.16234571363435</v>
      </c>
      <c r="M43" s="6">
        <f t="shared" si="15"/>
        <v>41577.875</v>
      </c>
      <c r="N43" s="8">
        <v>216.33248</v>
      </c>
      <c r="O43">
        <v>7.8100000000000001E-4</v>
      </c>
      <c r="P43" s="6">
        <f t="shared" si="16"/>
        <v>0.99968000000000001</v>
      </c>
      <c r="Q43" s="7">
        <f t="shared" si="17"/>
        <v>192.13897317684336</v>
      </c>
      <c r="R43" s="9">
        <f t="shared" si="18"/>
        <v>3.6553607113985795E-2</v>
      </c>
    </row>
    <row r="44" spans="1:18" x14ac:dyDescent="0.25">
      <c r="A44" t="s">
        <v>5</v>
      </c>
      <c r="B44">
        <v>40960000</v>
      </c>
      <c r="C44" s="5">
        <v>0.9</v>
      </c>
      <c r="D44">
        <v>2</v>
      </c>
      <c r="E44">
        <v>0</v>
      </c>
      <c r="F44">
        <v>0</v>
      </c>
      <c r="G44">
        <v>1</v>
      </c>
      <c r="H44" s="5">
        <f t="shared" si="12"/>
        <v>1</v>
      </c>
      <c r="I44" s="2">
        <f t="shared" ref="I44:J48" si="19">$K$4</f>
        <v>14.980166026856301</v>
      </c>
      <c r="J44" s="2">
        <f t="shared" si="19"/>
        <v>14.980166026856301</v>
      </c>
      <c r="K44" s="6">
        <f t="shared" si="13"/>
        <v>14.980166026856301</v>
      </c>
      <c r="L44" s="7">
        <f t="shared" si="14"/>
        <v>14.980166026856301</v>
      </c>
      <c r="M44" s="6">
        <f t="shared" si="15"/>
        <v>41577.875</v>
      </c>
      <c r="N44" s="8">
        <v>2774.0211599999998</v>
      </c>
      <c r="O44">
        <v>1</v>
      </c>
      <c r="P44" s="6">
        <f t="shared" si="16"/>
        <v>1</v>
      </c>
      <c r="Q44" s="7">
        <f t="shared" si="17"/>
        <v>14.988304919779344</v>
      </c>
      <c r="R44" s="9">
        <f t="shared" si="18"/>
        <v>-5.4301623609900765E-4</v>
      </c>
    </row>
    <row r="45" spans="1:18" x14ac:dyDescent="0.25">
      <c r="A45" t="s">
        <v>5</v>
      </c>
      <c r="B45">
        <v>40960000</v>
      </c>
      <c r="C45" s="5">
        <v>0.9</v>
      </c>
      <c r="D45">
        <v>2</v>
      </c>
      <c r="E45">
        <v>0</v>
      </c>
      <c r="F45">
        <v>0</v>
      </c>
      <c r="G45">
        <v>8</v>
      </c>
      <c r="H45" s="5">
        <f t="shared" si="12"/>
        <v>8</v>
      </c>
      <c r="I45" s="2">
        <f t="shared" si="19"/>
        <v>14.980166026856301</v>
      </c>
      <c r="J45" s="2">
        <f t="shared" si="19"/>
        <v>14.980166026856301</v>
      </c>
      <c r="K45" s="6">
        <f t="shared" si="13"/>
        <v>119.84132821485041</v>
      </c>
      <c r="L45" s="7">
        <f t="shared" si="14"/>
        <v>70.494898949912013</v>
      </c>
      <c r="M45" s="6">
        <f t="shared" si="15"/>
        <v>41577.875</v>
      </c>
      <c r="N45" s="8">
        <v>589.48771999999997</v>
      </c>
      <c r="O45">
        <v>0.125</v>
      </c>
      <c r="P45" s="6">
        <f t="shared" si="16"/>
        <v>1</v>
      </c>
      <c r="Q45" s="7">
        <f t="shared" si="17"/>
        <v>70.532215666850533</v>
      </c>
      <c r="R45" s="9">
        <f t="shared" si="18"/>
        <v>-5.2907336861187379E-4</v>
      </c>
    </row>
    <row r="46" spans="1:18" x14ac:dyDescent="0.25">
      <c r="A46" t="s">
        <v>5</v>
      </c>
      <c r="B46">
        <v>40960000</v>
      </c>
      <c r="C46" s="5">
        <v>0.9</v>
      </c>
      <c r="D46">
        <v>2</v>
      </c>
      <c r="E46">
        <v>0</v>
      </c>
      <c r="F46">
        <v>0</v>
      </c>
      <c r="G46">
        <v>64</v>
      </c>
      <c r="H46" s="5">
        <f t="shared" si="12"/>
        <v>64</v>
      </c>
      <c r="I46" s="2">
        <f t="shared" si="19"/>
        <v>14.980166026856301</v>
      </c>
      <c r="J46" s="2">
        <f t="shared" si="19"/>
        <v>14.980166026856301</v>
      </c>
      <c r="K46" s="6">
        <f t="shared" si="13"/>
        <v>958.73062571880325</v>
      </c>
      <c r="L46" s="7">
        <f t="shared" si="14"/>
        <v>131.33296242723335</v>
      </c>
      <c r="M46" s="6">
        <f t="shared" si="15"/>
        <v>41577.875</v>
      </c>
      <c r="N46" s="8">
        <v>316.42142999999999</v>
      </c>
      <c r="O46">
        <v>1.5625E-2</v>
      </c>
      <c r="P46" s="6">
        <f t="shared" si="16"/>
        <v>1</v>
      </c>
      <c r="Q46" s="7">
        <f t="shared" si="17"/>
        <v>131.40031318359189</v>
      </c>
      <c r="R46" s="9">
        <f t="shared" si="18"/>
        <v>-5.1256161212061865E-4</v>
      </c>
    </row>
    <row r="47" spans="1:18" x14ac:dyDescent="0.25">
      <c r="A47" t="s">
        <v>5</v>
      </c>
      <c r="B47">
        <v>40960000</v>
      </c>
      <c r="C47" s="5">
        <v>0.9</v>
      </c>
      <c r="D47">
        <v>2</v>
      </c>
      <c r="E47">
        <v>0</v>
      </c>
      <c r="F47">
        <v>0</v>
      </c>
      <c r="G47">
        <v>256</v>
      </c>
      <c r="H47" s="5">
        <f t="shared" si="12"/>
        <v>256</v>
      </c>
      <c r="I47" s="2">
        <f t="shared" si="19"/>
        <v>14.980166026856301</v>
      </c>
      <c r="J47" s="2">
        <f t="shared" si="19"/>
        <v>14.980166026856301</v>
      </c>
      <c r="K47" s="6">
        <f t="shared" si="13"/>
        <v>3834.922502875213</v>
      </c>
      <c r="L47" s="7">
        <f t="shared" si="14"/>
        <v>144.71405671227222</v>
      </c>
      <c r="M47" s="6">
        <f t="shared" si="15"/>
        <v>41577.875</v>
      </c>
      <c r="N47" s="8">
        <v>287.16347000000002</v>
      </c>
      <c r="O47">
        <v>3.9060000000000002E-3</v>
      </c>
      <c r="P47" s="6">
        <f t="shared" si="16"/>
        <v>0.99993600000000005</v>
      </c>
      <c r="Q47" s="7">
        <f t="shared" si="17"/>
        <v>144.77983607873242</v>
      </c>
      <c r="R47" s="9">
        <f t="shared" si="18"/>
        <v>-4.5434066125354483E-4</v>
      </c>
    </row>
    <row r="48" spans="1:18" x14ac:dyDescent="0.25">
      <c r="A48" t="s">
        <v>5</v>
      </c>
      <c r="B48">
        <v>40960000</v>
      </c>
      <c r="C48" s="5">
        <v>0.9</v>
      </c>
      <c r="D48">
        <v>2</v>
      </c>
      <c r="E48">
        <v>0</v>
      </c>
      <c r="F48">
        <v>0</v>
      </c>
      <c r="G48">
        <v>1024</v>
      </c>
      <c r="H48" s="5">
        <f t="shared" si="12"/>
        <v>1024</v>
      </c>
      <c r="I48" s="2">
        <f t="shared" si="19"/>
        <v>14.980166026856301</v>
      </c>
      <c r="J48" s="2">
        <f t="shared" si="19"/>
        <v>14.980166026856301</v>
      </c>
      <c r="K48" s="6">
        <f t="shared" si="13"/>
        <v>15339.690011500852</v>
      </c>
      <c r="L48" s="7">
        <f t="shared" si="14"/>
        <v>148.49651511617478</v>
      </c>
      <c r="M48" s="6">
        <f t="shared" si="15"/>
        <v>41577.875</v>
      </c>
      <c r="N48" s="8">
        <v>279.85120000000001</v>
      </c>
      <c r="O48">
        <v>9.77E-4</v>
      </c>
      <c r="P48" s="6">
        <f t="shared" si="16"/>
        <v>1.000448</v>
      </c>
      <c r="Q48" s="7">
        <f t="shared" si="17"/>
        <v>148.63126975764263</v>
      </c>
      <c r="R48" s="9">
        <f t="shared" si="18"/>
        <v>-9.0663722168007204E-4</v>
      </c>
    </row>
    <row r="49" spans="1:18" x14ac:dyDescent="0.25">
      <c r="A49" t="s">
        <v>5</v>
      </c>
      <c r="B49">
        <v>40960000</v>
      </c>
      <c r="C49" s="5">
        <v>0.9</v>
      </c>
      <c r="D49">
        <v>2</v>
      </c>
      <c r="E49">
        <v>0</v>
      </c>
      <c r="F49">
        <v>8</v>
      </c>
      <c r="G49">
        <v>8</v>
      </c>
      <c r="H49" s="5">
        <f t="shared" si="12"/>
        <v>16</v>
      </c>
      <c r="I49" s="2">
        <f t="shared" ref="I49:I60" si="20">$K$4</f>
        <v>14.980166026856301</v>
      </c>
      <c r="J49" s="2">
        <f>$K$3</f>
        <v>1</v>
      </c>
      <c r="K49" s="6">
        <f t="shared" si="13"/>
        <v>16</v>
      </c>
      <c r="L49" s="7">
        <f t="shared" si="14"/>
        <v>15.891810224714064</v>
      </c>
      <c r="M49" s="6">
        <f t="shared" si="15"/>
        <v>41577.875</v>
      </c>
      <c r="N49" s="8">
        <v>2617.4134800000002</v>
      </c>
      <c r="O49">
        <v>6.25E-2</v>
      </c>
      <c r="P49" s="6">
        <f t="shared" si="16"/>
        <v>1</v>
      </c>
      <c r="Q49" s="7">
        <f t="shared" si="17"/>
        <v>15.885100049228752</v>
      </c>
      <c r="R49" s="9">
        <f t="shared" si="18"/>
        <v>4.2241946632482174E-4</v>
      </c>
    </row>
    <row r="50" spans="1:18" x14ac:dyDescent="0.25">
      <c r="A50" t="s">
        <v>5</v>
      </c>
      <c r="B50">
        <v>40960000</v>
      </c>
      <c r="C50" s="5">
        <v>0.9</v>
      </c>
      <c r="D50">
        <v>2</v>
      </c>
      <c r="E50">
        <v>0</v>
      </c>
      <c r="F50">
        <v>8</v>
      </c>
      <c r="G50">
        <v>64</v>
      </c>
      <c r="H50" s="5">
        <f t="shared" si="12"/>
        <v>72</v>
      </c>
      <c r="I50" s="2">
        <f t="shared" si="20"/>
        <v>14.980166026856301</v>
      </c>
      <c r="J50" s="2">
        <f>$K$3</f>
        <v>1</v>
      </c>
      <c r="K50" s="6">
        <f t="shared" si="13"/>
        <v>72</v>
      </c>
      <c r="L50" s="7">
        <f t="shared" si="14"/>
        <v>52.149896599874467</v>
      </c>
      <c r="M50" s="6">
        <f t="shared" si="15"/>
        <v>41577.875</v>
      </c>
      <c r="N50" s="8">
        <v>811.97191999999995</v>
      </c>
      <c r="O50">
        <v>1.3889E-2</v>
      </c>
      <c r="P50" s="6">
        <f t="shared" si="16"/>
        <v>1.000008</v>
      </c>
      <c r="Q50" s="7">
        <f t="shared" si="17"/>
        <v>51.206419011017033</v>
      </c>
      <c r="R50" s="9">
        <f t="shared" si="18"/>
        <v>1.8424986692673138E-2</v>
      </c>
    </row>
    <row r="51" spans="1:18" x14ac:dyDescent="0.25">
      <c r="A51" t="s">
        <v>5</v>
      </c>
      <c r="B51">
        <v>40960000</v>
      </c>
      <c r="C51" s="5">
        <v>0.9</v>
      </c>
      <c r="D51">
        <v>2</v>
      </c>
      <c r="E51">
        <v>0</v>
      </c>
      <c r="F51">
        <v>8</v>
      </c>
      <c r="G51">
        <v>256</v>
      </c>
      <c r="H51" s="5">
        <f t="shared" si="12"/>
        <v>264</v>
      </c>
      <c r="I51" s="2">
        <f t="shared" si="20"/>
        <v>14.980166026856301</v>
      </c>
      <c r="J51" s="2">
        <f>$K$3</f>
        <v>1</v>
      </c>
      <c r="K51" s="6">
        <f t="shared" si="13"/>
        <v>264</v>
      </c>
      <c r="L51" s="7">
        <f t="shared" si="14"/>
        <v>99.161251040628969</v>
      </c>
      <c r="M51" s="6">
        <f t="shared" si="15"/>
        <v>41577.875</v>
      </c>
      <c r="N51" s="8">
        <v>439.88547999999997</v>
      </c>
      <c r="O51">
        <v>3.7880000000000001E-3</v>
      </c>
      <c r="P51" s="6">
        <f t="shared" si="16"/>
        <v>1.000032</v>
      </c>
      <c r="Q51" s="7">
        <f t="shared" si="17"/>
        <v>94.522493542637505</v>
      </c>
      <c r="R51" s="9">
        <f t="shared" si="18"/>
        <v>4.907569959418176E-2</v>
      </c>
    </row>
    <row r="52" spans="1:18" x14ac:dyDescent="0.25">
      <c r="A52" t="s">
        <v>5</v>
      </c>
      <c r="B52">
        <v>40960000</v>
      </c>
      <c r="C52" s="5">
        <v>0.9</v>
      </c>
      <c r="D52">
        <v>2</v>
      </c>
      <c r="E52">
        <v>0</v>
      </c>
      <c r="F52">
        <v>8</v>
      </c>
      <c r="G52">
        <v>1024</v>
      </c>
      <c r="H52" s="5">
        <f t="shared" si="12"/>
        <v>1032</v>
      </c>
      <c r="I52" s="2">
        <f t="shared" si="20"/>
        <v>14.980166026856301</v>
      </c>
      <c r="J52" s="2">
        <f>$K$3</f>
        <v>1</v>
      </c>
      <c r="K52" s="6">
        <f t="shared" si="13"/>
        <v>1032</v>
      </c>
      <c r="L52" s="7">
        <f t="shared" si="14"/>
        <v>132.49268560794329</v>
      </c>
      <c r="M52" s="6">
        <f t="shared" si="15"/>
        <v>41577.875</v>
      </c>
      <c r="N52" s="8">
        <v>324.78127999999998</v>
      </c>
      <c r="O52">
        <v>9.6900000000000003E-4</v>
      </c>
      <c r="P52" s="6">
        <f t="shared" si="16"/>
        <v>1.000008</v>
      </c>
      <c r="Q52" s="7">
        <f t="shared" si="17"/>
        <v>128.01899900357557</v>
      </c>
      <c r="R52" s="9">
        <f t="shared" si="18"/>
        <v>3.4945489647538672E-2</v>
      </c>
    </row>
    <row r="53" spans="1:18" x14ac:dyDescent="0.25">
      <c r="A53" t="s">
        <v>5</v>
      </c>
      <c r="B53">
        <v>40960000</v>
      </c>
      <c r="C53" s="5">
        <v>0.9</v>
      </c>
      <c r="D53">
        <v>2</v>
      </c>
      <c r="E53">
        <v>0</v>
      </c>
      <c r="F53">
        <v>64</v>
      </c>
      <c r="G53">
        <v>8</v>
      </c>
      <c r="H53" s="5">
        <f t="shared" si="12"/>
        <v>72</v>
      </c>
      <c r="I53" s="2">
        <f t="shared" si="20"/>
        <v>14.980166026856301</v>
      </c>
      <c r="J53" s="2">
        <f t="shared" ref="J53:J60" si="21">$K$5</f>
        <v>0.76886673719504695</v>
      </c>
      <c r="K53" s="6">
        <f t="shared" si="13"/>
        <v>55.358405078043383</v>
      </c>
      <c r="L53" s="7">
        <f t="shared" si="14"/>
        <v>43.604928912954513</v>
      </c>
      <c r="M53" s="6">
        <f t="shared" si="15"/>
        <v>41577.875</v>
      </c>
      <c r="N53" s="8">
        <v>963.17796999999996</v>
      </c>
      <c r="O53">
        <v>1.3889E-2</v>
      </c>
      <c r="P53" s="6">
        <f t="shared" si="16"/>
        <v>1.000008</v>
      </c>
      <c r="Q53" s="7">
        <f t="shared" si="17"/>
        <v>43.167696579169061</v>
      </c>
      <c r="R53" s="9">
        <f t="shared" si="18"/>
        <v>1.0128692713162801E-2</v>
      </c>
    </row>
    <row r="54" spans="1:18" x14ac:dyDescent="0.25">
      <c r="A54" t="s">
        <v>5</v>
      </c>
      <c r="B54">
        <v>40960000</v>
      </c>
      <c r="C54" s="5">
        <v>0.9</v>
      </c>
      <c r="D54">
        <v>2</v>
      </c>
      <c r="E54">
        <v>0</v>
      </c>
      <c r="F54">
        <v>64</v>
      </c>
      <c r="G54">
        <v>64</v>
      </c>
      <c r="H54" s="5">
        <f t="shared" si="12"/>
        <v>128</v>
      </c>
      <c r="I54" s="2">
        <f t="shared" si="20"/>
        <v>14.980166026856301</v>
      </c>
      <c r="J54" s="2">
        <f t="shared" si="21"/>
        <v>0.76886673719504695</v>
      </c>
      <c r="K54" s="6">
        <f t="shared" si="13"/>
        <v>98.414942360966009</v>
      </c>
      <c r="L54" s="7">
        <f t="shared" si="14"/>
        <v>63.209342312249603</v>
      </c>
      <c r="M54" s="6">
        <f t="shared" si="15"/>
        <v>41577.875</v>
      </c>
      <c r="N54" s="8">
        <v>674.75657000000001</v>
      </c>
      <c r="O54">
        <v>7.8130000000000005E-3</v>
      </c>
      <c r="P54" s="6">
        <f t="shared" si="16"/>
        <v>1.0000640000000001</v>
      </c>
      <c r="Q54" s="7">
        <f t="shared" si="17"/>
        <v>61.62262323077492</v>
      </c>
      <c r="R54" s="9">
        <f t="shared" si="18"/>
        <v>2.5748970074390812E-2</v>
      </c>
    </row>
    <row r="55" spans="1:18" x14ac:dyDescent="0.25">
      <c r="A55" t="s">
        <v>5</v>
      </c>
      <c r="B55">
        <v>40960000</v>
      </c>
      <c r="C55" s="5">
        <v>0.9</v>
      </c>
      <c r="D55">
        <v>2</v>
      </c>
      <c r="E55">
        <v>0</v>
      </c>
      <c r="F55">
        <v>64</v>
      </c>
      <c r="G55">
        <v>256</v>
      </c>
      <c r="H55" s="5">
        <f t="shared" si="12"/>
        <v>320</v>
      </c>
      <c r="I55" s="2">
        <f t="shared" si="20"/>
        <v>14.980166026856301</v>
      </c>
      <c r="J55" s="2">
        <f t="shared" si="21"/>
        <v>0.76886673719504695</v>
      </c>
      <c r="K55" s="6">
        <f t="shared" si="13"/>
        <v>246.03735590241502</v>
      </c>
      <c r="L55" s="7">
        <f t="shared" si="14"/>
        <v>96.772871073685252</v>
      </c>
      <c r="M55" s="6">
        <f t="shared" si="15"/>
        <v>41577.875</v>
      </c>
      <c r="N55" s="8">
        <v>450.28958999999998</v>
      </c>
      <c r="O55">
        <v>3.1250000000000002E-3</v>
      </c>
      <c r="P55" s="6">
        <f t="shared" si="16"/>
        <v>1</v>
      </c>
      <c r="Q55" s="7">
        <f t="shared" si="17"/>
        <v>92.33585657620911</v>
      </c>
      <c r="R55" s="9">
        <f t="shared" si="18"/>
        <v>4.8052995466761776E-2</v>
      </c>
    </row>
    <row r="56" spans="1:18" x14ac:dyDescent="0.25">
      <c r="A56" t="s">
        <v>5</v>
      </c>
      <c r="B56">
        <v>40960000</v>
      </c>
      <c r="C56" s="5">
        <v>0.9</v>
      </c>
      <c r="D56">
        <v>2</v>
      </c>
      <c r="E56">
        <v>0</v>
      </c>
      <c r="F56">
        <v>64</v>
      </c>
      <c r="G56">
        <v>1024</v>
      </c>
      <c r="H56" s="5">
        <f t="shared" si="12"/>
        <v>1088</v>
      </c>
      <c r="I56" s="2">
        <f t="shared" si="20"/>
        <v>14.980166026856301</v>
      </c>
      <c r="J56" s="2">
        <f t="shared" si="21"/>
        <v>0.76886673719504695</v>
      </c>
      <c r="K56" s="6">
        <f t="shared" si="13"/>
        <v>836.5270100682111</v>
      </c>
      <c r="L56" s="7">
        <f t="shared" si="14"/>
        <v>129.00944862909125</v>
      </c>
      <c r="M56" s="6">
        <f t="shared" si="15"/>
        <v>41577.875</v>
      </c>
      <c r="N56" s="8">
        <v>338.25407999999999</v>
      </c>
      <c r="O56">
        <v>9.19E-4</v>
      </c>
      <c r="P56" s="6">
        <f t="shared" si="16"/>
        <v>0.99987199999999998</v>
      </c>
      <c r="Q56" s="7">
        <f t="shared" si="17"/>
        <v>122.90490399642778</v>
      </c>
      <c r="R56" s="9">
        <f t="shared" si="18"/>
        <v>4.9668845051462747E-2</v>
      </c>
    </row>
    <row r="57" spans="1:18" x14ac:dyDescent="0.25">
      <c r="A57" t="s">
        <v>5</v>
      </c>
      <c r="B57">
        <v>40960000</v>
      </c>
      <c r="C57" s="5">
        <v>0.9</v>
      </c>
      <c r="D57">
        <v>2</v>
      </c>
      <c r="E57">
        <v>0</v>
      </c>
      <c r="F57">
        <v>256</v>
      </c>
      <c r="G57">
        <v>8</v>
      </c>
      <c r="H57" s="5">
        <f t="shared" si="12"/>
        <v>264</v>
      </c>
      <c r="I57" s="2">
        <f t="shared" si="20"/>
        <v>14.980166026856301</v>
      </c>
      <c r="J57" s="2">
        <f t="shared" si="21"/>
        <v>0.76886673719504695</v>
      </c>
      <c r="K57" s="6">
        <f t="shared" si="13"/>
        <v>202.9808186194924</v>
      </c>
      <c r="L57" s="7">
        <f t="shared" si="14"/>
        <v>90.013781653312734</v>
      </c>
      <c r="M57" s="6">
        <f t="shared" si="15"/>
        <v>41577.875</v>
      </c>
      <c r="N57" s="8">
        <v>484.10583000000003</v>
      </c>
      <c r="O57">
        <v>3.7880000000000001E-3</v>
      </c>
      <c r="P57" s="6">
        <f t="shared" si="16"/>
        <v>1.000032</v>
      </c>
      <c r="Q57" s="7">
        <f t="shared" si="17"/>
        <v>85.888394367818293</v>
      </c>
      <c r="R57" s="9">
        <f t="shared" si="18"/>
        <v>4.8031952580547842E-2</v>
      </c>
    </row>
    <row r="58" spans="1:18" x14ac:dyDescent="0.25">
      <c r="A58" t="s">
        <v>5</v>
      </c>
      <c r="B58">
        <v>40960000</v>
      </c>
      <c r="C58" s="5">
        <v>0.9</v>
      </c>
      <c r="D58">
        <v>2</v>
      </c>
      <c r="E58">
        <v>0</v>
      </c>
      <c r="F58">
        <v>256</v>
      </c>
      <c r="G58">
        <v>64</v>
      </c>
      <c r="H58" s="5">
        <f t="shared" si="12"/>
        <v>320</v>
      </c>
      <c r="I58" s="2">
        <f t="shared" si="20"/>
        <v>14.980166026856301</v>
      </c>
      <c r="J58" s="2">
        <f t="shared" si="21"/>
        <v>0.76886673719504695</v>
      </c>
      <c r="K58" s="6">
        <f t="shared" si="13"/>
        <v>246.03735590241502</v>
      </c>
      <c r="L58" s="7">
        <f t="shared" si="14"/>
        <v>96.772871073685252</v>
      </c>
      <c r="M58" s="6">
        <f t="shared" si="15"/>
        <v>41577.875</v>
      </c>
      <c r="N58" s="8">
        <v>450.85079000000002</v>
      </c>
      <c r="O58">
        <v>3.1250000000000002E-3</v>
      </c>
      <c r="P58" s="6">
        <f t="shared" si="16"/>
        <v>1</v>
      </c>
      <c r="Q58" s="7">
        <f t="shared" si="17"/>
        <v>92.220920806193988</v>
      </c>
      <c r="R58" s="9">
        <f t="shared" si="18"/>
        <v>4.9359193420518678E-2</v>
      </c>
    </row>
    <row r="59" spans="1:18" x14ac:dyDescent="0.25">
      <c r="A59" t="s">
        <v>5</v>
      </c>
      <c r="B59">
        <v>40960000</v>
      </c>
      <c r="C59" s="5">
        <v>0.9</v>
      </c>
      <c r="D59">
        <v>2</v>
      </c>
      <c r="E59">
        <v>0</v>
      </c>
      <c r="F59">
        <v>256</v>
      </c>
      <c r="G59">
        <v>256</v>
      </c>
      <c r="H59" s="5">
        <f t="shared" si="12"/>
        <v>512</v>
      </c>
      <c r="I59" s="2">
        <f t="shared" si="20"/>
        <v>14.980166026856301</v>
      </c>
      <c r="J59" s="2">
        <f t="shared" si="21"/>
        <v>0.76886673719504695</v>
      </c>
      <c r="K59" s="6">
        <f t="shared" si="13"/>
        <v>393.65976944386404</v>
      </c>
      <c r="L59" s="7">
        <f t="shared" si="14"/>
        <v>111.58557757066738</v>
      </c>
      <c r="M59" s="6">
        <f t="shared" si="15"/>
        <v>41577.875</v>
      </c>
      <c r="N59" s="8">
        <v>386.25240000000002</v>
      </c>
      <c r="O59">
        <v>1.9530000000000001E-3</v>
      </c>
      <c r="P59" s="6">
        <f t="shared" si="16"/>
        <v>0.99993600000000005</v>
      </c>
      <c r="Q59" s="7">
        <f t="shared" si="17"/>
        <v>107.6381146483491</v>
      </c>
      <c r="R59" s="9">
        <f t="shared" si="18"/>
        <v>3.667346771368616E-2</v>
      </c>
    </row>
    <row r="60" spans="1:18" x14ac:dyDescent="0.25">
      <c r="A60" t="s">
        <v>5</v>
      </c>
      <c r="B60">
        <v>40960000</v>
      </c>
      <c r="C60" s="5">
        <v>0.9</v>
      </c>
      <c r="D60">
        <v>2</v>
      </c>
      <c r="E60">
        <v>0</v>
      </c>
      <c r="F60">
        <v>256</v>
      </c>
      <c r="G60">
        <v>1024</v>
      </c>
      <c r="H60" s="5">
        <f t="shared" si="12"/>
        <v>1280</v>
      </c>
      <c r="I60" s="2">
        <f t="shared" si="20"/>
        <v>14.980166026856301</v>
      </c>
      <c r="J60" s="2">
        <f t="shared" si="21"/>
        <v>0.76886673719504695</v>
      </c>
      <c r="K60" s="6">
        <f t="shared" si="13"/>
        <v>984.14942360966006</v>
      </c>
      <c r="L60" s="7">
        <f t="shared" si="14"/>
        <v>131.75250156828403</v>
      </c>
      <c r="M60" s="6">
        <f t="shared" si="15"/>
        <v>41577.875</v>
      </c>
      <c r="N60" s="8">
        <v>334.37369999999999</v>
      </c>
      <c r="O60">
        <v>7.8100000000000001E-4</v>
      </c>
      <c r="P60" s="6">
        <f t="shared" si="16"/>
        <v>0.99968000000000001</v>
      </c>
      <c r="Q60" s="7">
        <f t="shared" si="17"/>
        <v>124.30971865311179</v>
      </c>
      <c r="R60" s="9">
        <f t="shared" si="18"/>
        <v>5.9872896470319001E-2</v>
      </c>
    </row>
    <row r="61" spans="1:18" x14ac:dyDescent="0.25">
      <c r="A61" t="s">
        <v>5</v>
      </c>
      <c r="B61">
        <v>40960000</v>
      </c>
      <c r="C61" s="5">
        <v>0.3</v>
      </c>
      <c r="D61">
        <v>0</v>
      </c>
      <c r="E61">
        <v>1</v>
      </c>
      <c r="F61">
        <v>0</v>
      </c>
      <c r="G61">
        <v>0</v>
      </c>
      <c r="H61" s="5">
        <f t="shared" si="12"/>
        <v>1</v>
      </c>
      <c r="I61" s="2">
        <f>$K$2</f>
        <v>24.351435098207801</v>
      </c>
      <c r="J61" s="2">
        <f>$K$2</f>
        <v>24.351435098207801</v>
      </c>
      <c r="K61" s="6">
        <f t="shared" si="13"/>
        <v>24.351435098207801</v>
      </c>
      <c r="L61" s="7">
        <f t="shared" si="14"/>
        <v>24.351435098207801</v>
      </c>
      <c r="M61" s="6">
        <f t="shared" si="15"/>
        <v>41577.875</v>
      </c>
      <c r="N61" s="8">
        <v>1713.6879200000001</v>
      </c>
      <c r="O61">
        <v>1</v>
      </c>
      <c r="P61" s="6">
        <f t="shared" si="16"/>
        <v>1</v>
      </c>
      <c r="Q61" s="7">
        <f t="shared" si="17"/>
        <v>24.262220976617492</v>
      </c>
      <c r="R61" s="9">
        <f t="shared" si="18"/>
        <v>3.6770797560655658E-3</v>
      </c>
    </row>
    <row r="62" spans="1:18" x14ac:dyDescent="0.25">
      <c r="A62" t="s">
        <v>5</v>
      </c>
      <c r="B62">
        <v>40960000</v>
      </c>
      <c r="C62" s="5">
        <v>0.3</v>
      </c>
      <c r="D62">
        <v>0</v>
      </c>
      <c r="E62">
        <v>0</v>
      </c>
      <c r="F62">
        <v>0</v>
      </c>
      <c r="G62">
        <v>8</v>
      </c>
      <c r="H62" s="5">
        <f t="shared" si="12"/>
        <v>8</v>
      </c>
      <c r="I62" s="2">
        <f t="shared" ref="I62:I80" si="22">$K$2</f>
        <v>24.351435098207801</v>
      </c>
      <c r="J62" s="2">
        <f>$K$4</f>
        <v>14.980166026856301</v>
      </c>
      <c r="K62" s="6">
        <f t="shared" si="13"/>
        <v>119.84132821485041</v>
      </c>
      <c r="L62" s="7">
        <f t="shared" si="14"/>
        <v>32.000973713190518</v>
      </c>
      <c r="M62" s="6">
        <f t="shared" si="15"/>
        <v>41577.875</v>
      </c>
      <c r="N62" s="8">
        <v>1323.55818</v>
      </c>
      <c r="O62">
        <v>0.125</v>
      </c>
      <c r="P62" s="6">
        <f t="shared" si="16"/>
        <v>1</v>
      </c>
      <c r="Q62" s="7">
        <f t="shared" si="17"/>
        <v>31.413711636008323</v>
      </c>
      <c r="R62" s="9">
        <f t="shared" si="18"/>
        <v>1.8694450499413127E-2</v>
      </c>
    </row>
    <row r="63" spans="1:18" x14ac:dyDescent="0.25">
      <c r="A63" t="s">
        <v>5</v>
      </c>
      <c r="B63">
        <v>40960000</v>
      </c>
      <c r="C63" s="5">
        <v>0.3</v>
      </c>
      <c r="D63">
        <v>0</v>
      </c>
      <c r="E63">
        <v>0</v>
      </c>
      <c r="F63">
        <v>0</v>
      </c>
      <c r="G63">
        <v>64</v>
      </c>
      <c r="H63" s="5">
        <f t="shared" si="12"/>
        <v>64</v>
      </c>
      <c r="I63" s="2">
        <f t="shared" si="22"/>
        <v>24.351435098207801</v>
      </c>
      <c r="J63" s="2">
        <f>$K$4</f>
        <v>14.980166026856301</v>
      </c>
      <c r="K63" s="6">
        <f t="shared" si="13"/>
        <v>958.73062571880325</v>
      </c>
      <c r="L63" s="7">
        <f t="shared" si="14"/>
        <v>34.413157590483586</v>
      </c>
      <c r="M63" s="6">
        <f t="shared" si="15"/>
        <v>41577.875</v>
      </c>
      <c r="N63" s="8">
        <v>1195.9822899999999</v>
      </c>
      <c r="O63">
        <v>1.5625E-2</v>
      </c>
      <c r="P63" s="6">
        <f t="shared" si="16"/>
        <v>1</v>
      </c>
      <c r="Q63" s="7">
        <f t="shared" si="17"/>
        <v>34.764624315632638</v>
      </c>
      <c r="R63" s="9">
        <f t="shared" si="18"/>
        <v>-1.0109895678953386E-2</v>
      </c>
    </row>
    <row r="64" spans="1:18" x14ac:dyDescent="0.25">
      <c r="A64" t="s">
        <v>5</v>
      </c>
      <c r="B64">
        <v>40960000</v>
      </c>
      <c r="C64" s="5">
        <v>0.3</v>
      </c>
      <c r="D64">
        <v>0</v>
      </c>
      <c r="E64">
        <v>0</v>
      </c>
      <c r="F64">
        <v>0</v>
      </c>
      <c r="G64">
        <v>256</v>
      </c>
      <c r="H64" s="5">
        <f t="shared" si="12"/>
        <v>256</v>
      </c>
      <c r="I64" s="2">
        <f t="shared" si="22"/>
        <v>24.351435098207801</v>
      </c>
      <c r="J64" s="2">
        <f>$K$4</f>
        <v>14.980166026856301</v>
      </c>
      <c r="K64" s="6">
        <f t="shared" si="13"/>
        <v>3834.922502875213</v>
      </c>
      <c r="L64" s="7">
        <f t="shared" si="14"/>
        <v>34.693350203055545</v>
      </c>
      <c r="M64" s="6">
        <f t="shared" si="15"/>
        <v>41577.875</v>
      </c>
      <c r="N64" s="8">
        <v>1200.3052600000001</v>
      </c>
      <c r="O64">
        <v>3.9060000000000002E-3</v>
      </c>
      <c r="P64" s="6">
        <f t="shared" si="16"/>
        <v>0.99993600000000005</v>
      </c>
      <c r="Q64" s="7">
        <f t="shared" si="17"/>
        <v>34.638752399368805</v>
      </c>
      <c r="R64" s="9">
        <f t="shared" si="18"/>
        <v>1.5762058360893651E-3</v>
      </c>
    </row>
    <row r="65" spans="1:18" x14ac:dyDescent="0.25">
      <c r="A65" t="s">
        <v>5</v>
      </c>
      <c r="B65">
        <v>40960000</v>
      </c>
      <c r="C65" s="5">
        <v>0.3</v>
      </c>
      <c r="D65">
        <v>0</v>
      </c>
      <c r="E65">
        <v>0</v>
      </c>
      <c r="F65">
        <v>0</v>
      </c>
      <c r="G65">
        <v>1024</v>
      </c>
      <c r="H65" s="5">
        <f t="shared" si="12"/>
        <v>1024</v>
      </c>
      <c r="I65" s="2">
        <f t="shared" si="22"/>
        <v>24.351435098207801</v>
      </c>
      <c r="J65" s="2">
        <f>$K$4</f>
        <v>14.980166026856301</v>
      </c>
      <c r="K65" s="6">
        <f t="shared" si="13"/>
        <v>15339.690011500852</v>
      </c>
      <c r="L65" s="7">
        <f t="shared" si="14"/>
        <v>34.76411272712172</v>
      </c>
      <c r="M65" s="6">
        <f t="shared" si="15"/>
        <v>41577.875</v>
      </c>
      <c r="N65" s="8">
        <v>1198.5638899999999</v>
      </c>
      <c r="O65">
        <v>9.77E-4</v>
      </c>
      <c r="P65" s="6">
        <f t="shared" si="16"/>
        <v>1.000448</v>
      </c>
      <c r="Q65" s="7">
        <f t="shared" si="17"/>
        <v>34.694406709015738</v>
      </c>
      <c r="R65" s="9">
        <f t="shared" si="18"/>
        <v>2.0091428192045907E-3</v>
      </c>
    </row>
    <row r="66" spans="1:18" x14ac:dyDescent="0.25">
      <c r="A66" t="s">
        <v>5</v>
      </c>
      <c r="B66">
        <v>40960000</v>
      </c>
      <c r="C66" s="5">
        <v>0.3</v>
      </c>
      <c r="D66">
        <v>0</v>
      </c>
      <c r="E66">
        <v>0</v>
      </c>
      <c r="F66">
        <v>8</v>
      </c>
      <c r="G66">
        <v>0</v>
      </c>
      <c r="H66" s="5">
        <f t="shared" si="12"/>
        <v>8</v>
      </c>
      <c r="I66" s="2">
        <f t="shared" si="22"/>
        <v>24.351435098207801</v>
      </c>
      <c r="J66" s="2">
        <f>$K$3</f>
        <v>1</v>
      </c>
      <c r="K66" s="6">
        <f t="shared" si="13"/>
        <v>8</v>
      </c>
      <c r="L66" s="7">
        <f t="shared" si="14"/>
        <v>15.095310485064347</v>
      </c>
      <c r="M66" s="6">
        <f t="shared" si="15"/>
        <v>41577.875</v>
      </c>
      <c r="N66" s="8">
        <v>2761.8743899999999</v>
      </c>
      <c r="O66">
        <v>0.125</v>
      </c>
      <c r="P66" s="6">
        <f t="shared" si="16"/>
        <v>1</v>
      </c>
      <c r="Q66" s="7">
        <f t="shared" si="17"/>
        <v>15.054223736800717</v>
      </c>
      <c r="R66" s="9">
        <f t="shared" si="18"/>
        <v>2.729250540045595E-3</v>
      </c>
    </row>
    <row r="67" spans="1:18" x14ac:dyDescent="0.25">
      <c r="A67" t="s">
        <v>5</v>
      </c>
      <c r="B67">
        <v>40960000</v>
      </c>
      <c r="C67" s="5">
        <v>0.3</v>
      </c>
      <c r="D67">
        <v>0</v>
      </c>
      <c r="E67">
        <v>0</v>
      </c>
      <c r="F67">
        <v>8</v>
      </c>
      <c r="G67">
        <v>8</v>
      </c>
      <c r="H67" s="5">
        <f t="shared" si="12"/>
        <v>16</v>
      </c>
      <c r="I67" s="2">
        <f t="shared" si="22"/>
        <v>24.351435098207801</v>
      </c>
      <c r="J67" s="2">
        <f>$K$3</f>
        <v>1</v>
      </c>
      <c r="K67" s="6">
        <f t="shared" si="13"/>
        <v>16</v>
      </c>
      <c r="L67" s="7">
        <f t="shared" si="14"/>
        <v>21.05452023669535</v>
      </c>
      <c r="M67" s="6">
        <f t="shared" si="15"/>
        <v>41577.875</v>
      </c>
      <c r="N67" s="8">
        <v>1997.3539699999999</v>
      </c>
      <c r="O67">
        <v>6.25E-2</v>
      </c>
      <c r="P67" s="6">
        <f t="shared" si="16"/>
        <v>1</v>
      </c>
      <c r="Q67" s="7">
        <f t="shared" si="17"/>
        <v>20.816478012657917</v>
      </c>
      <c r="R67" s="9">
        <f t="shared" si="18"/>
        <v>1.1435278527553289E-2</v>
      </c>
    </row>
    <row r="68" spans="1:18" x14ac:dyDescent="0.25">
      <c r="A68" t="s">
        <v>5</v>
      </c>
      <c r="B68">
        <v>40960000</v>
      </c>
      <c r="C68" s="5">
        <v>0.3</v>
      </c>
      <c r="D68">
        <v>0</v>
      </c>
      <c r="E68">
        <v>0</v>
      </c>
      <c r="F68">
        <v>8</v>
      </c>
      <c r="G68">
        <v>64</v>
      </c>
      <c r="H68" s="5">
        <f t="shared" si="12"/>
        <v>72</v>
      </c>
      <c r="I68" s="2">
        <f t="shared" si="22"/>
        <v>24.351435098207801</v>
      </c>
      <c r="J68" s="2">
        <f>$K$3</f>
        <v>1</v>
      </c>
      <c r="K68" s="6">
        <f t="shared" si="13"/>
        <v>72</v>
      </c>
      <c r="L68" s="7">
        <f t="shared" si="14"/>
        <v>30.383679854459928</v>
      </c>
      <c r="M68" s="6">
        <f t="shared" si="15"/>
        <v>41577.875</v>
      </c>
      <c r="N68" s="8">
        <v>1397.90191</v>
      </c>
      <c r="O68">
        <v>1.3889E-2</v>
      </c>
      <c r="P68" s="6">
        <f t="shared" si="16"/>
        <v>1.000008</v>
      </c>
      <c r="Q68" s="7">
        <f t="shared" si="17"/>
        <v>29.743127532388879</v>
      </c>
      <c r="R68" s="9">
        <f t="shared" si="18"/>
        <v>2.1536145496922503E-2</v>
      </c>
    </row>
    <row r="69" spans="1:18" x14ac:dyDescent="0.25">
      <c r="A69" t="s">
        <v>5</v>
      </c>
      <c r="B69">
        <v>40960000</v>
      </c>
      <c r="C69" s="5">
        <v>0.3</v>
      </c>
      <c r="D69">
        <v>0</v>
      </c>
      <c r="E69">
        <v>0</v>
      </c>
      <c r="F69">
        <v>8</v>
      </c>
      <c r="G69">
        <v>256</v>
      </c>
      <c r="H69" s="5">
        <f t="shared" si="12"/>
        <v>264</v>
      </c>
      <c r="I69" s="2">
        <f t="shared" si="22"/>
        <v>24.351435098207801</v>
      </c>
      <c r="J69" s="2">
        <f>$K$3</f>
        <v>1</v>
      </c>
      <c r="K69" s="6">
        <f t="shared" si="13"/>
        <v>264</v>
      </c>
      <c r="L69" s="7">
        <f t="shared" si="14"/>
        <v>33.464847132163229</v>
      </c>
      <c r="M69" s="6">
        <f t="shared" si="15"/>
        <v>41577.875</v>
      </c>
      <c r="N69" s="8">
        <v>1257.7135599999999</v>
      </c>
      <c r="O69">
        <v>3.7880000000000001E-3</v>
      </c>
      <c r="P69" s="6">
        <f t="shared" si="16"/>
        <v>1.000032</v>
      </c>
      <c r="Q69" s="7">
        <f t="shared" si="17"/>
        <v>33.058619601429754</v>
      </c>
      <c r="R69" s="9">
        <f t="shared" si="18"/>
        <v>1.2288097193141889E-2</v>
      </c>
    </row>
    <row r="70" spans="1:18" x14ac:dyDescent="0.25">
      <c r="A70" t="s">
        <v>5</v>
      </c>
      <c r="B70">
        <v>40960000</v>
      </c>
      <c r="C70" s="5">
        <v>0.3</v>
      </c>
      <c r="D70">
        <v>0</v>
      </c>
      <c r="E70">
        <v>0</v>
      </c>
      <c r="F70">
        <v>8</v>
      </c>
      <c r="G70">
        <v>1024</v>
      </c>
      <c r="H70" s="5">
        <f t="shared" si="12"/>
        <v>1032</v>
      </c>
      <c r="I70" s="2">
        <f t="shared" si="22"/>
        <v>24.351435098207801</v>
      </c>
      <c r="J70" s="2">
        <f>$K$3</f>
        <v>1</v>
      </c>
      <c r="K70" s="6">
        <f t="shared" si="13"/>
        <v>1032</v>
      </c>
      <c r="L70" s="7">
        <f t="shared" si="14"/>
        <v>34.439487456076684</v>
      </c>
      <c r="M70" s="6">
        <f t="shared" si="15"/>
        <v>41577.875</v>
      </c>
      <c r="N70" s="8">
        <v>1217.15913</v>
      </c>
      <c r="O70">
        <v>9.6900000000000003E-4</v>
      </c>
      <c r="P70" s="6">
        <f t="shared" si="16"/>
        <v>1.000008</v>
      </c>
      <c r="Q70" s="7">
        <f t="shared" si="17"/>
        <v>34.15985121592113</v>
      </c>
      <c r="R70" s="9">
        <f t="shared" si="18"/>
        <v>8.1861082587274866E-3</v>
      </c>
    </row>
    <row r="71" spans="1:18" x14ac:dyDescent="0.25">
      <c r="A71" t="s">
        <v>5</v>
      </c>
      <c r="B71">
        <v>40960000</v>
      </c>
      <c r="C71" s="5">
        <v>0.3</v>
      </c>
      <c r="D71">
        <v>0</v>
      </c>
      <c r="E71">
        <v>0</v>
      </c>
      <c r="F71">
        <v>64</v>
      </c>
      <c r="G71">
        <v>0</v>
      </c>
      <c r="H71" s="5">
        <f t="shared" si="12"/>
        <v>64</v>
      </c>
      <c r="I71" s="2">
        <f t="shared" si="22"/>
        <v>24.351435098207801</v>
      </c>
      <c r="J71" s="2">
        <f t="shared" ref="J71:J80" si="23">$K$5</f>
        <v>0.76886673719504695</v>
      </c>
      <c r="K71" s="6">
        <f t="shared" si="13"/>
        <v>49.207471180483005</v>
      </c>
      <c r="L71" s="7">
        <f t="shared" si="14"/>
        <v>28.700684745744052</v>
      </c>
      <c r="M71" s="6">
        <f t="shared" si="15"/>
        <v>41577.875</v>
      </c>
      <c r="N71" s="8">
        <v>1474.6701700000001</v>
      </c>
      <c r="O71">
        <v>1.5625E-2</v>
      </c>
      <c r="P71" s="6">
        <f t="shared" si="16"/>
        <v>1</v>
      </c>
      <c r="Q71" s="7">
        <f t="shared" si="17"/>
        <v>28.194694546510014</v>
      </c>
      <c r="R71" s="9">
        <f t="shared" si="18"/>
        <v>1.7946291221540123E-2</v>
      </c>
    </row>
    <row r="72" spans="1:18" x14ac:dyDescent="0.25">
      <c r="A72" t="s">
        <v>5</v>
      </c>
      <c r="B72">
        <v>40960000</v>
      </c>
      <c r="C72" s="5">
        <v>0.3</v>
      </c>
      <c r="D72">
        <v>0</v>
      </c>
      <c r="E72">
        <v>0</v>
      </c>
      <c r="F72">
        <v>64</v>
      </c>
      <c r="G72">
        <v>8</v>
      </c>
      <c r="H72" s="5">
        <f t="shared" ref="H72:H80" si="24">E72+F72+G72</f>
        <v>72</v>
      </c>
      <c r="I72" s="2">
        <f t="shared" si="22"/>
        <v>24.351435098207801</v>
      </c>
      <c r="J72" s="2">
        <f t="shared" si="23"/>
        <v>0.76886673719504695</v>
      </c>
      <c r="K72" s="6">
        <f t="shared" ref="K72:K80" si="25">H72*J72</f>
        <v>55.358405078043383</v>
      </c>
      <c r="L72" s="7">
        <f t="shared" ref="L72:L80" si="26">1/((1-$C72)/I72+$C72/K72)</f>
        <v>29.269745858014133</v>
      </c>
      <c r="M72" s="6">
        <f t="shared" ref="M72:M80" si="27">N$8</f>
        <v>41577.875</v>
      </c>
      <c r="N72" s="8">
        <v>1451.0038199999999</v>
      </c>
      <c r="O72">
        <v>1.3889E-2</v>
      </c>
      <c r="P72" s="6">
        <f t="shared" ref="P72:P80" si="28">O72*$H72</f>
        <v>1.000008</v>
      </c>
      <c r="Q72" s="7">
        <f t="shared" ref="Q72:Q80" si="29">($B72/$B$8)*(M72/N72)*((1-$C72)+$C72*O72*$H72)</f>
        <v>28.654628067691789</v>
      </c>
      <c r="R72" s="9">
        <f t="shared" ref="R72:R80" si="30">(L72-Q72)/Q72</f>
        <v>2.1466612264840108E-2</v>
      </c>
    </row>
    <row r="73" spans="1:18" x14ac:dyDescent="0.25">
      <c r="A73" t="s">
        <v>5</v>
      </c>
      <c r="B73">
        <v>40960000</v>
      </c>
      <c r="C73" s="5">
        <v>0.3</v>
      </c>
      <c r="D73">
        <v>0</v>
      </c>
      <c r="E73">
        <v>0</v>
      </c>
      <c r="F73">
        <v>64</v>
      </c>
      <c r="G73">
        <v>64</v>
      </c>
      <c r="H73" s="5">
        <f t="shared" si="24"/>
        <v>128</v>
      </c>
      <c r="I73" s="2">
        <f t="shared" si="22"/>
        <v>24.351435098207801</v>
      </c>
      <c r="J73" s="2">
        <f t="shared" si="23"/>
        <v>0.76886673719504695</v>
      </c>
      <c r="K73" s="6">
        <f t="shared" si="25"/>
        <v>98.414942360966009</v>
      </c>
      <c r="L73" s="7">
        <f t="shared" si="26"/>
        <v>31.452419229806591</v>
      </c>
      <c r="M73" s="6">
        <f t="shared" si="27"/>
        <v>41577.875</v>
      </c>
      <c r="N73" s="8">
        <v>1321.4594500000001</v>
      </c>
      <c r="O73">
        <v>7.8130000000000005E-3</v>
      </c>
      <c r="P73" s="6">
        <f t="shared" si="28"/>
        <v>1.0000640000000001</v>
      </c>
      <c r="Q73" s="7">
        <f t="shared" si="29"/>
        <v>31.464206711148037</v>
      </c>
      <c r="R73" s="9">
        <f t="shared" si="30"/>
        <v>-3.7463144866990364E-4</v>
      </c>
    </row>
    <row r="74" spans="1:18" x14ac:dyDescent="0.25">
      <c r="A74" t="s">
        <v>5</v>
      </c>
      <c r="B74">
        <v>40960000</v>
      </c>
      <c r="C74" s="5">
        <v>0.3</v>
      </c>
      <c r="D74">
        <v>0</v>
      </c>
      <c r="E74">
        <v>0</v>
      </c>
      <c r="F74">
        <v>64</v>
      </c>
      <c r="G74">
        <v>256</v>
      </c>
      <c r="H74" s="5">
        <f t="shared" si="24"/>
        <v>320</v>
      </c>
      <c r="I74" s="2">
        <f t="shared" si="22"/>
        <v>24.351435098207801</v>
      </c>
      <c r="J74" s="2">
        <f t="shared" si="23"/>
        <v>0.76886673719504695</v>
      </c>
      <c r="K74" s="6">
        <f t="shared" si="25"/>
        <v>246.03735590241502</v>
      </c>
      <c r="L74" s="7">
        <f t="shared" si="26"/>
        <v>33.372193991165155</v>
      </c>
      <c r="M74" s="6">
        <f t="shared" si="27"/>
        <v>41577.875</v>
      </c>
      <c r="N74" s="8">
        <v>1279.7247299999999</v>
      </c>
      <c r="O74">
        <v>3.1250000000000002E-3</v>
      </c>
      <c r="P74" s="6">
        <f t="shared" si="28"/>
        <v>1</v>
      </c>
      <c r="Q74" s="7">
        <f t="shared" si="29"/>
        <v>32.489701906440459</v>
      </c>
      <c r="R74" s="9">
        <f t="shared" si="30"/>
        <v>2.7162209344547994E-2</v>
      </c>
    </row>
    <row r="75" spans="1:18" x14ac:dyDescent="0.25">
      <c r="A75" t="s">
        <v>5</v>
      </c>
      <c r="B75">
        <v>40960000</v>
      </c>
      <c r="C75" s="5">
        <v>0.3</v>
      </c>
      <c r="D75">
        <v>0</v>
      </c>
      <c r="E75">
        <v>0</v>
      </c>
      <c r="F75">
        <v>64</v>
      </c>
      <c r="G75">
        <v>1024</v>
      </c>
      <c r="H75" s="5">
        <f t="shared" si="24"/>
        <v>1088</v>
      </c>
      <c r="I75" s="2">
        <f t="shared" si="22"/>
        <v>24.351435098207801</v>
      </c>
      <c r="J75" s="2">
        <f t="shared" si="23"/>
        <v>0.76886673719504695</v>
      </c>
      <c r="K75" s="6">
        <f t="shared" si="25"/>
        <v>836.5270100682111</v>
      </c>
      <c r="L75" s="7">
        <f t="shared" si="26"/>
        <v>34.35910765984368</v>
      </c>
      <c r="M75" s="6">
        <f t="shared" si="27"/>
        <v>41577.875</v>
      </c>
      <c r="N75" s="8">
        <v>1224.1958999999999</v>
      </c>
      <c r="O75">
        <v>9.19E-4</v>
      </c>
      <c r="P75" s="6">
        <f t="shared" si="28"/>
        <v>0.99987199999999998</v>
      </c>
      <c r="Q75" s="7">
        <f t="shared" si="29"/>
        <v>33.962112117513222</v>
      </c>
      <c r="R75" s="9">
        <f t="shared" si="30"/>
        <v>1.1689365518752288E-2</v>
      </c>
    </row>
    <row r="76" spans="1:18" x14ac:dyDescent="0.25">
      <c r="A76" t="s">
        <v>5</v>
      </c>
      <c r="B76">
        <v>40960000</v>
      </c>
      <c r="C76" s="5">
        <v>0.3</v>
      </c>
      <c r="D76">
        <v>0</v>
      </c>
      <c r="E76">
        <v>0</v>
      </c>
      <c r="F76">
        <v>256</v>
      </c>
      <c r="G76">
        <v>0</v>
      </c>
      <c r="H76" s="5">
        <f t="shared" si="24"/>
        <v>256</v>
      </c>
      <c r="I76" s="2">
        <f t="shared" si="22"/>
        <v>24.351435098207801</v>
      </c>
      <c r="J76" s="2">
        <f t="shared" si="23"/>
        <v>0.76886673719504695</v>
      </c>
      <c r="K76" s="6">
        <f t="shared" si="25"/>
        <v>196.82988472193202</v>
      </c>
      <c r="L76" s="7">
        <f t="shared" si="26"/>
        <v>33.036120687100691</v>
      </c>
      <c r="M76" s="6">
        <f t="shared" si="27"/>
        <v>41577.875</v>
      </c>
      <c r="N76" s="8">
        <v>1324.17154</v>
      </c>
      <c r="O76">
        <v>3.9060000000000002E-3</v>
      </c>
      <c r="P76" s="6">
        <f t="shared" si="28"/>
        <v>0.99993600000000005</v>
      </c>
      <c r="Q76" s="7">
        <f t="shared" si="29"/>
        <v>31.398557852104265</v>
      </c>
      <c r="R76" s="9">
        <f t="shared" si="30"/>
        <v>5.2154077990135481E-2</v>
      </c>
    </row>
    <row r="77" spans="1:18" x14ac:dyDescent="0.25">
      <c r="A77" t="s">
        <v>5</v>
      </c>
      <c r="B77">
        <v>40960000</v>
      </c>
      <c r="C77" s="5">
        <v>0.3</v>
      </c>
      <c r="D77">
        <v>0</v>
      </c>
      <c r="E77">
        <v>0</v>
      </c>
      <c r="F77">
        <v>256</v>
      </c>
      <c r="G77">
        <v>8</v>
      </c>
      <c r="H77" s="5">
        <f t="shared" si="24"/>
        <v>264</v>
      </c>
      <c r="I77" s="2">
        <f t="shared" si="22"/>
        <v>24.351435098207801</v>
      </c>
      <c r="J77" s="2">
        <f t="shared" si="23"/>
        <v>0.76886673719504695</v>
      </c>
      <c r="K77" s="6">
        <f t="shared" si="25"/>
        <v>202.9808186194924</v>
      </c>
      <c r="L77" s="7">
        <f t="shared" si="26"/>
        <v>33.086605125458817</v>
      </c>
      <c r="M77" s="6">
        <f t="shared" si="27"/>
        <v>41577.875</v>
      </c>
      <c r="N77" s="8">
        <v>1332.02775</v>
      </c>
      <c r="O77">
        <v>3.7880000000000001E-3</v>
      </c>
      <c r="P77" s="6">
        <f t="shared" si="28"/>
        <v>1.000032</v>
      </c>
      <c r="Q77" s="7">
        <f t="shared" si="29"/>
        <v>31.214270233934695</v>
      </c>
      <c r="R77" s="9">
        <f t="shared" si="30"/>
        <v>5.9983298584011344E-2</v>
      </c>
    </row>
    <row r="78" spans="1:18" x14ac:dyDescent="0.25">
      <c r="A78" t="s">
        <v>5</v>
      </c>
      <c r="B78">
        <v>40960000</v>
      </c>
      <c r="C78" s="5">
        <v>0.3</v>
      </c>
      <c r="D78">
        <v>0</v>
      </c>
      <c r="E78">
        <v>0</v>
      </c>
      <c r="F78">
        <v>256</v>
      </c>
      <c r="G78">
        <v>64</v>
      </c>
      <c r="H78" s="5">
        <f t="shared" si="24"/>
        <v>320</v>
      </c>
      <c r="I78" s="2">
        <f t="shared" si="22"/>
        <v>24.351435098207801</v>
      </c>
      <c r="J78" s="2">
        <f t="shared" si="23"/>
        <v>0.76886673719504695</v>
      </c>
      <c r="K78" s="6">
        <f t="shared" si="25"/>
        <v>246.03735590241502</v>
      </c>
      <c r="L78" s="7">
        <f t="shared" si="26"/>
        <v>33.372193991165155</v>
      </c>
      <c r="M78" s="6">
        <f t="shared" si="27"/>
        <v>41577.875</v>
      </c>
      <c r="N78" s="8">
        <v>1304.2047500000001</v>
      </c>
      <c r="O78">
        <v>3.1250000000000002E-3</v>
      </c>
      <c r="P78" s="6">
        <f t="shared" si="28"/>
        <v>1</v>
      </c>
      <c r="Q78" s="7">
        <f t="shared" si="29"/>
        <v>31.879867789164237</v>
      </c>
      <c r="R78" s="9">
        <f t="shared" si="30"/>
        <v>4.6810928196764662E-2</v>
      </c>
    </row>
    <row r="79" spans="1:18" x14ac:dyDescent="0.25">
      <c r="A79" t="s">
        <v>5</v>
      </c>
      <c r="B79">
        <v>40960000</v>
      </c>
      <c r="C79" s="5">
        <v>0.3</v>
      </c>
      <c r="D79">
        <v>0</v>
      </c>
      <c r="E79">
        <v>0</v>
      </c>
      <c r="F79">
        <v>256</v>
      </c>
      <c r="G79">
        <v>256</v>
      </c>
      <c r="H79" s="5">
        <f t="shared" si="24"/>
        <v>512</v>
      </c>
      <c r="I79" s="2">
        <f t="shared" si="22"/>
        <v>24.351435098207801</v>
      </c>
      <c r="J79" s="2">
        <f t="shared" si="23"/>
        <v>0.76886673719504695</v>
      </c>
      <c r="K79" s="6">
        <f t="shared" si="25"/>
        <v>393.65976944386404</v>
      </c>
      <c r="L79" s="7">
        <f t="shared" si="26"/>
        <v>33.889323269980494</v>
      </c>
      <c r="M79" s="6">
        <f t="shared" si="27"/>
        <v>41577.875</v>
      </c>
      <c r="N79" s="8">
        <v>1250.32105</v>
      </c>
      <c r="O79">
        <v>1.9530000000000001E-3</v>
      </c>
      <c r="P79" s="6">
        <f t="shared" si="28"/>
        <v>0.99993600000000005</v>
      </c>
      <c r="Q79" s="7">
        <f t="shared" si="29"/>
        <v>33.253120632336781</v>
      </c>
      <c r="R79" s="9">
        <f t="shared" si="30"/>
        <v>1.9132118295840234E-2</v>
      </c>
    </row>
    <row r="80" spans="1:18" x14ac:dyDescent="0.25">
      <c r="A80" t="s">
        <v>5</v>
      </c>
      <c r="B80">
        <v>40960000</v>
      </c>
      <c r="C80" s="5">
        <v>0.3</v>
      </c>
      <c r="D80">
        <v>0</v>
      </c>
      <c r="E80">
        <v>0</v>
      </c>
      <c r="F80">
        <v>256</v>
      </c>
      <c r="G80">
        <v>1024</v>
      </c>
      <c r="H80" s="5">
        <f t="shared" si="24"/>
        <v>1280</v>
      </c>
      <c r="I80" s="2">
        <f t="shared" si="22"/>
        <v>24.351435098207801</v>
      </c>
      <c r="J80" s="2">
        <f t="shared" si="23"/>
        <v>0.76886673719504695</v>
      </c>
      <c r="K80" s="6">
        <f t="shared" si="25"/>
        <v>984.14942360966006</v>
      </c>
      <c r="L80" s="7">
        <f t="shared" si="26"/>
        <v>34.422731481334814</v>
      </c>
      <c r="M80" s="6">
        <f t="shared" si="27"/>
        <v>41577.875</v>
      </c>
      <c r="N80" s="8">
        <v>1216.68914</v>
      </c>
      <c r="O80">
        <v>7.8100000000000001E-4</v>
      </c>
      <c r="P80" s="6">
        <f t="shared" si="28"/>
        <v>0.99968000000000001</v>
      </c>
      <c r="Q80" s="7">
        <f t="shared" si="29"/>
        <v>34.169684069013719</v>
      </c>
      <c r="R80" s="9">
        <f t="shared" si="30"/>
        <v>7.405611705686428E-3</v>
      </c>
    </row>
    <row r="81" spans="18:18" x14ac:dyDescent="0.25">
      <c r="R81" s="9">
        <f>MIN(R$8:R$80)</f>
        <v>-1.0109895678953386E-2</v>
      </c>
    </row>
    <row r="82" spans="18:18" x14ac:dyDescent="0.25">
      <c r="R82" s="9">
        <f>MAX(R$8:R$80)</f>
        <v>5.9983298584011344E-2</v>
      </c>
    </row>
    <row r="83" spans="18:18" x14ac:dyDescent="0.25">
      <c r="R83" s="9">
        <f>AVERAGE(R$8:R$80)</f>
        <v>1.4445187724872608E-2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49" workbookViewId="0">
      <selection activeCell="R83" sqref="R83"/>
    </sheetView>
  </sheetViews>
  <sheetFormatPr defaultColWidth="10.23046875" defaultRowHeight="9.75" x14ac:dyDescent="0.25"/>
  <sheetData>
    <row r="1" spans="1:18" x14ac:dyDescent="0.25">
      <c r="H1" s="1" t="s">
        <v>0</v>
      </c>
      <c r="I1" s="1" t="s">
        <v>1</v>
      </c>
      <c r="J1" s="1" t="s">
        <v>2</v>
      </c>
      <c r="K1" s="1" t="s">
        <v>3</v>
      </c>
    </row>
    <row r="2" spans="1:18" x14ac:dyDescent="0.25">
      <c r="H2" t="s">
        <v>4</v>
      </c>
      <c r="I2">
        <v>0</v>
      </c>
      <c r="J2" t="s">
        <v>29</v>
      </c>
      <c r="K2" s="2">
        <v>40.667109080910997</v>
      </c>
    </row>
    <row r="3" spans="1:18" x14ac:dyDescent="0.25">
      <c r="G3" s="3" t="s">
        <v>6</v>
      </c>
      <c r="H3" s="3" t="s">
        <v>7</v>
      </c>
      <c r="I3" s="3">
        <v>1</v>
      </c>
      <c r="J3" s="3" t="s">
        <v>29</v>
      </c>
      <c r="K3" s="4">
        <v>1</v>
      </c>
    </row>
    <row r="4" spans="1:18" x14ac:dyDescent="0.25">
      <c r="H4" t="s">
        <v>8</v>
      </c>
      <c r="I4">
        <v>2</v>
      </c>
      <c r="J4" t="s">
        <v>29</v>
      </c>
      <c r="K4" s="2">
        <v>7.8867661549909096</v>
      </c>
    </row>
    <row r="5" spans="1:18" x14ac:dyDescent="0.25">
      <c r="H5" t="s">
        <v>9</v>
      </c>
      <c r="I5" t="s">
        <v>10</v>
      </c>
      <c r="J5" t="s">
        <v>29</v>
      </c>
      <c r="K5" s="2">
        <v>0.76912704208703198</v>
      </c>
    </row>
    <row r="7" spans="1:18" x14ac:dyDescent="0.25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1" t="s">
        <v>16</v>
      </c>
      <c r="G7" s="1" t="s">
        <v>17</v>
      </c>
      <c r="H7" s="1" t="s">
        <v>18</v>
      </c>
      <c r="I7" s="1" t="s">
        <v>19</v>
      </c>
      <c r="J7" s="1" t="s">
        <v>20</v>
      </c>
      <c r="K7" s="1" t="s">
        <v>21</v>
      </c>
      <c r="L7" s="1" t="s">
        <v>22</v>
      </c>
      <c r="M7" s="1" t="s">
        <v>23</v>
      </c>
      <c r="N7" s="1" t="s">
        <v>24</v>
      </c>
      <c r="O7" s="1" t="s">
        <v>25</v>
      </c>
      <c r="P7" s="1" t="s">
        <v>26</v>
      </c>
      <c r="Q7" s="1" t="s">
        <v>27</v>
      </c>
      <c r="R7" s="1" t="s">
        <v>28</v>
      </c>
    </row>
    <row r="8" spans="1:18" x14ac:dyDescent="0.25">
      <c r="A8" t="s">
        <v>29</v>
      </c>
      <c r="B8">
        <v>81920000</v>
      </c>
      <c r="C8" s="5">
        <v>0.9</v>
      </c>
      <c r="D8">
        <v>1</v>
      </c>
      <c r="E8">
        <v>0</v>
      </c>
      <c r="F8">
        <v>1</v>
      </c>
      <c r="G8">
        <v>0</v>
      </c>
      <c r="H8" s="5">
        <f t="shared" ref="H8:H71" si="0">E8+F8+G8</f>
        <v>1</v>
      </c>
      <c r="I8" s="2">
        <f t="shared" ref="I8:J23" si="1">$K$3</f>
        <v>1</v>
      </c>
      <c r="J8" s="2">
        <f t="shared" si="1"/>
        <v>1</v>
      </c>
      <c r="K8" s="6">
        <f t="shared" ref="K8:K71" si="2">H8*J8</f>
        <v>1</v>
      </c>
      <c r="L8" s="7">
        <f t="shared" ref="L8:L71" si="3">1/((1-$C8)/I8+$C8/K8)</f>
        <v>1</v>
      </c>
      <c r="M8" s="6">
        <f t="shared" ref="M8:M71" si="4">N$8</f>
        <v>43746.375</v>
      </c>
      <c r="N8" s="8">
        <v>43746.375</v>
      </c>
      <c r="O8">
        <v>1</v>
      </c>
      <c r="P8" s="6">
        <f t="shared" ref="P8:P71" si="5">O8*$H8</f>
        <v>1</v>
      </c>
      <c r="Q8" s="7">
        <f t="shared" ref="Q8:Q71" si="6">($B8/$B$8)*(M8/N8)*((1-$C8)+$C8*O8*$H8)</f>
        <v>1</v>
      </c>
      <c r="R8" s="9">
        <f t="shared" ref="R8:R71" si="7">(L8-Q8)/Q8</f>
        <v>0</v>
      </c>
    </row>
    <row r="9" spans="1:18" x14ac:dyDescent="0.25">
      <c r="A9" t="s">
        <v>29</v>
      </c>
      <c r="B9">
        <v>81920000</v>
      </c>
      <c r="C9" s="5">
        <v>0.9</v>
      </c>
      <c r="D9">
        <v>1</v>
      </c>
      <c r="E9">
        <v>0</v>
      </c>
      <c r="F9">
        <v>8</v>
      </c>
      <c r="G9">
        <v>0</v>
      </c>
      <c r="H9" s="5">
        <f t="shared" si="0"/>
        <v>8</v>
      </c>
      <c r="I9" s="2">
        <f t="shared" si="1"/>
        <v>1</v>
      </c>
      <c r="J9" s="2">
        <f t="shared" si="1"/>
        <v>1</v>
      </c>
      <c r="K9" s="6">
        <f t="shared" si="2"/>
        <v>8</v>
      </c>
      <c r="L9" s="7">
        <f t="shared" si="3"/>
        <v>4.7058823529411775</v>
      </c>
      <c r="M9" s="6">
        <f t="shared" si="4"/>
        <v>43746.375</v>
      </c>
      <c r="N9" s="8">
        <v>9293.75</v>
      </c>
      <c r="O9">
        <v>0.125</v>
      </c>
      <c r="P9" s="6">
        <f t="shared" si="5"/>
        <v>1</v>
      </c>
      <c r="Q9" s="7">
        <f t="shared" si="6"/>
        <v>4.7070746469401481</v>
      </c>
      <c r="R9" s="9">
        <f t="shared" si="7"/>
        <v>-2.5329829849748384E-4</v>
      </c>
    </row>
    <row r="10" spans="1:18" x14ac:dyDescent="0.25">
      <c r="A10" t="s">
        <v>29</v>
      </c>
      <c r="B10">
        <v>81920000</v>
      </c>
      <c r="C10" s="5">
        <v>0.9</v>
      </c>
      <c r="D10">
        <v>1</v>
      </c>
      <c r="E10">
        <v>0</v>
      </c>
      <c r="F10">
        <v>8</v>
      </c>
      <c r="G10">
        <v>8</v>
      </c>
      <c r="H10" s="5">
        <f t="shared" si="0"/>
        <v>16</v>
      </c>
      <c r="I10" s="2">
        <f t="shared" si="1"/>
        <v>1</v>
      </c>
      <c r="J10" s="2">
        <f t="shared" si="1"/>
        <v>1</v>
      </c>
      <c r="K10" s="6">
        <f t="shared" si="2"/>
        <v>16</v>
      </c>
      <c r="L10" s="7">
        <f t="shared" si="3"/>
        <v>6.4000000000000012</v>
      </c>
      <c r="M10" s="6">
        <f t="shared" si="4"/>
        <v>43746.375</v>
      </c>
      <c r="N10" s="8">
        <v>6830.89563</v>
      </c>
      <c r="O10">
        <v>6.25E-2</v>
      </c>
      <c r="P10" s="6">
        <f t="shared" si="5"/>
        <v>1</v>
      </c>
      <c r="Q10" s="7">
        <f t="shared" si="6"/>
        <v>6.4041931497056117</v>
      </c>
      <c r="R10" s="9">
        <f t="shared" si="7"/>
        <v>-6.547506621975037E-4</v>
      </c>
    </row>
    <row r="11" spans="1:18" x14ac:dyDescent="0.25">
      <c r="A11" t="s">
        <v>29</v>
      </c>
      <c r="B11">
        <v>81920000</v>
      </c>
      <c r="C11" s="5">
        <v>0.9</v>
      </c>
      <c r="D11">
        <v>1</v>
      </c>
      <c r="E11">
        <v>0</v>
      </c>
      <c r="F11">
        <v>8</v>
      </c>
      <c r="G11">
        <v>64</v>
      </c>
      <c r="H11" s="5">
        <f t="shared" si="0"/>
        <v>72</v>
      </c>
      <c r="I11" s="2">
        <f t="shared" si="1"/>
        <v>1</v>
      </c>
      <c r="J11" s="2">
        <f t="shared" si="1"/>
        <v>1</v>
      </c>
      <c r="K11" s="6">
        <f t="shared" si="2"/>
        <v>72</v>
      </c>
      <c r="L11" s="7">
        <f t="shared" si="3"/>
        <v>8.8888888888888911</v>
      </c>
      <c r="M11" s="6">
        <f t="shared" si="4"/>
        <v>43746.375</v>
      </c>
      <c r="N11" s="8">
        <v>4921.4696899999999</v>
      </c>
      <c r="O11">
        <v>1.3889E-2</v>
      </c>
      <c r="P11" s="6">
        <f t="shared" si="5"/>
        <v>1.000008</v>
      </c>
      <c r="Q11" s="7">
        <f t="shared" si="6"/>
        <v>8.8889483689779674</v>
      </c>
      <c r="R11" s="9">
        <f t="shared" si="7"/>
        <v>-6.6914652450772903E-6</v>
      </c>
    </row>
    <row r="12" spans="1:18" x14ac:dyDescent="0.25">
      <c r="A12" t="s">
        <v>29</v>
      </c>
      <c r="B12">
        <v>81920000</v>
      </c>
      <c r="C12" s="5">
        <v>0.9</v>
      </c>
      <c r="D12">
        <v>1</v>
      </c>
      <c r="E12">
        <v>0</v>
      </c>
      <c r="F12">
        <v>8</v>
      </c>
      <c r="G12">
        <v>256</v>
      </c>
      <c r="H12" s="5">
        <f t="shared" si="0"/>
        <v>264</v>
      </c>
      <c r="I12" s="2">
        <f t="shared" si="1"/>
        <v>1</v>
      </c>
      <c r="J12" s="2">
        <f t="shared" si="1"/>
        <v>1</v>
      </c>
      <c r="K12" s="6">
        <f t="shared" si="2"/>
        <v>264</v>
      </c>
      <c r="L12" s="7">
        <f t="shared" si="3"/>
        <v>9.6703296703296733</v>
      </c>
      <c r="M12" s="6">
        <f t="shared" si="4"/>
        <v>43746.375</v>
      </c>
      <c r="N12" s="8">
        <v>4522.5543799999996</v>
      </c>
      <c r="O12">
        <v>3.7880000000000001E-3</v>
      </c>
      <c r="P12" s="6">
        <f t="shared" si="5"/>
        <v>1.000032</v>
      </c>
      <c r="Q12" s="7">
        <f t="shared" si="6"/>
        <v>9.6732136796550794</v>
      </c>
      <c r="R12" s="9">
        <f t="shared" si="7"/>
        <v>-2.9814386623876871E-4</v>
      </c>
    </row>
    <row r="13" spans="1:18" x14ac:dyDescent="0.25">
      <c r="A13" t="s">
        <v>29</v>
      </c>
      <c r="B13">
        <v>81920000</v>
      </c>
      <c r="C13" s="5">
        <v>0.9</v>
      </c>
      <c r="D13">
        <v>1</v>
      </c>
      <c r="E13">
        <v>0</v>
      </c>
      <c r="F13">
        <v>8</v>
      </c>
      <c r="G13">
        <v>1024</v>
      </c>
      <c r="H13" s="5">
        <f t="shared" si="0"/>
        <v>1032</v>
      </c>
      <c r="I13" s="2">
        <f t="shared" si="1"/>
        <v>1</v>
      </c>
      <c r="J13" s="2">
        <f t="shared" si="1"/>
        <v>1</v>
      </c>
      <c r="K13" s="6">
        <f t="shared" si="2"/>
        <v>1032</v>
      </c>
      <c r="L13" s="7">
        <f t="shared" si="3"/>
        <v>9.9135446685878978</v>
      </c>
      <c r="M13" s="6">
        <f t="shared" si="4"/>
        <v>43746.375</v>
      </c>
      <c r="N13" s="8">
        <v>4412.0674399999998</v>
      </c>
      <c r="O13">
        <v>9.6900000000000003E-4</v>
      </c>
      <c r="P13" s="6">
        <f t="shared" si="5"/>
        <v>1.000008</v>
      </c>
      <c r="Q13" s="7">
        <f t="shared" si="6"/>
        <v>9.9152360132328337</v>
      </c>
      <c r="R13" s="9">
        <f t="shared" si="7"/>
        <v>-1.7058037173079378E-4</v>
      </c>
    </row>
    <row r="14" spans="1:18" x14ac:dyDescent="0.25">
      <c r="A14" t="s">
        <v>29</v>
      </c>
      <c r="B14">
        <v>81920000</v>
      </c>
      <c r="C14" s="5">
        <v>0.9</v>
      </c>
      <c r="D14">
        <v>1</v>
      </c>
      <c r="E14">
        <v>0</v>
      </c>
      <c r="F14">
        <v>64</v>
      </c>
      <c r="G14">
        <v>0</v>
      </c>
      <c r="H14" s="5">
        <f t="shared" si="0"/>
        <v>64</v>
      </c>
      <c r="I14" s="2">
        <f t="shared" si="1"/>
        <v>1</v>
      </c>
      <c r="J14" s="2">
        <f t="shared" ref="J14:J23" si="8">$K$5</f>
        <v>0.76912704208703198</v>
      </c>
      <c r="K14" s="6">
        <f t="shared" si="2"/>
        <v>49.224130693570046</v>
      </c>
      <c r="L14" s="7">
        <f t="shared" si="3"/>
        <v>8.4542491415859136</v>
      </c>
      <c r="M14" s="6">
        <f t="shared" si="4"/>
        <v>43746.375</v>
      </c>
      <c r="N14" s="8">
        <v>5174.1088499999996</v>
      </c>
      <c r="O14">
        <v>1.5625E-2</v>
      </c>
      <c r="P14" s="6">
        <f t="shared" si="5"/>
        <v>1</v>
      </c>
      <c r="Q14" s="7">
        <f t="shared" si="6"/>
        <v>8.4548617488014397</v>
      </c>
      <c r="R14" s="9">
        <f t="shared" si="7"/>
        <v>-7.2456207295522353E-5</v>
      </c>
    </row>
    <row r="15" spans="1:18" x14ac:dyDescent="0.25">
      <c r="A15" t="s">
        <v>29</v>
      </c>
      <c r="B15">
        <v>81920000</v>
      </c>
      <c r="C15" s="5">
        <v>0.9</v>
      </c>
      <c r="D15">
        <v>1</v>
      </c>
      <c r="E15">
        <v>0</v>
      </c>
      <c r="F15">
        <v>64</v>
      </c>
      <c r="G15">
        <v>8</v>
      </c>
      <c r="H15" s="5">
        <f t="shared" si="0"/>
        <v>72</v>
      </c>
      <c r="I15" s="2">
        <f t="shared" si="1"/>
        <v>1</v>
      </c>
      <c r="J15" s="2">
        <f t="shared" si="8"/>
        <v>0.76912704208703198</v>
      </c>
      <c r="K15" s="6">
        <f t="shared" si="2"/>
        <v>55.3771470302663</v>
      </c>
      <c r="L15" s="7">
        <f t="shared" si="3"/>
        <v>8.6019883739537679</v>
      </c>
      <c r="M15" s="6">
        <f t="shared" si="4"/>
        <v>43746.375</v>
      </c>
      <c r="N15" s="8">
        <v>5091.1859999999997</v>
      </c>
      <c r="O15">
        <v>1.3889E-2</v>
      </c>
      <c r="P15" s="6">
        <f t="shared" si="5"/>
        <v>1.000008</v>
      </c>
      <c r="Q15" s="7">
        <f t="shared" si="6"/>
        <v>8.5926324384730783</v>
      </c>
      <c r="R15" s="9">
        <f t="shared" si="7"/>
        <v>1.0888322697010582E-3</v>
      </c>
    </row>
    <row r="16" spans="1:18" x14ac:dyDescent="0.25">
      <c r="A16" t="s">
        <v>29</v>
      </c>
      <c r="B16">
        <v>81920000</v>
      </c>
      <c r="C16" s="5">
        <v>0.9</v>
      </c>
      <c r="D16">
        <v>1</v>
      </c>
      <c r="E16">
        <v>0</v>
      </c>
      <c r="F16">
        <v>64</v>
      </c>
      <c r="G16">
        <v>64</v>
      </c>
      <c r="H16" s="5">
        <f t="shared" si="0"/>
        <v>128</v>
      </c>
      <c r="I16" s="2">
        <f t="shared" si="1"/>
        <v>1</v>
      </c>
      <c r="J16" s="2">
        <f t="shared" si="8"/>
        <v>0.76912704208703198</v>
      </c>
      <c r="K16" s="6">
        <f t="shared" si="2"/>
        <v>98.448261387140093</v>
      </c>
      <c r="L16" s="7">
        <f t="shared" si="3"/>
        <v>9.1623875636691174</v>
      </c>
      <c r="M16" s="6">
        <f t="shared" si="4"/>
        <v>43746.375</v>
      </c>
      <c r="N16" s="8">
        <v>4769.0809499999996</v>
      </c>
      <c r="O16">
        <v>7.8130000000000005E-3</v>
      </c>
      <c r="P16" s="6">
        <f t="shared" si="5"/>
        <v>1.0000640000000001</v>
      </c>
      <c r="Q16" s="7">
        <f t="shared" si="6"/>
        <v>9.173443531337</v>
      </c>
      <c r="R16" s="9">
        <f t="shared" si="7"/>
        <v>-1.2052145554845046E-3</v>
      </c>
    </row>
    <row r="17" spans="1:18" x14ac:dyDescent="0.25">
      <c r="A17" t="s">
        <v>29</v>
      </c>
      <c r="B17">
        <v>81920000</v>
      </c>
      <c r="C17" s="5">
        <v>0.9</v>
      </c>
      <c r="D17">
        <v>1</v>
      </c>
      <c r="E17">
        <v>0</v>
      </c>
      <c r="F17">
        <v>64</v>
      </c>
      <c r="G17">
        <v>256</v>
      </c>
      <c r="H17" s="5">
        <f t="shared" si="0"/>
        <v>320</v>
      </c>
      <c r="I17" s="2">
        <f t="shared" si="1"/>
        <v>1</v>
      </c>
      <c r="J17" s="2">
        <f t="shared" si="8"/>
        <v>0.76912704208703198</v>
      </c>
      <c r="K17" s="6">
        <f t="shared" si="2"/>
        <v>246.12065346785022</v>
      </c>
      <c r="L17" s="7">
        <f t="shared" si="3"/>
        <v>9.6472257389724003</v>
      </c>
      <c r="M17" s="6">
        <f t="shared" si="4"/>
        <v>43746.375</v>
      </c>
      <c r="N17" s="8">
        <v>4535.3743400000003</v>
      </c>
      <c r="O17">
        <v>3.1250000000000002E-3</v>
      </c>
      <c r="P17" s="6">
        <f t="shared" si="5"/>
        <v>1</v>
      </c>
      <c r="Q17" s="7">
        <f t="shared" si="6"/>
        <v>9.6455930030243096</v>
      </c>
      <c r="R17" s="9">
        <f t="shared" si="7"/>
        <v>1.6927273912333184E-4</v>
      </c>
    </row>
    <row r="18" spans="1:18" x14ac:dyDescent="0.25">
      <c r="A18" t="s">
        <v>29</v>
      </c>
      <c r="B18">
        <v>81920000</v>
      </c>
      <c r="C18" s="5">
        <v>0.9</v>
      </c>
      <c r="D18">
        <v>1</v>
      </c>
      <c r="E18">
        <v>0</v>
      </c>
      <c r="F18">
        <v>64</v>
      </c>
      <c r="G18">
        <v>1024</v>
      </c>
      <c r="H18" s="5">
        <f t="shared" si="0"/>
        <v>1088</v>
      </c>
      <c r="I18" s="2">
        <f t="shared" si="1"/>
        <v>1</v>
      </c>
      <c r="J18" s="2">
        <f t="shared" si="8"/>
        <v>0.76912704208703198</v>
      </c>
      <c r="K18" s="6">
        <f t="shared" si="2"/>
        <v>836.81022179069078</v>
      </c>
      <c r="L18" s="7">
        <f t="shared" si="3"/>
        <v>9.8935931516535032</v>
      </c>
      <c r="M18" s="6">
        <f t="shared" si="4"/>
        <v>43746.375</v>
      </c>
      <c r="N18" s="8">
        <v>4418.81963</v>
      </c>
      <c r="O18">
        <v>9.19E-4</v>
      </c>
      <c r="P18" s="6">
        <f t="shared" si="5"/>
        <v>0.99987199999999998</v>
      </c>
      <c r="Q18" s="7">
        <f t="shared" si="6"/>
        <v>9.8988732467453087</v>
      </c>
      <c r="R18" s="9">
        <f t="shared" si="7"/>
        <v>-5.334036470808995E-4</v>
      </c>
    </row>
    <row r="19" spans="1:18" x14ac:dyDescent="0.25">
      <c r="A19" t="s">
        <v>29</v>
      </c>
      <c r="B19">
        <v>81920000</v>
      </c>
      <c r="C19" s="5">
        <v>0.9</v>
      </c>
      <c r="D19">
        <v>1</v>
      </c>
      <c r="E19">
        <v>0</v>
      </c>
      <c r="F19">
        <v>256</v>
      </c>
      <c r="G19">
        <v>0</v>
      </c>
      <c r="H19" s="5">
        <f t="shared" si="0"/>
        <v>256</v>
      </c>
      <c r="I19" s="2">
        <f t="shared" si="1"/>
        <v>1</v>
      </c>
      <c r="J19" s="2">
        <f t="shared" si="8"/>
        <v>0.76912704208703198</v>
      </c>
      <c r="K19" s="6">
        <f t="shared" si="2"/>
        <v>196.89652277428019</v>
      </c>
      <c r="L19" s="7">
        <f t="shared" si="3"/>
        <v>9.5628872271016228</v>
      </c>
      <c r="M19" s="6">
        <f t="shared" si="4"/>
        <v>43746.375</v>
      </c>
      <c r="N19" s="8">
        <v>4571.5166099999997</v>
      </c>
      <c r="O19">
        <v>3.9060000000000002E-3</v>
      </c>
      <c r="P19" s="6">
        <f t="shared" si="5"/>
        <v>0.99993600000000005</v>
      </c>
      <c r="Q19" s="7">
        <f t="shared" si="6"/>
        <v>9.5687840470954786</v>
      </c>
      <c r="R19" s="9">
        <f t="shared" si="7"/>
        <v>-6.1625593856366289E-4</v>
      </c>
    </row>
    <row r="20" spans="1:18" x14ac:dyDescent="0.25">
      <c r="A20" t="s">
        <v>29</v>
      </c>
      <c r="B20">
        <v>81920000</v>
      </c>
      <c r="C20" s="5">
        <v>0.9</v>
      </c>
      <c r="D20">
        <v>1</v>
      </c>
      <c r="E20">
        <v>0</v>
      </c>
      <c r="F20">
        <v>256</v>
      </c>
      <c r="G20">
        <v>8</v>
      </c>
      <c r="H20" s="5">
        <f t="shared" si="0"/>
        <v>264</v>
      </c>
      <c r="I20" s="2">
        <f t="shared" si="1"/>
        <v>1</v>
      </c>
      <c r="J20" s="2">
        <f t="shared" si="8"/>
        <v>0.76912704208703198</v>
      </c>
      <c r="K20" s="6">
        <f t="shared" si="2"/>
        <v>203.04953911097644</v>
      </c>
      <c r="L20" s="7">
        <f t="shared" si="3"/>
        <v>9.5755708766105929</v>
      </c>
      <c r="M20" s="6">
        <f t="shared" si="4"/>
        <v>43746.375</v>
      </c>
      <c r="N20" s="8">
        <v>4569.1142799999998</v>
      </c>
      <c r="O20">
        <v>3.7880000000000001E-3</v>
      </c>
      <c r="P20" s="6">
        <f t="shared" si="5"/>
        <v>1.000032</v>
      </c>
      <c r="Q20" s="7">
        <f t="shared" si="6"/>
        <v>9.5746423080492526</v>
      </c>
      <c r="R20" s="9">
        <f t="shared" si="7"/>
        <v>9.6982062772166169E-5</v>
      </c>
    </row>
    <row r="21" spans="1:18" x14ac:dyDescent="0.25">
      <c r="A21" t="s">
        <v>29</v>
      </c>
      <c r="B21">
        <v>81920000</v>
      </c>
      <c r="C21" s="5">
        <v>0.9</v>
      </c>
      <c r="D21">
        <v>1</v>
      </c>
      <c r="E21">
        <v>0</v>
      </c>
      <c r="F21">
        <v>256</v>
      </c>
      <c r="G21">
        <v>64</v>
      </c>
      <c r="H21" s="5">
        <f t="shared" si="0"/>
        <v>320</v>
      </c>
      <c r="I21" s="2">
        <f t="shared" si="1"/>
        <v>1</v>
      </c>
      <c r="J21" s="2">
        <f t="shared" si="8"/>
        <v>0.76912704208703198</v>
      </c>
      <c r="K21" s="6">
        <f t="shared" si="2"/>
        <v>246.12065346785022</v>
      </c>
      <c r="L21" s="7">
        <f t="shared" si="3"/>
        <v>9.6472257389724003</v>
      </c>
      <c r="M21" s="6">
        <f t="shared" si="4"/>
        <v>43746.375</v>
      </c>
      <c r="N21" s="8">
        <v>4531.6245399999998</v>
      </c>
      <c r="O21">
        <v>3.1250000000000002E-3</v>
      </c>
      <c r="P21" s="6">
        <f t="shared" si="5"/>
        <v>1</v>
      </c>
      <c r="Q21" s="7">
        <f t="shared" si="6"/>
        <v>9.6535744772888883</v>
      </c>
      <c r="R21" s="9">
        <f t="shared" si="7"/>
        <v>-6.5765673962780145E-4</v>
      </c>
    </row>
    <row r="22" spans="1:18" x14ac:dyDescent="0.25">
      <c r="A22" t="s">
        <v>29</v>
      </c>
      <c r="B22">
        <v>81920000</v>
      </c>
      <c r="C22" s="5">
        <v>0.9</v>
      </c>
      <c r="D22">
        <v>1</v>
      </c>
      <c r="E22">
        <v>0</v>
      </c>
      <c r="F22">
        <v>256</v>
      </c>
      <c r="G22">
        <v>256</v>
      </c>
      <c r="H22" s="5">
        <f t="shared" si="0"/>
        <v>512</v>
      </c>
      <c r="I22" s="2">
        <f t="shared" si="1"/>
        <v>1</v>
      </c>
      <c r="J22" s="2">
        <f t="shared" si="8"/>
        <v>0.76912704208703198</v>
      </c>
      <c r="K22" s="6">
        <f t="shared" si="2"/>
        <v>393.79304554856037</v>
      </c>
      <c r="L22" s="7">
        <f t="shared" si="3"/>
        <v>9.776560193889571</v>
      </c>
      <c r="M22" s="6">
        <f t="shared" si="4"/>
        <v>43746.375</v>
      </c>
      <c r="N22" s="8">
        <v>4473.7596599999997</v>
      </c>
      <c r="O22">
        <v>1.9530000000000001E-3</v>
      </c>
      <c r="P22" s="6">
        <f t="shared" si="5"/>
        <v>0.99993600000000005</v>
      </c>
      <c r="Q22" s="7">
        <f t="shared" si="6"/>
        <v>9.7778733175845218</v>
      </c>
      <c r="R22" s="9">
        <f t="shared" si="7"/>
        <v>-1.3429542931276531E-4</v>
      </c>
    </row>
    <row r="23" spans="1:18" x14ac:dyDescent="0.25">
      <c r="A23" t="s">
        <v>29</v>
      </c>
      <c r="B23">
        <v>81920000</v>
      </c>
      <c r="C23" s="5">
        <v>0.9</v>
      </c>
      <c r="D23">
        <v>1</v>
      </c>
      <c r="E23">
        <v>0</v>
      </c>
      <c r="F23">
        <v>256</v>
      </c>
      <c r="G23">
        <v>1024</v>
      </c>
      <c r="H23" s="5">
        <f t="shared" si="0"/>
        <v>1280</v>
      </c>
      <c r="I23" s="2">
        <f t="shared" si="1"/>
        <v>1</v>
      </c>
      <c r="J23" s="2">
        <f t="shared" si="8"/>
        <v>0.76912704208703198</v>
      </c>
      <c r="K23" s="6">
        <f t="shared" si="2"/>
        <v>984.48261387140087</v>
      </c>
      <c r="L23" s="7">
        <f t="shared" si="3"/>
        <v>9.9094095873008943</v>
      </c>
      <c r="M23" s="6">
        <f t="shared" si="4"/>
        <v>43746.375</v>
      </c>
      <c r="N23" s="8">
        <v>4413.7704800000001</v>
      </c>
      <c r="O23">
        <v>7.8100000000000001E-4</v>
      </c>
      <c r="P23" s="6">
        <f t="shared" si="5"/>
        <v>0.99968000000000001</v>
      </c>
      <c r="Q23" s="7">
        <f t="shared" si="6"/>
        <v>9.9084844221442161</v>
      </c>
      <c r="R23" s="9">
        <f t="shared" si="7"/>
        <v>9.3371005823105328E-5</v>
      </c>
    </row>
    <row r="24" spans="1:18" x14ac:dyDescent="0.25">
      <c r="A24" t="s">
        <v>29</v>
      </c>
      <c r="B24">
        <v>81920000</v>
      </c>
      <c r="C24" s="5">
        <v>0.9</v>
      </c>
      <c r="D24">
        <v>0</v>
      </c>
      <c r="E24">
        <v>1</v>
      </c>
      <c r="F24">
        <v>0</v>
      </c>
      <c r="G24">
        <v>0</v>
      </c>
      <c r="H24" s="5">
        <f t="shared" si="0"/>
        <v>1</v>
      </c>
      <c r="I24" s="2">
        <f>$K$2</f>
        <v>40.667109080910997</v>
      </c>
      <c r="J24" s="2">
        <f>$K$2</f>
        <v>40.667109080910997</v>
      </c>
      <c r="K24" s="6">
        <f t="shared" si="2"/>
        <v>40.667109080910997</v>
      </c>
      <c r="L24" s="7">
        <f t="shared" si="3"/>
        <v>40.667109080910997</v>
      </c>
      <c r="M24" s="6">
        <f t="shared" si="4"/>
        <v>43746.375</v>
      </c>
      <c r="N24" s="8">
        <v>1075.71883</v>
      </c>
      <c r="O24">
        <v>1</v>
      </c>
      <c r="P24" s="6">
        <f t="shared" si="5"/>
        <v>1</v>
      </c>
      <c r="Q24" s="7">
        <f t="shared" si="6"/>
        <v>40.66710908091104</v>
      </c>
      <c r="R24" s="9">
        <f t="shared" si="7"/>
        <v>-1.0483303364589923E-15</v>
      </c>
    </row>
    <row r="25" spans="1:18" x14ac:dyDescent="0.25">
      <c r="A25" t="s">
        <v>29</v>
      </c>
      <c r="B25">
        <v>81920000</v>
      </c>
      <c r="C25" s="5">
        <v>0.9</v>
      </c>
      <c r="D25">
        <v>0</v>
      </c>
      <c r="E25">
        <v>0</v>
      </c>
      <c r="F25">
        <v>0</v>
      </c>
      <c r="G25">
        <v>8</v>
      </c>
      <c r="H25" s="5">
        <f t="shared" si="0"/>
        <v>8</v>
      </c>
      <c r="I25" s="2">
        <f t="shared" ref="I25:I43" si="9">$K$2</f>
        <v>40.667109080910997</v>
      </c>
      <c r="J25" s="2">
        <f>$K$4</f>
        <v>7.8867661549909096</v>
      </c>
      <c r="K25" s="6">
        <f t="shared" si="2"/>
        <v>63.094129239927277</v>
      </c>
      <c r="L25" s="7">
        <f t="shared" si="3"/>
        <v>59.796484080905508</v>
      </c>
      <c r="M25" s="6">
        <f t="shared" si="4"/>
        <v>43746.375</v>
      </c>
      <c r="N25" s="8">
        <v>735.39864999999998</v>
      </c>
      <c r="O25">
        <v>0.125</v>
      </c>
      <c r="P25" s="6">
        <f t="shared" si="5"/>
        <v>1</v>
      </c>
      <c r="Q25" s="7">
        <f t="shared" si="6"/>
        <v>59.486613145128835</v>
      </c>
      <c r="R25" s="9">
        <f t="shared" si="7"/>
        <v>5.209086875070254E-3</v>
      </c>
    </row>
    <row r="26" spans="1:18" x14ac:dyDescent="0.25">
      <c r="A26" t="s">
        <v>29</v>
      </c>
      <c r="B26">
        <v>81920000</v>
      </c>
      <c r="C26" s="5">
        <v>0.9</v>
      </c>
      <c r="D26">
        <v>0</v>
      </c>
      <c r="E26">
        <v>0</v>
      </c>
      <c r="F26">
        <v>0</v>
      </c>
      <c r="G26">
        <v>64</v>
      </c>
      <c r="H26" s="5">
        <f t="shared" si="0"/>
        <v>64</v>
      </c>
      <c r="I26" s="2">
        <f t="shared" si="9"/>
        <v>40.667109080910997</v>
      </c>
      <c r="J26" s="2">
        <f>$K$4</f>
        <v>7.8867661549909096</v>
      </c>
      <c r="K26" s="6">
        <f t="shared" si="2"/>
        <v>504.75303391941821</v>
      </c>
      <c r="L26" s="7">
        <f t="shared" si="3"/>
        <v>235.73564519666957</v>
      </c>
      <c r="M26" s="6">
        <f t="shared" si="4"/>
        <v>43746.375</v>
      </c>
      <c r="N26" s="8">
        <v>190.08151000000001</v>
      </c>
      <c r="O26">
        <v>1.5625E-2</v>
      </c>
      <c r="P26" s="6">
        <f t="shared" si="5"/>
        <v>1</v>
      </c>
      <c r="Q26" s="7">
        <f t="shared" si="6"/>
        <v>230.14534659367973</v>
      </c>
      <c r="R26" s="9">
        <f t="shared" si="7"/>
        <v>2.4290296048694274E-2</v>
      </c>
    </row>
    <row r="27" spans="1:18" x14ac:dyDescent="0.25">
      <c r="A27" t="s">
        <v>29</v>
      </c>
      <c r="B27">
        <v>81920000</v>
      </c>
      <c r="C27" s="5">
        <v>0.9</v>
      </c>
      <c r="D27">
        <v>0</v>
      </c>
      <c r="E27">
        <v>0</v>
      </c>
      <c r="F27">
        <v>0</v>
      </c>
      <c r="G27">
        <v>256</v>
      </c>
      <c r="H27" s="5">
        <f t="shared" si="0"/>
        <v>256</v>
      </c>
      <c r="I27" s="2">
        <f t="shared" si="9"/>
        <v>40.667109080910997</v>
      </c>
      <c r="J27" s="2">
        <f>$K$4</f>
        <v>7.8867661549909096</v>
      </c>
      <c r="K27" s="6">
        <f t="shared" si="2"/>
        <v>2019.0121356776729</v>
      </c>
      <c r="L27" s="7">
        <f t="shared" si="3"/>
        <v>344.26344609609333</v>
      </c>
      <c r="M27" s="6">
        <f t="shared" si="4"/>
        <v>43746.375</v>
      </c>
      <c r="N27" s="8">
        <v>126.07640000000001</v>
      </c>
      <c r="O27">
        <v>3.9060000000000002E-3</v>
      </c>
      <c r="P27" s="6">
        <f t="shared" si="5"/>
        <v>0.99993600000000005</v>
      </c>
      <c r="Q27" s="7">
        <f t="shared" si="6"/>
        <v>346.96307325399522</v>
      </c>
      <c r="R27" s="9">
        <f t="shared" si="7"/>
        <v>-7.7807333575398022E-3</v>
      </c>
    </row>
    <row r="28" spans="1:18" x14ac:dyDescent="0.25">
      <c r="A28" t="s">
        <v>29</v>
      </c>
      <c r="B28">
        <v>81920000</v>
      </c>
      <c r="C28" s="5">
        <v>0.9</v>
      </c>
      <c r="D28">
        <v>0</v>
      </c>
      <c r="E28">
        <v>0</v>
      </c>
      <c r="F28">
        <v>0</v>
      </c>
      <c r="G28">
        <v>1024</v>
      </c>
      <c r="H28" s="5">
        <f t="shared" si="0"/>
        <v>1024</v>
      </c>
      <c r="I28" s="2">
        <f t="shared" si="9"/>
        <v>40.667109080910997</v>
      </c>
      <c r="J28" s="2">
        <f>$K$4</f>
        <v>7.8867661549909096</v>
      </c>
      <c r="K28" s="6">
        <f t="shared" si="2"/>
        <v>8076.0485427106914</v>
      </c>
      <c r="L28" s="7">
        <f t="shared" si="3"/>
        <v>389.03992373700311</v>
      </c>
      <c r="M28" s="6">
        <f t="shared" si="4"/>
        <v>43746.375</v>
      </c>
      <c r="N28" s="8">
        <v>109.41034999999999</v>
      </c>
      <c r="O28">
        <v>9.77E-4</v>
      </c>
      <c r="P28" s="6">
        <f t="shared" si="5"/>
        <v>1.000448</v>
      </c>
      <c r="Q28" s="7">
        <f t="shared" si="6"/>
        <v>399.99884415322691</v>
      </c>
      <c r="R28" s="9">
        <f t="shared" si="7"/>
        <v>-2.7397380208493274E-2</v>
      </c>
    </row>
    <row r="29" spans="1:18" x14ac:dyDescent="0.25">
      <c r="A29" t="s">
        <v>29</v>
      </c>
      <c r="B29">
        <v>81920000</v>
      </c>
      <c r="C29" s="5">
        <v>0.9</v>
      </c>
      <c r="D29">
        <v>0</v>
      </c>
      <c r="E29">
        <v>0</v>
      </c>
      <c r="F29">
        <v>8</v>
      </c>
      <c r="G29">
        <v>0</v>
      </c>
      <c r="H29" s="5">
        <f t="shared" si="0"/>
        <v>8</v>
      </c>
      <c r="I29" s="2">
        <f t="shared" si="9"/>
        <v>40.667109080910997</v>
      </c>
      <c r="J29" s="2">
        <f>$K$3</f>
        <v>1</v>
      </c>
      <c r="K29" s="6">
        <f t="shared" si="2"/>
        <v>8</v>
      </c>
      <c r="L29" s="7">
        <f t="shared" si="3"/>
        <v>8.6987542524004731</v>
      </c>
      <c r="M29" s="6">
        <f t="shared" si="4"/>
        <v>43746.375</v>
      </c>
      <c r="N29" s="8">
        <v>5022.8402800000003</v>
      </c>
      <c r="O29">
        <v>0.125</v>
      </c>
      <c r="P29" s="6">
        <f t="shared" si="5"/>
        <v>1</v>
      </c>
      <c r="Q29" s="7">
        <f t="shared" si="6"/>
        <v>8.7094895639405028</v>
      </c>
      <c r="R29" s="9">
        <f t="shared" si="7"/>
        <v>-1.2325993918721285E-3</v>
      </c>
    </row>
    <row r="30" spans="1:18" x14ac:dyDescent="0.25">
      <c r="A30" t="s">
        <v>29</v>
      </c>
      <c r="B30">
        <v>81920000</v>
      </c>
      <c r="C30" s="5">
        <v>0.9</v>
      </c>
      <c r="D30">
        <v>0</v>
      </c>
      <c r="E30">
        <v>0</v>
      </c>
      <c r="F30">
        <v>8</v>
      </c>
      <c r="G30">
        <v>8</v>
      </c>
      <c r="H30" s="5">
        <f t="shared" si="0"/>
        <v>16</v>
      </c>
      <c r="I30" s="2">
        <f t="shared" si="9"/>
        <v>40.667109080910997</v>
      </c>
      <c r="J30" s="2">
        <f>$K$3</f>
        <v>1</v>
      </c>
      <c r="K30" s="6">
        <f t="shared" si="2"/>
        <v>16</v>
      </c>
      <c r="L30" s="7">
        <f t="shared" si="3"/>
        <v>17.033166574623277</v>
      </c>
      <c r="M30" s="6">
        <f t="shared" si="4"/>
        <v>43746.375</v>
      </c>
      <c r="N30" s="8">
        <v>2568.5902000000001</v>
      </c>
      <c r="O30">
        <v>6.25E-2</v>
      </c>
      <c r="P30" s="6">
        <f t="shared" si="5"/>
        <v>1</v>
      </c>
      <c r="Q30" s="7">
        <f t="shared" si="6"/>
        <v>17.031278481090521</v>
      </c>
      <c r="R30" s="9">
        <f t="shared" si="7"/>
        <v>1.1086035231308008E-4</v>
      </c>
    </row>
    <row r="31" spans="1:18" x14ac:dyDescent="0.25">
      <c r="A31" t="s">
        <v>29</v>
      </c>
      <c r="B31">
        <v>81920000</v>
      </c>
      <c r="C31" s="5">
        <v>0.9</v>
      </c>
      <c r="D31">
        <v>0</v>
      </c>
      <c r="E31">
        <v>0</v>
      </c>
      <c r="F31">
        <v>8</v>
      </c>
      <c r="G31">
        <v>64</v>
      </c>
      <c r="H31" s="5">
        <f t="shared" si="0"/>
        <v>72</v>
      </c>
      <c r="I31" s="2">
        <f t="shared" si="9"/>
        <v>40.667109080910997</v>
      </c>
      <c r="J31" s="2">
        <f>$K$3</f>
        <v>1</v>
      </c>
      <c r="K31" s="6">
        <f t="shared" si="2"/>
        <v>72</v>
      </c>
      <c r="L31" s="7">
        <f t="shared" si="3"/>
        <v>66.849434616385892</v>
      </c>
      <c r="M31" s="6">
        <f t="shared" si="4"/>
        <v>43746.375</v>
      </c>
      <c r="N31" s="8">
        <v>644.65742</v>
      </c>
      <c r="O31">
        <v>1.3889E-2</v>
      </c>
      <c r="P31" s="6">
        <f t="shared" si="5"/>
        <v>1.000008</v>
      </c>
      <c r="Q31" s="7">
        <f t="shared" si="6"/>
        <v>67.860368339357663</v>
      </c>
      <c r="R31" s="9">
        <f t="shared" si="7"/>
        <v>-1.4897262536452363E-2</v>
      </c>
    </row>
    <row r="32" spans="1:18" x14ac:dyDescent="0.25">
      <c r="A32" t="s">
        <v>29</v>
      </c>
      <c r="B32">
        <v>81920000</v>
      </c>
      <c r="C32" s="5">
        <v>0.9</v>
      </c>
      <c r="D32">
        <v>0</v>
      </c>
      <c r="E32">
        <v>0</v>
      </c>
      <c r="F32">
        <v>8</v>
      </c>
      <c r="G32">
        <v>256</v>
      </c>
      <c r="H32" s="5">
        <f t="shared" si="0"/>
        <v>264</v>
      </c>
      <c r="I32" s="2">
        <f t="shared" si="9"/>
        <v>40.667109080910997</v>
      </c>
      <c r="J32" s="2">
        <f>$K$3</f>
        <v>1</v>
      </c>
      <c r="K32" s="6">
        <f t="shared" si="2"/>
        <v>264</v>
      </c>
      <c r="L32" s="7">
        <f t="shared" si="3"/>
        <v>170.41347529121427</v>
      </c>
      <c r="M32" s="6">
        <f t="shared" si="4"/>
        <v>43746.375</v>
      </c>
      <c r="N32" s="8">
        <v>257.32323000000002</v>
      </c>
      <c r="O32">
        <v>3.7880000000000001E-3</v>
      </c>
      <c r="P32" s="6">
        <f t="shared" si="5"/>
        <v>1.000032</v>
      </c>
      <c r="Q32" s="7">
        <f t="shared" si="6"/>
        <v>170.01043743932482</v>
      </c>
      <c r="R32" s="9">
        <f t="shared" si="7"/>
        <v>2.3706653424339984E-3</v>
      </c>
    </row>
    <row r="33" spans="1:18" x14ac:dyDescent="0.25">
      <c r="A33" t="s">
        <v>29</v>
      </c>
      <c r="B33">
        <v>81920000</v>
      </c>
      <c r="C33" s="5">
        <v>0.9</v>
      </c>
      <c r="D33">
        <v>0</v>
      </c>
      <c r="E33">
        <v>0</v>
      </c>
      <c r="F33">
        <v>8</v>
      </c>
      <c r="G33">
        <v>1024</v>
      </c>
      <c r="H33" s="5">
        <f t="shared" si="0"/>
        <v>1032</v>
      </c>
      <c r="I33" s="2">
        <f t="shared" si="9"/>
        <v>40.667109080910997</v>
      </c>
      <c r="J33" s="2">
        <f>$K$3</f>
        <v>1</v>
      </c>
      <c r="K33" s="6">
        <f t="shared" si="2"/>
        <v>1032</v>
      </c>
      <c r="L33" s="7">
        <f t="shared" si="3"/>
        <v>300.20269698816708</v>
      </c>
      <c r="M33" s="6">
        <f t="shared" si="4"/>
        <v>43746.375</v>
      </c>
      <c r="N33" s="8">
        <v>145.89919</v>
      </c>
      <c r="O33">
        <v>9.6900000000000003E-4</v>
      </c>
      <c r="P33" s="6">
        <f t="shared" si="5"/>
        <v>1.000008</v>
      </c>
      <c r="Q33" s="7">
        <f t="shared" si="6"/>
        <v>299.84189750402317</v>
      </c>
      <c r="R33" s="9">
        <f t="shared" si="7"/>
        <v>1.2032990957812017E-3</v>
      </c>
    </row>
    <row r="34" spans="1:18" x14ac:dyDescent="0.25">
      <c r="A34" t="s">
        <v>29</v>
      </c>
      <c r="B34">
        <v>81920000</v>
      </c>
      <c r="C34" s="5">
        <v>0.9</v>
      </c>
      <c r="D34">
        <v>0</v>
      </c>
      <c r="E34">
        <v>0</v>
      </c>
      <c r="F34">
        <v>64</v>
      </c>
      <c r="G34">
        <v>0</v>
      </c>
      <c r="H34" s="5">
        <f t="shared" si="0"/>
        <v>64</v>
      </c>
      <c r="I34" s="2">
        <f t="shared" si="9"/>
        <v>40.667109080910997</v>
      </c>
      <c r="J34" s="2">
        <f t="shared" ref="J34:J43" si="10">$K$5</f>
        <v>0.76912704208703198</v>
      </c>
      <c r="K34" s="6">
        <f t="shared" si="2"/>
        <v>49.224130693570046</v>
      </c>
      <c r="L34" s="7">
        <f t="shared" si="3"/>
        <v>48.209719728588503</v>
      </c>
      <c r="M34" s="6">
        <f t="shared" si="4"/>
        <v>43746.375</v>
      </c>
      <c r="N34" s="8">
        <v>904.52632000000006</v>
      </c>
      <c r="O34">
        <v>1.5625E-2</v>
      </c>
      <c r="P34" s="6">
        <f t="shared" si="5"/>
        <v>1</v>
      </c>
      <c r="Q34" s="7">
        <f t="shared" si="6"/>
        <v>48.363849710863029</v>
      </c>
      <c r="R34" s="9">
        <f t="shared" si="7"/>
        <v>-3.1868840713874498E-3</v>
      </c>
    </row>
    <row r="35" spans="1:18" x14ac:dyDescent="0.25">
      <c r="A35" t="s">
        <v>29</v>
      </c>
      <c r="B35">
        <v>81920000</v>
      </c>
      <c r="C35" s="5">
        <v>0.9</v>
      </c>
      <c r="D35">
        <v>0</v>
      </c>
      <c r="E35">
        <v>0</v>
      </c>
      <c r="F35">
        <v>64</v>
      </c>
      <c r="G35">
        <v>8</v>
      </c>
      <c r="H35" s="5">
        <f t="shared" si="0"/>
        <v>72</v>
      </c>
      <c r="I35" s="2">
        <f t="shared" si="9"/>
        <v>40.667109080910997</v>
      </c>
      <c r="J35" s="2">
        <f t="shared" si="10"/>
        <v>0.76912704208703198</v>
      </c>
      <c r="K35" s="6">
        <f t="shared" si="2"/>
        <v>55.3771470302663</v>
      </c>
      <c r="L35" s="7">
        <f t="shared" si="3"/>
        <v>53.443980405689778</v>
      </c>
      <c r="M35" s="6">
        <f t="shared" si="4"/>
        <v>43746.375</v>
      </c>
      <c r="N35" s="8">
        <v>817.26430000000005</v>
      </c>
      <c r="O35">
        <v>1.3889E-2</v>
      </c>
      <c r="P35" s="6">
        <f t="shared" si="5"/>
        <v>1.000008</v>
      </c>
      <c r="Q35" s="7">
        <f t="shared" si="6"/>
        <v>53.528203757217824</v>
      </c>
      <c r="R35" s="9">
        <f t="shared" si="7"/>
        <v>-1.573438778369033E-3</v>
      </c>
    </row>
    <row r="36" spans="1:18" x14ac:dyDescent="0.25">
      <c r="A36" t="s">
        <v>29</v>
      </c>
      <c r="B36">
        <v>81920000</v>
      </c>
      <c r="C36" s="5">
        <v>0.9</v>
      </c>
      <c r="D36">
        <v>0</v>
      </c>
      <c r="E36">
        <v>0</v>
      </c>
      <c r="F36">
        <v>64</v>
      </c>
      <c r="G36">
        <v>64</v>
      </c>
      <c r="H36" s="5">
        <f t="shared" si="0"/>
        <v>128</v>
      </c>
      <c r="I36" s="2">
        <f t="shared" si="9"/>
        <v>40.667109080910997</v>
      </c>
      <c r="J36" s="2">
        <f t="shared" si="10"/>
        <v>0.76912704208703198</v>
      </c>
      <c r="K36" s="6">
        <f t="shared" si="2"/>
        <v>98.448261387140093</v>
      </c>
      <c r="L36" s="7">
        <f t="shared" si="3"/>
        <v>86.200599609605817</v>
      </c>
      <c r="M36" s="6">
        <f t="shared" si="4"/>
        <v>43746.375</v>
      </c>
      <c r="N36" s="8">
        <v>505.78841</v>
      </c>
      <c r="O36">
        <v>7.8130000000000005E-3</v>
      </c>
      <c r="P36" s="6">
        <f t="shared" si="5"/>
        <v>1.0000640000000001</v>
      </c>
      <c r="Q36" s="7">
        <f t="shared" si="6"/>
        <v>86.496435913191448</v>
      </c>
      <c r="R36" s="9">
        <f t="shared" si="7"/>
        <v>-3.4202137979712209E-3</v>
      </c>
    </row>
    <row r="37" spans="1:18" x14ac:dyDescent="0.25">
      <c r="A37" t="s">
        <v>29</v>
      </c>
      <c r="B37">
        <v>81920000</v>
      </c>
      <c r="C37" s="5">
        <v>0.9</v>
      </c>
      <c r="D37">
        <v>0</v>
      </c>
      <c r="E37">
        <v>0</v>
      </c>
      <c r="F37">
        <v>64</v>
      </c>
      <c r="G37">
        <v>256</v>
      </c>
      <c r="H37" s="5">
        <f t="shared" si="0"/>
        <v>320</v>
      </c>
      <c r="I37" s="2">
        <f t="shared" si="9"/>
        <v>40.667109080910997</v>
      </c>
      <c r="J37" s="2">
        <f t="shared" si="10"/>
        <v>0.76912704208703198</v>
      </c>
      <c r="K37" s="6">
        <f t="shared" si="2"/>
        <v>246.12065346785022</v>
      </c>
      <c r="L37" s="7">
        <f t="shared" si="3"/>
        <v>163.51270453992603</v>
      </c>
      <c r="M37" s="6">
        <f t="shared" si="4"/>
        <v>43746.375</v>
      </c>
      <c r="N37" s="8">
        <v>264.05038999999999</v>
      </c>
      <c r="O37">
        <v>3.1250000000000002E-3</v>
      </c>
      <c r="P37" s="6">
        <f t="shared" si="5"/>
        <v>1</v>
      </c>
      <c r="Q37" s="7">
        <f t="shared" si="6"/>
        <v>165.67434344633992</v>
      </c>
      <c r="R37" s="9">
        <f t="shared" si="7"/>
        <v>-1.304751756637572E-2</v>
      </c>
    </row>
    <row r="38" spans="1:18" x14ac:dyDescent="0.25">
      <c r="A38" t="s">
        <v>29</v>
      </c>
      <c r="B38">
        <v>81920000</v>
      </c>
      <c r="C38" s="5">
        <v>0.9</v>
      </c>
      <c r="D38">
        <v>0</v>
      </c>
      <c r="E38">
        <v>0</v>
      </c>
      <c r="F38">
        <v>64</v>
      </c>
      <c r="G38">
        <v>1024</v>
      </c>
      <c r="H38" s="5">
        <f t="shared" si="0"/>
        <v>1088</v>
      </c>
      <c r="I38" s="2">
        <f t="shared" si="9"/>
        <v>40.667109080910997</v>
      </c>
      <c r="J38" s="2">
        <f t="shared" si="10"/>
        <v>0.76912704208703198</v>
      </c>
      <c r="K38" s="6">
        <f t="shared" si="2"/>
        <v>836.81022179069078</v>
      </c>
      <c r="L38" s="7">
        <f t="shared" si="3"/>
        <v>282.925263685988</v>
      </c>
      <c r="M38" s="6">
        <f t="shared" si="4"/>
        <v>43746.375</v>
      </c>
      <c r="N38" s="8">
        <v>166.1635</v>
      </c>
      <c r="O38">
        <v>9.19E-4</v>
      </c>
      <c r="P38" s="6">
        <f t="shared" si="5"/>
        <v>0.99987199999999998</v>
      </c>
      <c r="Q38" s="7">
        <f t="shared" si="6"/>
        <v>263.24274234473882</v>
      </c>
      <c r="R38" s="10">
        <f t="shared" si="7"/>
        <v>7.4769473854945812E-2</v>
      </c>
    </row>
    <row r="39" spans="1:18" x14ac:dyDescent="0.25">
      <c r="A39" t="s">
        <v>29</v>
      </c>
      <c r="B39">
        <v>81920000</v>
      </c>
      <c r="C39" s="5">
        <v>0.9</v>
      </c>
      <c r="D39">
        <v>0</v>
      </c>
      <c r="E39">
        <v>0</v>
      </c>
      <c r="F39">
        <v>256</v>
      </c>
      <c r="G39">
        <v>0</v>
      </c>
      <c r="H39" s="5">
        <f t="shared" si="0"/>
        <v>256</v>
      </c>
      <c r="I39" s="2">
        <f t="shared" si="9"/>
        <v>40.667109080910997</v>
      </c>
      <c r="J39" s="2">
        <f t="shared" si="10"/>
        <v>0.76912704208703198</v>
      </c>
      <c r="K39" s="6">
        <f t="shared" si="2"/>
        <v>196.89652277428019</v>
      </c>
      <c r="L39" s="7">
        <f t="shared" si="3"/>
        <v>142.24915958089113</v>
      </c>
      <c r="M39" s="6">
        <f t="shared" si="4"/>
        <v>43746.375</v>
      </c>
      <c r="N39" s="8">
        <v>303.21287999999998</v>
      </c>
      <c r="O39">
        <v>3.9060000000000002E-3</v>
      </c>
      <c r="P39" s="6">
        <f t="shared" si="5"/>
        <v>0.99993600000000005</v>
      </c>
      <c r="Q39" s="7">
        <f t="shared" si="6"/>
        <v>144.26780026231077</v>
      </c>
      <c r="R39" s="9">
        <f t="shared" si="7"/>
        <v>-1.3992316218513799E-2</v>
      </c>
    </row>
    <row r="40" spans="1:18" x14ac:dyDescent="0.25">
      <c r="A40" t="s">
        <v>29</v>
      </c>
      <c r="B40">
        <v>81920000</v>
      </c>
      <c r="C40" s="5">
        <v>0.9</v>
      </c>
      <c r="D40">
        <v>0</v>
      </c>
      <c r="E40">
        <v>0</v>
      </c>
      <c r="F40">
        <v>256</v>
      </c>
      <c r="G40">
        <v>8</v>
      </c>
      <c r="H40" s="5">
        <f t="shared" si="0"/>
        <v>264</v>
      </c>
      <c r="I40" s="2">
        <f t="shared" si="9"/>
        <v>40.667109080910997</v>
      </c>
      <c r="J40" s="2">
        <f t="shared" si="10"/>
        <v>0.76912704208703198</v>
      </c>
      <c r="K40" s="6">
        <f t="shared" si="2"/>
        <v>203.04953911097644</v>
      </c>
      <c r="L40" s="7">
        <f t="shared" si="3"/>
        <v>145.10827986228173</v>
      </c>
      <c r="M40" s="6">
        <f t="shared" si="4"/>
        <v>43746.375</v>
      </c>
      <c r="N40" s="8">
        <v>297.58375000000001</v>
      </c>
      <c r="O40">
        <v>3.7880000000000001E-3</v>
      </c>
      <c r="P40" s="6">
        <f t="shared" si="5"/>
        <v>1.000032</v>
      </c>
      <c r="Q40" s="7">
        <f t="shared" si="6"/>
        <v>147.00948857456092</v>
      </c>
      <c r="R40" s="9">
        <f t="shared" si="7"/>
        <v>-1.2932557828163058E-2</v>
      </c>
    </row>
    <row r="41" spans="1:18" x14ac:dyDescent="0.25">
      <c r="A41" t="s">
        <v>29</v>
      </c>
      <c r="B41">
        <v>81920000</v>
      </c>
      <c r="C41" s="5">
        <v>0.9</v>
      </c>
      <c r="D41">
        <v>0</v>
      </c>
      <c r="E41">
        <v>0</v>
      </c>
      <c r="F41">
        <v>256</v>
      </c>
      <c r="G41">
        <v>64</v>
      </c>
      <c r="H41" s="5">
        <f t="shared" si="0"/>
        <v>320</v>
      </c>
      <c r="I41" s="2">
        <f t="shared" si="9"/>
        <v>40.667109080910997</v>
      </c>
      <c r="J41" s="2">
        <f t="shared" si="10"/>
        <v>0.76912704208703198</v>
      </c>
      <c r="K41" s="6">
        <f t="shared" si="2"/>
        <v>246.12065346785022</v>
      </c>
      <c r="L41" s="7">
        <f t="shared" si="3"/>
        <v>163.51270453992603</v>
      </c>
      <c r="M41" s="6">
        <f t="shared" si="4"/>
        <v>43746.375</v>
      </c>
      <c r="N41" s="8">
        <v>271.36624999999998</v>
      </c>
      <c r="O41">
        <v>3.1250000000000002E-3</v>
      </c>
      <c r="P41" s="6">
        <f t="shared" si="5"/>
        <v>1</v>
      </c>
      <c r="Q41" s="7">
        <f t="shared" si="6"/>
        <v>161.20786943844345</v>
      </c>
      <c r="R41" s="9">
        <f t="shared" si="7"/>
        <v>1.4297286537631916E-2</v>
      </c>
    </row>
    <row r="42" spans="1:18" x14ac:dyDescent="0.25">
      <c r="A42" t="s">
        <v>29</v>
      </c>
      <c r="B42">
        <v>81920000</v>
      </c>
      <c r="C42" s="5">
        <v>0.9</v>
      </c>
      <c r="D42">
        <v>0</v>
      </c>
      <c r="E42">
        <v>0</v>
      </c>
      <c r="F42">
        <v>256</v>
      </c>
      <c r="G42">
        <v>256</v>
      </c>
      <c r="H42" s="5">
        <f t="shared" si="0"/>
        <v>512</v>
      </c>
      <c r="I42" s="2">
        <f t="shared" si="9"/>
        <v>40.667109080910997</v>
      </c>
      <c r="J42" s="2">
        <f t="shared" si="10"/>
        <v>0.76912704208703198</v>
      </c>
      <c r="K42" s="6">
        <f t="shared" si="2"/>
        <v>393.79304554856037</v>
      </c>
      <c r="L42" s="7">
        <f t="shared" si="3"/>
        <v>210.77240583614625</v>
      </c>
      <c r="M42" s="6">
        <f t="shared" si="4"/>
        <v>43746.375</v>
      </c>
      <c r="N42" s="8">
        <v>211.63500999999999</v>
      </c>
      <c r="O42">
        <v>1.9530000000000001E-3</v>
      </c>
      <c r="P42" s="6">
        <f t="shared" si="5"/>
        <v>0.99993600000000005</v>
      </c>
      <c r="Q42" s="7">
        <f t="shared" si="6"/>
        <v>206.69479595460129</v>
      </c>
      <c r="R42" s="9">
        <f t="shared" si="7"/>
        <v>1.9727685270027651E-2</v>
      </c>
    </row>
    <row r="43" spans="1:18" x14ac:dyDescent="0.25">
      <c r="A43" t="s">
        <v>29</v>
      </c>
      <c r="B43">
        <v>81920000</v>
      </c>
      <c r="C43" s="5">
        <v>0.9</v>
      </c>
      <c r="D43">
        <v>0</v>
      </c>
      <c r="E43">
        <v>0</v>
      </c>
      <c r="F43">
        <v>256</v>
      </c>
      <c r="G43">
        <v>1024</v>
      </c>
      <c r="H43" s="5">
        <f t="shared" si="0"/>
        <v>1280</v>
      </c>
      <c r="I43" s="2">
        <f t="shared" si="9"/>
        <v>40.667109080910997</v>
      </c>
      <c r="J43" s="2">
        <f t="shared" si="10"/>
        <v>0.76912704208703198</v>
      </c>
      <c r="K43" s="6">
        <f t="shared" si="2"/>
        <v>984.48261387140087</v>
      </c>
      <c r="L43" s="7">
        <f t="shared" si="3"/>
        <v>296.45656592980185</v>
      </c>
      <c r="M43" s="6">
        <f t="shared" si="4"/>
        <v>43746.375</v>
      </c>
      <c r="N43" s="8">
        <v>152.94453999999999</v>
      </c>
      <c r="O43">
        <v>7.8100000000000001E-4</v>
      </c>
      <c r="P43" s="6">
        <f t="shared" si="5"/>
        <v>0.99968000000000001</v>
      </c>
      <c r="Q43" s="7">
        <f t="shared" si="6"/>
        <v>285.94532399783611</v>
      </c>
      <c r="R43" s="9">
        <f t="shared" si="7"/>
        <v>3.6759621682239105E-2</v>
      </c>
    </row>
    <row r="44" spans="1:18" x14ac:dyDescent="0.25">
      <c r="A44" t="s">
        <v>29</v>
      </c>
      <c r="B44">
        <v>81920000</v>
      </c>
      <c r="C44" s="5">
        <v>0.9</v>
      </c>
      <c r="D44">
        <v>2</v>
      </c>
      <c r="E44">
        <v>0</v>
      </c>
      <c r="F44">
        <v>0</v>
      </c>
      <c r="G44">
        <v>1</v>
      </c>
      <c r="H44" s="5">
        <f t="shared" si="0"/>
        <v>1</v>
      </c>
      <c r="I44" s="2">
        <f t="shared" ref="I44:J59" si="11">$K$4</f>
        <v>7.8867661549909096</v>
      </c>
      <c r="J44" s="2">
        <f t="shared" si="11"/>
        <v>7.8867661549909096</v>
      </c>
      <c r="K44" s="6">
        <f t="shared" si="2"/>
        <v>7.8867661549909096</v>
      </c>
      <c r="L44" s="7">
        <f t="shared" si="3"/>
        <v>7.8867661549909096</v>
      </c>
      <c r="M44" s="6">
        <f t="shared" si="4"/>
        <v>43746.375</v>
      </c>
      <c r="N44" s="8">
        <v>5546.8076700000001</v>
      </c>
      <c r="O44">
        <v>1</v>
      </c>
      <c r="P44" s="6">
        <f t="shared" si="5"/>
        <v>1</v>
      </c>
      <c r="Q44" s="7">
        <f t="shared" si="6"/>
        <v>7.8867661549909123</v>
      </c>
      <c r="R44" s="9">
        <f t="shared" si="7"/>
        <v>-3.3784889861533445E-16</v>
      </c>
    </row>
    <row r="45" spans="1:18" x14ac:dyDescent="0.25">
      <c r="A45" t="s">
        <v>29</v>
      </c>
      <c r="B45">
        <v>81920000</v>
      </c>
      <c r="C45" s="5">
        <v>0.9</v>
      </c>
      <c r="D45">
        <v>2</v>
      </c>
      <c r="E45">
        <v>0</v>
      </c>
      <c r="F45">
        <v>0</v>
      </c>
      <c r="G45">
        <v>8</v>
      </c>
      <c r="H45" s="5">
        <f t="shared" si="0"/>
        <v>8</v>
      </c>
      <c r="I45" s="2">
        <f t="shared" si="11"/>
        <v>7.8867661549909096</v>
      </c>
      <c r="J45" s="2">
        <f t="shared" si="11"/>
        <v>7.8867661549909096</v>
      </c>
      <c r="K45" s="6">
        <f t="shared" si="2"/>
        <v>63.094129239927277</v>
      </c>
      <c r="L45" s="7">
        <f t="shared" si="3"/>
        <v>37.114193670545461</v>
      </c>
      <c r="M45" s="6">
        <f t="shared" si="4"/>
        <v>43746.375</v>
      </c>
      <c r="N45" s="8">
        <v>1178.96603</v>
      </c>
      <c r="O45">
        <v>0.125</v>
      </c>
      <c r="P45" s="6">
        <f t="shared" si="5"/>
        <v>1</v>
      </c>
      <c r="Q45" s="7">
        <f t="shared" si="6"/>
        <v>37.105712876222562</v>
      </c>
      <c r="R45" s="9">
        <f t="shared" si="7"/>
        <v>2.2855764424173114E-4</v>
      </c>
    </row>
    <row r="46" spans="1:18" x14ac:dyDescent="0.25">
      <c r="A46" t="s">
        <v>29</v>
      </c>
      <c r="B46">
        <v>81920000</v>
      </c>
      <c r="C46" s="5">
        <v>0.9</v>
      </c>
      <c r="D46">
        <v>2</v>
      </c>
      <c r="E46">
        <v>0</v>
      </c>
      <c r="F46">
        <v>0</v>
      </c>
      <c r="G46">
        <v>64</v>
      </c>
      <c r="H46" s="5">
        <f t="shared" si="0"/>
        <v>64</v>
      </c>
      <c r="I46" s="2">
        <f t="shared" si="11"/>
        <v>7.8867661549909096</v>
      </c>
      <c r="J46" s="2">
        <f t="shared" si="11"/>
        <v>7.8867661549909096</v>
      </c>
      <c r="K46" s="6">
        <f t="shared" si="2"/>
        <v>504.75303391941821</v>
      </c>
      <c r="L46" s="7">
        <f t="shared" si="3"/>
        <v>69.144251221838118</v>
      </c>
      <c r="M46" s="6">
        <f t="shared" si="4"/>
        <v>43746.375</v>
      </c>
      <c r="N46" s="8">
        <v>632.83185000000003</v>
      </c>
      <c r="O46">
        <v>1.5625E-2</v>
      </c>
      <c r="P46" s="6">
        <f t="shared" si="5"/>
        <v>1</v>
      </c>
      <c r="Q46" s="7">
        <f t="shared" si="6"/>
        <v>69.127960294665954</v>
      </c>
      <c r="R46" s="9">
        <f t="shared" si="7"/>
        <v>2.3566335680558993E-4</v>
      </c>
    </row>
    <row r="47" spans="1:18" x14ac:dyDescent="0.25">
      <c r="A47" t="s">
        <v>29</v>
      </c>
      <c r="B47">
        <v>81920000</v>
      </c>
      <c r="C47" s="5">
        <v>0.9</v>
      </c>
      <c r="D47">
        <v>2</v>
      </c>
      <c r="E47">
        <v>0</v>
      </c>
      <c r="F47">
        <v>0</v>
      </c>
      <c r="G47">
        <v>256</v>
      </c>
      <c r="H47" s="5">
        <f t="shared" si="0"/>
        <v>256</v>
      </c>
      <c r="I47" s="2">
        <f t="shared" si="11"/>
        <v>7.8867661549909096</v>
      </c>
      <c r="J47" s="2">
        <f t="shared" si="11"/>
        <v>7.8867661549909096</v>
      </c>
      <c r="K47" s="6">
        <f t="shared" si="2"/>
        <v>2019.0121356776729</v>
      </c>
      <c r="L47" s="7">
        <f t="shared" si="3"/>
        <v>76.189137195383893</v>
      </c>
      <c r="M47" s="6">
        <f t="shared" si="4"/>
        <v>43746.375</v>
      </c>
      <c r="N47" s="8">
        <v>574.31659000000002</v>
      </c>
      <c r="O47">
        <v>3.9060000000000002E-3</v>
      </c>
      <c r="P47" s="6">
        <f t="shared" si="5"/>
        <v>0.99993600000000005</v>
      </c>
      <c r="Q47" s="7">
        <f t="shared" si="6"/>
        <v>76.166797147197158</v>
      </c>
      <c r="R47" s="9">
        <f t="shared" si="7"/>
        <v>2.9330428774050784E-4</v>
      </c>
    </row>
    <row r="48" spans="1:18" x14ac:dyDescent="0.25">
      <c r="A48" t="s">
        <v>29</v>
      </c>
      <c r="B48">
        <v>81920000</v>
      </c>
      <c r="C48" s="5">
        <v>0.9</v>
      </c>
      <c r="D48">
        <v>2</v>
      </c>
      <c r="E48">
        <v>0</v>
      </c>
      <c r="F48">
        <v>0</v>
      </c>
      <c r="G48">
        <v>1024</v>
      </c>
      <c r="H48" s="5">
        <f t="shared" si="0"/>
        <v>1024</v>
      </c>
      <c r="I48" s="2">
        <f t="shared" si="11"/>
        <v>7.8867661549909096</v>
      </c>
      <c r="J48" s="2">
        <f t="shared" si="11"/>
        <v>7.8867661549909096</v>
      </c>
      <c r="K48" s="6">
        <f t="shared" si="2"/>
        <v>8076.0485427106914</v>
      </c>
      <c r="L48" s="7">
        <f t="shared" si="3"/>
        <v>78.18052800300768</v>
      </c>
      <c r="M48" s="6">
        <f t="shared" si="4"/>
        <v>43746.375</v>
      </c>
      <c r="N48" s="8">
        <v>559.69133999999997</v>
      </c>
      <c r="O48">
        <v>9.77E-4</v>
      </c>
      <c r="P48" s="6">
        <f t="shared" si="5"/>
        <v>1.000448</v>
      </c>
      <c r="Q48" s="7">
        <f t="shared" si="6"/>
        <v>78.193122549296561</v>
      </c>
      <c r="R48" s="9">
        <f t="shared" si="7"/>
        <v>-1.6106974473286456E-4</v>
      </c>
    </row>
    <row r="49" spans="1:18" x14ac:dyDescent="0.25">
      <c r="A49" t="s">
        <v>29</v>
      </c>
      <c r="B49">
        <v>81920000</v>
      </c>
      <c r="C49" s="5">
        <v>0.9</v>
      </c>
      <c r="D49">
        <v>2</v>
      </c>
      <c r="E49">
        <v>0</v>
      </c>
      <c r="F49">
        <v>8</v>
      </c>
      <c r="G49">
        <v>8</v>
      </c>
      <c r="H49" s="5">
        <f t="shared" si="0"/>
        <v>16</v>
      </c>
      <c r="I49" s="2">
        <f t="shared" si="11"/>
        <v>7.8867661549909096</v>
      </c>
      <c r="J49" s="2">
        <f>$K$3</f>
        <v>1</v>
      </c>
      <c r="K49" s="6">
        <f t="shared" si="2"/>
        <v>16</v>
      </c>
      <c r="L49" s="7">
        <f t="shared" si="3"/>
        <v>14.507583292506212</v>
      </c>
      <c r="M49" s="6">
        <f t="shared" si="4"/>
        <v>43746.375</v>
      </c>
      <c r="N49" s="8">
        <v>3020.6914000000002</v>
      </c>
      <c r="O49">
        <v>6.25E-2</v>
      </c>
      <c r="P49" s="6">
        <f t="shared" si="5"/>
        <v>1</v>
      </c>
      <c r="Q49" s="7">
        <f t="shared" si="6"/>
        <v>14.482239066195241</v>
      </c>
      <c r="R49" s="9">
        <f t="shared" si="7"/>
        <v>1.7500212636407508E-3</v>
      </c>
    </row>
    <row r="50" spans="1:18" x14ac:dyDescent="0.25">
      <c r="A50" t="s">
        <v>29</v>
      </c>
      <c r="B50">
        <v>81920000</v>
      </c>
      <c r="C50" s="5">
        <v>0.9</v>
      </c>
      <c r="D50">
        <v>2</v>
      </c>
      <c r="E50">
        <v>0</v>
      </c>
      <c r="F50">
        <v>8</v>
      </c>
      <c r="G50">
        <v>64</v>
      </c>
      <c r="H50" s="5">
        <f t="shared" si="0"/>
        <v>72</v>
      </c>
      <c r="I50" s="2">
        <f t="shared" si="11"/>
        <v>7.8867661549909096</v>
      </c>
      <c r="J50" s="2">
        <f>$K$3</f>
        <v>1</v>
      </c>
      <c r="K50" s="6">
        <f t="shared" si="2"/>
        <v>72</v>
      </c>
      <c r="L50" s="7">
        <f t="shared" si="3"/>
        <v>39.714897685521692</v>
      </c>
      <c r="M50" s="6">
        <f t="shared" si="4"/>
        <v>43746.375</v>
      </c>
      <c r="N50" s="8">
        <v>1115.5324900000001</v>
      </c>
      <c r="O50">
        <v>1.3889E-2</v>
      </c>
      <c r="P50" s="6">
        <f t="shared" si="5"/>
        <v>1.000008</v>
      </c>
      <c r="Q50" s="7">
        <f t="shared" si="6"/>
        <v>39.215971176151037</v>
      </c>
      <c r="R50" s="9">
        <f t="shared" si="7"/>
        <v>1.2722533559849061E-2</v>
      </c>
    </row>
    <row r="51" spans="1:18" x14ac:dyDescent="0.25">
      <c r="A51" t="s">
        <v>29</v>
      </c>
      <c r="B51">
        <v>81920000</v>
      </c>
      <c r="C51" s="5">
        <v>0.9</v>
      </c>
      <c r="D51">
        <v>2</v>
      </c>
      <c r="E51">
        <v>0</v>
      </c>
      <c r="F51">
        <v>8</v>
      </c>
      <c r="G51">
        <v>256</v>
      </c>
      <c r="H51" s="5">
        <f t="shared" si="0"/>
        <v>264</v>
      </c>
      <c r="I51" s="2">
        <f t="shared" si="11"/>
        <v>7.8867661549909096</v>
      </c>
      <c r="J51" s="2">
        <f>$K$3</f>
        <v>1</v>
      </c>
      <c r="K51" s="6">
        <f t="shared" si="2"/>
        <v>264</v>
      </c>
      <c r="L51" s="7">
        <f t="shared" si="3"/>
        <v>62.155970490882716</v>
      </c>
      <c r="M51" s="6">
        <f t="shared" si="4"/>
        <v>43746.375</v>
      </c>
      <c r="N51" s="8">
        <v>726.43466999999998</v>
      </c>
      <c r="O51">
        <v>3.7880000000000001E-3</v>
      </c>
      <c r="P51" s="6">
        <f t="shared" si="5"/>
        <v>1.000032</v>
      </c>
      <c r="Q51" s="7">
        <f t="shared" si="6"/>
        <v>60.222393977424012</v>
      </c>
      <c r="R51" s="9">
        <f t="shared" si="7"/>
        <v>3.2107267508886428E-2</v>
      </c>
    </row>
    <row r="52" spans="1:18" x14ac:dyDescent="0.25">
      <c r="A52" t="s">
        <v>29</v>
      </c>
      <c r="B52">
        <v>81920000</v>
      </c>
      <c r="C52" s="5">
        <v>0.9</v>
      </c>
      <c r="D52">
        <v>2</v>
      </c>
      <c r="E52">
        <v>0</v>
      </c>
      <c r="F52">
        <v>8</v>
      </c>
      <c r="G52">
        <v>1024</v>
      </c>
      <c r="H52" s="5">
        <f t="shared" si="0"/>
        <v>1032</v>
      </c>
      <c r="I52" s="2">
        <f t="shared" si="11"/>
        <v>7.8867661549909096</v>
      </c>
      <c r="J52" s="2">
        <f>$K$3</f>
        <v>1</v>
      </c>
      <c r="K52" s="6">
        <f t="shared" si="2"/>
        <v>1032</v>
      </c>
      <c r="L52" s="7">
        <f t="shared" si="3"/>
        <v>73.792236165944033</v>
      </c>
      <c r="M52" s="6">
        <f t="shared" si="4"/>
        <v>43746.375</v>
      </c>
      <c r="N52" s="8">
        <v>616.45402000000001</v>
      </c>
      <c r="O52">
        <v>9.6900000000000003E-4</v>
      </c>
      <c r="P52" s="6">
        <f t="shared" si="5"/>
        <v>1.000008</v>
      </c>
      <c r="Q52" s="7">
        <f t="shared" si="6"/>
        <v>70.965049386651728</v>
      </c>
      <c r="R52" s="9">
        <f t="shared" si="7"/>
        <v>3.9839143405487269E-2</v>
      </c>
    </row>
    <row r="53" spans="1:18" x14ac:dyDescent="0.25">
      <c r="A53" t="s">
        <v>29</v>
      </c>
      <c r="B53">
        <v>81920000</v>
      </c>
      <c r="C53" s="5">
        <v>0.9</v>
      </c>
      <c r="D53">
        <v>2</v>
      </c>
      <c r="E53">
        <v>0</v>
      </c>
      <c r="F53">
        <v>64</v>
      </c>
      <c r="G53">
        <v>8</v>
      </c>
      <c r="H53" s="5">
        <f t="shared" si="0"/>
        <v>72</v>
      </c>
      <c r="I53" s="2">
        <f t="shared" si="11"/>
        <v>7.8867661549909096</v>
      </c>
      <c r="J53" s="2">
        <f t="shared" ref="J53:J60" si="12">$K$5</f>
        <v>0.76912704208703198</v>
      </c>
      <c r="K53" s="6">
        <f t="shared" si="2"/>
        <v>55.3771470302663</v>
      </c>
      <c r="L53" s="7">
        <f t="shared" si="3"/>
        <v>34.564211392943477</v>
      </c>
      <c r="M53" s="6">
        <f t="shared" si="4"/>
        <v>43746.375</v>
      </c>
      <c r="N53" s="8">
        <v>1281.6936800000001</v>
      </c>
      <c r="O53">
        <v>1.3889E-2</v>
      </c>
      <c r="P53" s="6">
        <f t="shared" si="5"/>
        <v>1.000008</v>
      </c>
      <c r="Q53" s="7">
        <f t="shared" si="6"/>
        <v>34.131938587619466</v>
      </c>
      <c r="R53" s="9">
        <f t="shared" si="7"/>
        <v>1.2664759846978272E-2</v>
      </c>
    </row>
    <row r="54" spans="1:18" x14ac:dyDescent="0.25">
      <c r="A54" t="s">
        <v>29</v>
      </c>
      <c r="B54">
        <v>81920000</v>
      </c>
      <c r="C54" s="5">
        <v>0.9</v>
      </c>
      <c r="D54">
        <v>2</v>
      </c>
      <c r="E54">
        <v>0</v>
      </c>
      <c r="F54">
        <v>64</v>
      </c>
      <c r="G54">
        <v>64</v>
      </c>
      <c r="H54" s="5">
        <f t="shared" si="0"/>
        <v>128</v>
      </c>
      <c r="I54" s="2">
        <f t="shared" si="11"/>
        <v>7.8867661549909096</v>
      </c>
      <c r="J54" s="2">
        <f t="shared" si="12"/>
        <v>0.76912704208703198</v>
      </c>
      <c r="K54" s="6">
        <f t="shared" si="2"/>
        <v>98.448261387140093</v>
      </c>
      <c r="L54" s="7">
        <f t="shared" si="3"/>
        <v>45.826729629809265</v>
      </c>
      <c r="M54" s="6">
        <f t="shared" si="4"/>
        <v>43746.375</v>
      </c>
      <c r="N54" s="8">
        <v>972.45689000000004</v>
      </c>
      <c r="O54">
        <v>7.8130000000000005E-3</v>
      </c>
      <c r="P54" s="6">
        <f t="shared" si="5"/>
        <v>1.0000640000000001</v>
      </c>
      <c r="Q54" s="7">
        <f t="shared" si="6"/>
        <v>44.988004343513886</v>
      </c>
      <c r="R54" s="9">
        <f t="shared" si="7"/>
        <v>1.8643309445138818E-2</v>
      </c>
    </row>
    <row r="55" spans="1:18" x14ac:dyDescent="0.25">
      <c r="A55" t="s">
        <v>29</v>
      </c>
      <c r="B55">
        <v>81920000</v>
      </c>
      <c r="C55" s="5">
        <v>0.9</v>
      </c>
      <c r="D55">
        <v>2</v>
      </c>
      <c r="E55">
        <v>0</v>
      </c>
      <c r="F55">
        <v>64</v>
      </c>
      <c r="G55">
        <v>256</v>
      </c>
      <c r="H55" s="5">
        <f t="shared" si="0"/>
        <v>320</v>
      </c>
      <c r="I55" s="2">
        <f t="shared" si="11"/>
        <v>7.8867661549909096</v>
      </c>
      <c r="J55" s="2">
        <f t="shared" si="12"/>
        <v>0.76912704208703198</v>
      </c>
      <c r="K55" s="6">
        <f t="shared" si="2"/>
        <v>246.12065346785022</v>
      </c>
      <c r="L55" s="7">
        <f t="shared" si="3"/>
        <v>61.213704151742661</v>
      </c>
      <c r="M55" s="6">
        <f t="shared" si="4"/>
        <v>43746.375</v>
      </c>
      <c r="N55" s="8">
        <v>738.24802999999997</v>
      </c>
      <c r="O55">
        <v>3.1250000000000002E-3</v>
      </c>
      <c r="P55" s="6">
        <f t="shared" si="5"/>
        <v>1</v>
      </c>
      <c r="Q55" s="7">
        <f t="shared" si="6"/>
        <v>59.25701555884951</v>
      </c>
      <c r="R55" s="9">
        <f t="shared" si="7"/>
        <v>3.3020370237004569E-2</v>
      </c>
    </row>
    <row r="56" spans="1:18" x14ac:dyDescent="0.25">
      <c r="A56" t="s">
        <v>29</v>
      </c>
      <c r="B56">
        <v>81920000</v>
      </c>
      <c r="C56" s="5">
        <v>0.9</v>
      </c>
      <c r="D56">
        <v>2</v>
      </c>
      <c r="E56">
        <v>0</v>
      </c>
      <c r="F56">
        <v>64</v>
      </c>
      <c r="G56">
        <v>1024</v>
      </c>
      <c r="H56" s="5">
        <f t="shared" si="0"/>
        <v>1088</v>
      </c>
      <c r="I56" s="2">
        <f t="shared" si="11"/>
        <v>7.8867661549909096</v>
      </c>
      <c r="J56" s="2">
        <f t="shared" si="12"/>
        <v>0.76912704208703198</v>
      </c>
      <c r="K56" s="6">
        <f t="shared" si="2"/>
        <v>836.81022179069078</v>
      </c>
      <c r="L56" s="7">
        <f t="shared" si="3"/>
        <v>72.70093758826529</v>
      </c>
      <c r="M56" s="6">
        <f t="shared" si="4"/>
        <v>43746.375</v>
      </c>
      <c r="N56" s="8">
        <v>632.19456000000002</v>
      </c>
      <c r="O56">
        <v>9.19E-4</v>
      </c>
      <c r="P56" s="6">
        <f t="shared" si="5"/>
        <v>0.99987199999999998</v>
      </c>
      <c r="Q56" s="7">
        <f t="shared" si="6"/>
        <v>69.189673852302676</v>
      </c>
      <c r="R56" s="9">
        <f t="shared" si="7"/>
        <v>5.0748378196694706E-2</v>
      </c>
    </row>
    <row r="57" spans="1:18" x14ac:dyDescent="0.25">
      <c r="A57" t="s">
        <v>29</v>
      </c>
      <c r="B57">
        <v>81920000</v>
      </c>
      <c r="C57" s="5">
        <v>0.9</v>
      </c>
      <c r="D57">
        <v>2</v>
      </c>
      <c r="E57">
        <v>0</v>
      </c>
      <c r="F57">
        <v>256</v>
      </c>
      <c r="G57">
        <v>8</v>
      </c>
      <c r="H57" s="5">
        <f t="shared" si="0"/>
        <v>264</v>
      </c>
      <c r="I57" s="2">
        <f t="shared" si="11"/>
        <v>7.8867661549909096</v>
      </c>
      <c r="J57" s="2">
        <f t="shared" si="12"/>
        <v>0.76912704208703198</v>
      </c>
      <c r="K57" s="6">
        <f t="shared" si="2"/>
        <v>203.04953911097644</v>
      </c>
      <c r="L57" s="7">
        <f t="shared" si="3"/>
        <v>58.438918864411924</v>
      </c>
      <c r="M57" s="6">
        <f t="shared" si="4"/>
        <v>43746.375</v>
      </c>
      <c r="N57" s="8">
        <v>774.94570999999996</v>
      </c>
      <c r="O57">
        <v>3.7880000000000001E-3</v>
      </c>
      <c r="P57" s="6">
        <f t="shared" si="5"/>
        <v>1.000032</v>
      </c>
      <c r="Q57" s="7">
        <f t="shared" si="6"/>
        <v>56.452515745393313</v>
      </c>
      <c r="R57" s="9">
        <f t="shared" si="7"/>
        <v>3.518714963877774E-2</v>
      </c>
    </row>
    <row r="58" spans="1:18" x14ac:dyDescent="0.25">
      <c r="A58" t="s">
        <v>29</v>
      </c>
      <c r="B58">
        <v>81920000</v>
      </c>
      <c r="C58" s="5">
        <v>0.9</v>
      </c>
      <c r="D58">
        <v>2</v>
      </c>
      <c r="E58">
        <v>0</v>
      </c>
      <c r="F58">
        <v>256</v>
      </c>
      <c r="G58">
        <v>64</v>
      </c>
      <c r="H58" s="5">
        <f t="shared" si="0"/>
        <v>320</v>
      </c>
      <c r="I58" s="2">
        <f t="shared" si="11"/>
        <v>7.8867661549909096</v>
      </c>
      <c r="J58" s="2">
        <f t="shared" si="12"/>
        <v>0.76912704208703198</v>
      </c>
      <c r="K58" s="6">
        <f t="shared" si="2"/>
        <v>246.12065346785022</v>
      </c>
      <c r="L58" s="7">
        <f t="shared" si="3"/>
        <v>61.213704151742661</v>
      </c>
      <c r="M58" s="6">
        <f t="shared" si="4"/>
        <v>43746.375</v>
      </c>
      <c r="N58" s="8">
        <v>736.15349000000003</v>
      </c>
      <c r="O58">
        <v>3.1250000000000002E-3</v>
      </c>
      <c r="P58" s="6">
        <f t="shared" si="5"/>
        <v>1</v>
      </c>
      <c r="Q58" s="7">
        <f t="shared" si="6"/>
        <v>59.425616524619066</v>
      </c>
      <c r="R58" s="9">
        <f t="shared" si="7"/>
        <v>3.0089509065216333E-2</v>
      </c>
    </row>
    <row r="59" spans="1:18" x14ac:dyDescent="0.25">
      <c r="A59" t="s">
        <v>29</v>
      </c>
      <c r="B59">
        <v>81920000</v>
      </c>
      <c r="C59" s="5">
        <v>0.9</v>
      </c>
      <c r="D59">
        <v>2</v>
      </c>
      <c r="E59">
        <v>0</v>
      </c>
      <c r="F59">
        <v>256</v>
      </c>
      <c r="G59">
        <v>256</v>
      </c>
      <c r="H59" s="5">
        <f t="shared" si="0"/>
        <v>512</v>
      </c>
      <c r="I59" s="2">
        <f t="shared" si="11"/>
        <v>7.8867661549909096</v>
      </c>
      <c r="J59" s="2">
        <f t="shared" si="12"/>
        <v>0.76912704208703198</v>
      </c>
      <c r="K59" s="6">
        <f t="shared" si="2"/>
        <v>393.79304554856037</v>
      </c>
      <c r="L59" s="7">
        <f t="shared" si="3"/>
        <v>66.82288721692494</v>
      </c>
      <c r="M59" s="6">
        <f t="shared" si="4"/>
        <v>43746.375</v>
      </c>
      <c r="N59" s="8">
        <v>683.65390000000002</v>
      </c>
      <c r="O59">
        <v>1.9530000000000001E-3</v>
      </c>
      <c r="P59" s="6">
        <f t="shared" si="5"/>
        <v>0.99993600000000005</v>
      </c>
      <c r="Q59" s="7">
        <f t="shared" si="6"/>
        <v>63.985380919789968</v>
      </c>
      <c r="R59" s="9">
        <f t="shared" si="7"/>
        <v>4.4346165582603618E-2</v>
      </c>
    </row>
    <row r="60" spans="1:18" x14ac:dyDescent="0.25">
      <c r="A60" t="s">
        <v>29</v>
      </c>
      <c r="B60">
        <v>81920000</v>
      </c>
      <c r="C60" s="5">
        <v>0.9</v>
      </c>
      <c r="D60">
        <v>2</v>
      </c>
      <c r="E60">
        <v>0</v>
      </c>
      <c r="F60">
        <v>256</v>
      </c>
      <c r="G60">
        <v>1024</v>
      </c>
      <c r="H60" s="5">
        <f t="shared" si="0"/>
        <v>1280</v>
      </c>
      <c r="I60" s="2">
        <f t="shared" ref="I60" si="13">$K$4</f>
        <v>7.8867661549909096</v>
      </c>
      <c r="J60" s="2">
        <f t="shared" si="12"/>
        <v>0.76912704208703198</v>
      </c>
      <c r="K60" s="6">
        <f t="shared" si="2"/>
        <v>984.48261387140087</v>
      </c>
      <c r="L60" s="7">
        <f t="shared" si="3"/>
        <v>73.563738500587107</v>
      </c>
      <c r="M60" s="6">
        <f t="shared" si="4"/>
        <v>43746.375</v>
      </c>
      <c r="N60" s="8">
        <v>628.92463999999995</v>
      </c>
      <c r="O60">
        <v>7.8100000000000001E-4</v>
      </c>
      <c r="P60" s="6">
        <f t="shared" si="5"/>
        <v>0.99968000000000001</v>
      </c>
      <c r="Q60" s="7">
        <f t="shared" si="6"/>
        <v>69.537386933989424</v>
      </c>
      <c r="R60" s="9">
        <f t="shared" si="7"/>
        <v>5.7901968194747161E-2</v>
      </c>
    </row>
    <row r="61" spans="1:18" x14ac:dyDescent="0.25">
      <c r="A61" t="s">
        <v>29</v>
      </c>
      <c r="B61">
        <v>81920000</v>
      </c>
      <c r="C61" s="5">
        <v>0.3</v>
      </c>
      <c r="D61">
        <v>0</v>
      </c>
      <c r="E61">
        <v>1</v>
      </c>
      <c r="F61">
        <v>0</v>
      </c>
      <c r="G61">
        <v>0</v>
      </c>
      <c r="H61" s="5">
        <f t="shared" si="0"/>
        <v>1</v>
      </c>
      <c r="I61" s="2">
        <f>$K$2</f>
        <v>40.667109080910997</v>
      </c>
      <c r="J61" s="2">
        <f>$K$2</f>
        <v>40.667109080910997</v>
      </c>
      <c r="K61" s="6">
        <f t="shared" si="2"/>
        <v>40.667109080910997</v>
      </c>
      <c r="L61" s="7">
        <f t="shared" si="3"/>
        <v>40.667109080910997</v>
      </c>
      <c r="M61" s="6">
        <f t="shared" si="4"/>
        <v>43746.375</v>
      </c>
      <c r="N61" s="8">
        <v>1053.0584799999999</v>
      </c>
      <c r="O61">
        <v>1</v>
      </c>
      <c r="P61" s="6">
        <f t="shared" si="5"/>
        <v>1</v>
      </c>
      <c r="Q61" s="7">
        <f t="shared" si="6"/>
        <v>41.542208558066029</v>
      </c>
      <c r="R61" s="9">
        <f t="shared" si="7"/>
        <v>-2.1065309417332822E-2</v>
      </c>
    </row>
    <row r="62" spans="1:18" x14ac:dyDescent="0.25">
      <c r="A62" t="s">
        <v>29</v>
      </c>
      <c r="B62">
        <v>81920000</v>
      </c>
      <c r="C62" s="5">
        <v>0.3</v>
      </c>
      <c r="D62">
        <v>0</v>
      </c>
      <c r="E62">
        <v>0</v>
      </c>
      <c r="F62">
        <v>0</v>
      </c>
      <c r="G62">
        <v>8</v>
      </c>
      <c r="H62" s="5">
        <f t="shared" si="0"/>
        <v>8</v>
      </c>
      <c r="I62" s="2">
        <f t="shared" ref="I62:I80" si="14">$K$2</f>
        <v>40.667109080910997</v>
      </c>
      <c r="J62" s="2">
        <f>$K$4</f>
        <v>7.8867661549909096</v>
      </c>
      <c r="K62" s="6">
        <f t="shared" si="2"/>
        <v>63.094129239927277</v>
      </c>
      <c r="L62" s="7">
        <f t="shared" si="3"/>
        <v>45.521321016652202</v>
      </c>
      <c r="M62" s="6">
        <f t="shared" si="4"/>
        <v>43746.375</v>
      </c>
      <c r="N62" s="8">
        <v>983.93420000000003</v>
      </c>
      <c r="O62">
        <v>0.125</v>
      </c>
      <c r="P62" s="6">
        <f t="shared" si="5"/>
        <v>1</v>
      </c>
      <c r="Q62" s="7">
        <f t="shared" si="6"/>
        <v>44.460671252203653</v>
      </c>
      <c r="R62" s="9">
        <f t="shared" si="7"/>
        <v>2.3855909831680251E-2</v>
      </c>
    </row>
    <row r="63" spans="1:18" x14ac:dyDescent="0.25">
      <c r="A63" t="s">
        <v>29</v>
      </c>
      <c r="B63">
        <v>81920000</v>
      </c>
      <c r="C63" s="5">
        <v>0.3</v>
      </c>
      <c r="D63">
        <v>0</v>
      </c>
      <c r="E63">
        <v>0</v>
      </c>
      <c r="F63">
        <v>0</v>
      </c>
      <c r="G63">
        <v>64</v>
      </c>
      <c r="H63" s="5">
        <f t="shared" si="0"/>
        <v>64</v>
      </c>
      <c r="I63" s="2">
        <f t="shared" si="14"/>
        <v>40.667109080910997</v>
      </c>
      <c r="J63" s="2">
        <f>$K$4</f>
        <v>7.8867661549909096</v>
      </c>
      <c r="K63" s="6">
        <f t="shared" si="2"/>
        <v>504.75303391941821</v>
      </c>
      <c r="L63" s="7">
        <f t="shared" si="3"/>
        <v>56.156815466171096</v>
      </c>
      <c r="M63" s="6">
        <f t="shared" si="4"/>
        <v>43746.375</v>
      </c>
      <c r="N63" s="8">
        <v>764.30065000000002</v>
      </c>
      <c r="O63">
        <v>1.5625E-2</v>
      </c>
      <c r="P63" s="6">
        <f t="shared" si="5"/>
        <v>1</v>
      </c>
      <c r="Q63" s="7">
        <f t="shared" si="6"/>
        <v>57.237129132364338</v>
      </c>
      <c r="R63" s="9">
        <f t="shared" si="7"/>
        <v>-1.8874351012521093E-2</v>
      </c>
    </row>
    <row r="64" spans="1:18" x14ac:dyDescent="0.25">
      <c r="A64" t="s">
        <v>29</v>
      </c>
      <c r="B64">
        <v>81920000</v>
      </c>
      <c r="C64" s="5">
        <v>0.3</v>
      </c>
      <c r="D64">
        <v>0</v>
      </c>
      <c r="E64">
        <v>0</v>
      </c>
      <c r="F64">
        <v>0</v>
      </c>
      <c r="G64">
        <v>256</v>
      </c>
      <c r="H64" s="5">
        <f t="shared" si="0"/>
        <v>256</v>
      </c>
      <c r="I64" s="2">
        <f t="shared" si="14"/>
        <v>40.667109080910997</v>
      </c>
      <c r="J64" s="2">
        <f>$K$4</f>
        <v>7.8867661549909096</v>
      </c>
      <c r="K64" s="6">
        <f t="shared" si="2"/>
        <v>2019.0121356776729</v>
      </c>
      <c r="L64" s="7">
        <f t="shared" si="3"/>
        <v>57.59865998835938</v>
      </c>
      <c r="M64" s="6">
        <f t="shared" si="4"/>
        <v>43746.375</v>
      </c>
      <c r="N64" s="8">
        <v>739.06430999999998</v>
      </c>
      <c r="O64">
        <v>3.9060000000000002E-3</v>
      </c>
      <c r="P64" s="6">
        <f t="shared" si="5"/>
        <v>0.99993600000000005</v>
      </c>
      <c r="Q64" s="7">
        <f t="shared" si="6"/>
        <v>59.190431032449666</v>
      </c>
      <c r="R64" s="9">
        <f t="shared" si="7"/>
        <v>-2.6892371221585429E-2</v>
      </c>
    </row>
    <row r="65" spans="1:18" x14ac:dyDescent="0.25">
      <c r="A65" t="s">
        <v>29</v>
      </c>
      <c r="B65">
        <v>81920000</v>
      </c>
      <c r="C65" s="5">
        <v>0.3</v>
      </c>
      <c r="D65">
        <v>0</v>
      </c>
      <c r="E65">
        <v>0</v>
      </c>
      <c r="F65">
        <v>0</v>
      </c>
      <c r="G65">
        <v>1024</v>
      </c>
      <c r="H65" s="5">
        <f t="shared" si="0"/>
        <v>1024</v>
      </c>
      <c r="I65" s="2">
        <f t="shared" si="14"/>
        <v>40.667109080910997</v>
      </c>
      <c r="J65" s="2">
        <f>$K$4</f>
        <v>7.8867661549909096</v>
      </c>
      <c r="K65" s="6">
        <f t="shared" si="2"/>
        <v>8076.0485427106914</v>
      </c>
      <c r="L65" s="7">
        <f t="shared" si="3"/>
        <v>57.970764552261777</v>
      </c>
      <c r="M65" s="6">
        <f t="shared" si="4"/>
        <v>43746.375</v>
      </c>
      <c r="N65" s="8">
        <v>747.36662000000001</v>
      </c>
      <c r="O65">
        <v>9.77E-4</v>
      </c>
      <c r="P65" s="6">
        <f t="shared" si="5"/>
        <v>1.000448</v>
      </c>
      <c r="Q65" s="7">
        <f t="shared" si="6"/>
        <v>58.54189007370973</v>
      </c>
      <c r="R65" s="9">
        <f t="shared" si="7"/>
        <v>-9.7558435631110128E-3</v>
      </c>
    </row>
    <row r="66" spans="1:18" x14ac:dyDescent="0.25">
      <c r="A66" t="s">
        <v>29</v>
      </c>
      <c r="B66">
        <v>81920000</v>
      </c>
      <c r="C66" s="5">
        <v>0.3</v>
      </c>
      <c r="D66">
        <v>0</v>
      </c>
      <c r="E66">
        <v>0</v>
      </c>
      <c r="F66">
        <v>8</v>
      </c>
      <c r="G66">
        <v>0</v>
      </c>
      <c r="H66" s="5">
        <f t="shared" si="0"/>
        <v>8</v>
      </c>
      <c r="I66" s="2">
        <f t="shared" si="14"/>
        <v>40.667109080910997</v>
      </c>
      <c r="J66" s="2">
        <f>$K$3</f>
        <v>1</v>
      </c>
      <c r="K66" s="6">
        <f t="shared" si="2"/>
        <v>8</v>
      </c>
      <c r="L66" s="7">
        <f t="shared" si="3"/>
        <v>18.277216113318058</v>
      </c>
      <c r="M66" s="6">
        <f t="shared" si="4"/>
        <v>43746.375</v>
      </c>
      <c r="N66" s="8">
        <v>2357.8031700000001</v>
      </c>
      <c r="O66">
        <v>0.125</v>
      </c>
      <c r="P66" s="6">
        <f t="shared" si="5"/>
        <v>1</v>
      </c>
      <c r="Q66" s="7">
        <f t="shared" si="6"/>
        <v>18.553870635435612</v>
      </c>
      <c r="R66" s="9">
        <f t="shared" si="7"/>
        <v>-1.4910879112694536E-2</v>
      </c>
    </row>
    <row r="67" spans="1:18" x14ac:dyDescent="0.25">
      <c r="A67" t="s">
        <v>29</v>
      </c>
      <c r="B67">
        <v>81920000</v>
      </c>
      <c r="C67" s="5">
        <v>0.3</v>
      </c>
      <c r="D67">
        <v>0</v>
      </c>
      <c r="E67">
        <v>0</v>
      </c>
      <c r="F67">
        <v>8</v>
      </c>
      <c r="G67">
        <v>8</v>
      </c>
      <c r="H67" s="5">
        <f t="shared" si="0"/>
        <v>16</v>
      </c>
      <c r="I67" s="2">
        <f t="shared" si="14"/>
        <v>40.667109080910997</v>
      </c>
      <c r="J67" s="2">
        <f>$K$3</f>
        <v>1</v>
      </c>
      <c r="K67" s="6">
        <f t="shared" si="2"/>
        <v>16</v>
      </c>
      <c r="L67" s="7">
        <f t="shared" si="3"/>
        <v>27.806412594387659</v>
      </c>
      <c r="M67" s="6">
        <f t="shared" si="4"/>
        <v>43746.375</v>
      </c>
      <c r="N67" s="8">
        <v>1511.99262</v>
      </c>
      <c r="O67">
        <v>6.25E-2</v>
      </c>
      <c r="P67" s="6">
        <f t="shared" si="5"/>
        <v>1</v>
      </c>
      <c r="Q67" s="7">
        <f t="shared" si="6"/>
        <v>28.932928918660991</v>
      </c>
      <c r="R67" s="9">
        <f t="shared" si="7"/>
        <v>-3.893544021900798E-2</v>
      </c>
    </row>
    <row r="68" spans="1:18" x14ac:dyDescent="0.25">
      <c r="A68" t="s">
        <v>29</v>
      </c>
      <c r="B68">
        <v>81920000</v>
      </c>
      <c r="C68" s="5">
        <v>0.3</v>
      </c>
      <c r="D68">
        <v>0</v>
      </c>
      <c r="E68">
        <v>0</v>
      </c>
      <c r="F68">
        <v>8</v>
      </c>
      <c r="G68">
        <v>64</v>
      </c>
      <c r="H68" s="5">
        <f t="shared" si="0"/>
        <v>72</v>
      </c>
      <c r="I68" s="2">
        <f t="shared" si="14"/>
        <v>40.667109080910997</v>
      </c>
      <c r="J68" s="2">
        <f>$K$3</f>
        <v>1</v>
      </c>
      <c r="K68" s="6">
        <f t="shared" si="2"/>
        <v>72</v>
      </c>
      <c r="L68" s="7">
        <f t="shared" si="3"/>
        <v>46.773572617206973</v>
      </c>
      <c r="M68" s="6">
        <f t="shared" si="4"/>
        <v>43746.375</v>
      </c>
      <c r="N68" s="8">
        <v>932.96056999999996</v>
      </c>
      <c r="O68">
        <v>1.3889E-2</v>
      </c>
      <c r="P68" s="6">
        <f t="shared" si="5"/>
        <v>1.000008</v>
      </c>
      <c r="Q68" s="7">
        <f t="shared" si="6"/>
        <v>46.889955908104461</v>
      </c>
      <c r="R68" s="9">
        <f t="shared" si="7"/>
        <v>-2.4820516173139017E-3</v>
      </c>
    </row>
    <row r="69" spans="1:18" x14ac:dyDescent="0.25">
      <c r="A69" t="s">
        <v>29</v>
      </c>
      <c r="B69">
        <v>81920000</v>
      </c>
      <c r="C69" s="5">
        <v>0.3</v>
      </c>
      <c r="D69">
        <v>0</v>
      </c>
      <c r="E69">
        <v>0</v>
      </c>
      <c r="F69">
        <v>8</v>
      </c>
      <c r="G69">
        <v>256</v>
      </c>
      <c r="H69" s="5">
        <f t="shared" si="0"/>
        <v>264</v>
      </c>
      <c r="I69" s="2">
        <f t="shared" si="14"/>
        <v>40.667109080910997</v>
      </c>
      <c r="J69" s="2">
        <f>$K$3</f>
        <v>1</v>
      </c>
      <c r="K69" s="6">
        <f t="shared" si="2"/>
        <v>264</v>
      </c>
      <c r="L69" s="7">
        <f t="shared" si="3"/>
        <v>54.498018092135311</v>
      </c>
      <c r="M69" s="6">
        <f t="shared" si="4"/>
        <v>43746.375</v>
      </c>
      <c r="N69" s="8">
        <v>805.67218000000003</v>
      </c>
      <c r="O69">
        <v>3.7880000000000001E-3</v>
      </c>
      <c r="P69" s="6">
        <f t="shared" si="5"/>
        <v>1.000032</v>
      </c>
      <c r="Q69" s="7">
        <f t="shared" si="6"/>
        <v>54.298505088260583</v>
      </c>
      <c r="R69" s="9">
        <f t="shared" si="7"/>
        <v>3.674373788936276E-3</v>
      </c>
    </row>
    <row r="70" spans="1:18" x14ac:dyDescent="0.25">
      <c r="A70" t="s">
        <v>29</v>
      </c>
      <c r="B70">
        <v>81920000</v>
      </c>
      <c r="C70" s="5">
        <v>0.3</v>
      </c>
      <c r="D70">
        <v>0</v>
      </c>
      <c r="E70">
        <v>0</v>
      </c>
      <c r="F70">
        <v>8</v>
      </c>
      <c r="G70">
        <v>1024</v>
      </c>
      <c r="H70" s="5">
        <f t="shared" si="0"/>
        <v>1032</v>
      </c>
      <c r="I70" s="2">
        <f t="shared" si="14"/>
        <v>40.667109080910997</v>
      </c>
      <c r="J70" s="2">
        <f>$K$3</f>
        <v>1</v>
      </c>
      <c r="K70" s="6">
        <f t="shared" si="2"/>
        <v>1032</v>
      </c>
      <c r="L70" s="7">
        <f t="shared" si="3"/>
        <v>57.131022309864868</v>
      </c>
      <c r="M70" s="6">
        <f t="shared" si="4"/>
        <v>43746.375</v>
      </c>
      <c r="N70" s="8">
        <v>747.70218999999997</v>
      </c>
      <c r="O70">
        <v>9.6900000000000003E-4</v>
      </c>
      <c r="P70" s="6">
        <f t="shared" si="5"/>
        <v>1.000008</v>
      </c>
      <c r="Q70" s="7">
        <f t="shared" si="6"/>
        <v>58.507893351629754</v>
      </c>
      <c r="R70" s="9">
        <f t="shared" si="7"/>
        <v>-2.3533081826924693E-2</v>
      </c>
    </row>
    <row r="71" spans="1:18" x14ac:dyDescent="0.25">
      <c r="A71" t="s">
        <v>29</v>
      </c>
      <c r="B71">
        <v>81920000</v>
      </c>
      <c r="C71" s="5">
        <v>0.3</v>
      </c>
      <c r="D71">
        <v>0</v>
      </c>
      <c r="E71">
        <v>0</v>
      </c>
      <c r="F71">
        <v>64</v>
      </c>
      <c r="G71">
        <v>0</v>
      </c>
      <c r="H71" s="5">
        <f t="shared" si="0"/>
        <v>64</v>
      </c>
      <c r="I71" s="2">
        <f t="shared" si="14"/>
        <v>40.667109080910997</v>
      </c>
      <c r="J71" s="2">
        <f t="shared" ref="J71:J80" si="15">$K$5</f>
        <v>0.76912704208703198</v>
      </c>
      <c r="K71" s="6">
        <f t="shared" si="2"/>
        <v>49.224130693570046</v>
      </c>
      <c r="L71" s="7">
        <f t="shared" si="3"/>
        <v>42.904645682678449</v>
      </c>
      <c r="M71" s="6">
        <f t="shared" si="4"/>
        <v>43746.375</v>
      </c>
      <c r="N71" s="8">
        <v>1008.97174</v>
      </c>
      <c r="O71">
        <v>1.5625E-2</v>
      </c>
      <c r="P71" s="6">
        <f t="shared" si="5"/>
        <v>1</v>
      </c>
      <c r="Q71" s="7">
        <f t="shared" si="6"/>
        <v>43.357383825239744</v>
      </c>
      <c r="R71" s="9">
        <f t="shared" si="7"/>
        <v>-1.0442007856981001E-2</v>
      </c>
    </row>
    <row r="72" spans="1:18" x14ac:dyDescent="0.25">
      <c r="A72" t="s">
        <v>29</v>
      </c>
      <c r="B72">
        <v>81920000</v>
      </c>
      <c r="C72" s="5">
        <v>0.3</v>
      </c>
      <c r="D72">
        <v>0</v>
      </c>
      <c r="E72">
        <v>0</v>
      </c>
      <c r="F72">
        <v>64</v>
      </c>
      <c r="G72">
        <v>8</v>
      </c>
      <c r="H72" s="5">
        <f t="shared" ref="H72:H80" si="16">E72+F72+G72</f>
        <v>72</v>
      </c>
      <c r="I72" s="2">
        <f t="shared" si="14"/>
        <v>40.667109080910997</v>
      </c>
      <c r="J72" s="2">
        <f t="shared" si="15"/>
        <v>0.76912704208703198</v>
      </c>
      <c r="K72" s="6">
        <f t="shared" ref="K72:K80" si="17">H72*J72</f>
        <v>55.3771470302663</v>
      </c>
      <c r="L72" s="7">
        <f t="shared" ref="L72:L80" si="18">1/((1-$C72)/I72+$C72/K72)</f>
        <v>44.188495504683694</v>
      </c>
      <c r="M72" s="6">
        <f t="shared" ref="M72:M80" si="19">N$8</f>
        <v>43746.375</v>
      </c>
      <c r="N72" s="8">
        <v>993.86992999999995</v>
      </c>
      <c r="O72">
        <v>1.3889E-2</v>
      </c>
      <c r="P72" s="6">
        <f t="shared" ref="P72:P80" si="20">O72*$H72</f>
        <v>1.000008</v>
      </c>
      <c r="Q72" s="7">
        <f t="shared" ref="Q72:Q80" si="21">($B72/$B$8)*(M72/N72)*((1-$C72)+$C72*O72*$H72)</f>
        <v>44.01630300989185</v>
      </c>
      <c r="R72" s="9">
        <f t="shared" ref="R72:R80" si="22">(L72-Q72)/Q72</f>
        <v>3.9120162988960424E-3</v>
      </c>
    </row>
    <row r="73" spans="1:18" x14ac:dyDescent="0.25">
      <c r="A73" t="s">
        <v>29</v>
      </c>
      <c r="B73">
        <v>81920000</v>
      </c>
      <c r="C73" s="5">
        <v>0.3</v>
      </c>
      <c r="D73">
        <v>0</v>
      </c>
      <c r="E73">
        <v>0</v>
      </c>
      <c r="F73">
        <v>64</v>
      </c>
      <c r="G73">
        <v>64</v>
      </c>
      <c r="H73" s="5">
        <f t="shared" si="16"/>
        <v>128</v>
      </c>
      <c r="I73" s="2">
        <f t="shared" si="14"/>
        <v>40.667109080910997</v>
      </c>
      <c r="J73" s="2">
        <f t="shared" si="15"/>
        <v>0.76912704208703198</v>
      </c>
      <c r="K73" s="6">
        <f t="shared" si="17"/>
        <v>98.448261387140093</v>
      </c>
      <c r="L73" s="7">
        <f t="shared" si="18"/>
        <v>49.357821655381628</v>
      </c>
      <c r="M73" s="6">
        <f t="shared" si="19"/>
        <v>43746.375</v>
      </c>
      <c r="N73" s="8">
        <v>847.79454999999996</v>
      </c>
      <c r="O73">
        <v>7.8130000000000005E-3</v>
      </c>
      <c r="P73" s="6">
        <f t="shared" si="20"/>
        <v>1.0000640000000001</v>
      </c>
      <c r="Q73" s="7">
        <f t="shared" si="21"/>
        <v>51.601198580953366</v>
      </c>
      <c r="R73" s="9">
        <f t="shared" si="22"/>
        <v>-4.3475287149624384E-2</v>
      </c>
    </row>
    <row r="74" spans="1:18" x14ac:dyDescent="0.25">
      <c r="A74" t="s">
        <v>29</v>
      </c>
      <c r="B74">
        <v>81920000</v>
      </c>
      <c r="C74" s="5">
        <v>0.3</v>
      </c>
      <c r="D74">
        <v>0</v>
      </c>
      <c r="E74">
        <v>0</v>
      </c>
      <c r="F74">
        <v>64</v>
      </c>
      <c r="G74">
        <v>256</v>
      </c>
      <c r="H74" s="5">
        <f t="shared" si="16"/>
        <v>320</v>
      </c>
      <c r="I74" s="2">
        <f t="shared" si="14"/>
        <v>40.667109080910997</v>
      </c>
      <c r="J74" s="2">
        <f t="shared" si="15"/>
        <v>0.76912704208703198</v>
      </c>
      <c r="K74" s="6">
        <f t="shared" si="17"/>
        <v>246.12065346785022</v>
      </c>
      <c r="L74" s="7">
        <f t="shared" si="18"/>
        <v>54.25393770508488</v>
      </c>
      <c r="M74" s="6">
        <f t="shared" si="19"/>
        <v>43746.375</v>
      </c>
      <c r="N74" s="8">
        <v>804.87706000000003</v>
      </c>
      <c r="O74">
        <v>3.1250000000000002E-3</v>
      </c>
      <c r="P74" s="6">
        <f t="shared" si="20"/>
        <v>1</v>
      </c>
      <c r="Q74" s="7">
        <f t="shared" si="21"/>
        <v>54.351623588327882</v>
      </c>
      <c r="R74" s="9">
        <f t="shared" si="22"/>
        <v>-1.7972946674583016E-3</v>
      </c>
    </row>
    <row r="75" spans="1:18" x14ac:dyDescent="0.25">
      <c r="A75" t="s">
        <v>29</v>
      </c>
      <c r="B75">
        <v>81920000</v>
      </c>
      <c r="C75" s="5">
        <v>0.3</v>
      </c>
      <c r="D75">
        <v>0</v>
      </c>
      <c r="E75">
        <v>0</v>
      </c>
      <c r="F75">
        <v>64</v>
      </c>
      <c r="G75">
        <v>1024</v>
      </c>
      <c r="H75" s="5">
        <f t="shared" si="16"/>
        <v>1088</v>
      </c>
      <c r="I75" s="2">
        <f t="shared" si="14"/>
        <v>40.667109080910997</v>
      </c>
      <c r="J75" s="2">
        <f t="shared" si="15"/>
        <v>0.76912704208703198</v>
      </c>
      <c r="K75" s="6">
        <f t="shared" si="17"/>
        <v>836.81022179069078</v>
      </c>
      <c r="L75" s="7">
        <f t="shared" si="18"/>
        <v>56.910558911458743</v>
      </c>
      <c r="M75" s="6">
        <f t="shared" si="19"/>
        <v>43746.375</v>
      </c>
      <c r="N75" s="8">
        <v>772.04906000000005</v>
      </c>
      <c r="O75">
        <v>9.19E-4</v>
      </c>
      <c r="P75" s="6">
        <f t="shared" si="20"/>
        <v>0.99987199999999998</v>
      </c>
      <c r="Q75" s="7">
        <f t="shared" si="21"/>
        <v>56.660512143101364</v>
      </c>
      <c r="R75" s="9">
        <f t="shared" si="22"/>
        <v>4.4130693299393869E-3</v>
      </c>
    </row>
    <row r="76" spans="1:18" x14ac:dyDescent="0.25">
      <c r="A76" t="s">
        <v>29</v>
      </c>
      <c r="B76">
        <v>81920000</v>
      </c>
      <c r="C76" s="5">
        <v>0.3</v>
      </c>
      <c r="D76">
        <v>0</v>
      </c>
      <c r="E76">
        <v>0</v>
      </c>
      <c r="F76">
        <v>256</v>
      </c>
      <c r="G76">
        <v>0</v>
      </c>
      <c r="H76" s="5">
        <f t="shared" si="16"/>
        <v>256</v>
      </c>
      <c r="I76" s="2">
        <f t="shared" si="14"/>
        <v>40.667109080910997</v>
      </c>
      <c r="J76" s="2">
        <f t="shared" si="15"/>
        <v>0.76912704208703198</v>
      </c>
      <c r="K76" s="6">
        <f t="shared" si="17"/>
        <v>196.89652277428019</v>
      </c>
      <c r="L76" s="7">
        <f t="shared" si="18"/>
        <v>53.37156032184064</v>
      </c>
      <c r="M76" s="6">
        <f t="shared" si="19"/>
        <v>43746.375</v>
      </c>
      <c r="N76" s="8">
        <v>845.30552</v>
      </c>
      <c r="O76">
        <v>3.9060000000000002E-3</v>
      </c>
      <c r="P76" s="6">
        <f t="shared" si="20"/>
        <v>0.99993600000000005</v>
      </c>
      <c r="Q76" s="7">
        <f t="shared" si="21"/>
        <v>51.751152730671862</v>
      </c>
      <c r="R76" s="9">
        <f t="shared" si="22"/>
        <v>3.1311526520034313E-2</v>
      </c>
    </row>
    <row r="77" spans="1:18" x14ac:dyDescent="0.25">
      <c r="A77" t="s">
        <v>29</v>
      </c>
      <c r="B77">
        <v>81920000</v>
      </c>
      <c r="C77" s="5">
        <v>0.3</v>
      </c>
      <c r="D77">
        <v>0</v>
      </c>
      <c r="E77">
        <v>0</v>
      </c>
      <c r="F77">
        <v>256</v>
      </c>
      <c r="G77">
        <v>8</v>
      </c>
      <c r="H77" s="5">
        <f t="shared" si="16"/>
        <v>264</v>
      </c>
      <c r="I77" s="2">
        <f t="shared" si="14"/>
        <v>40.667109080910997</v>
      </c>
      <c r="J77" s="2">
        <f t="shared" si="15"/>
        <v>0.76912704208703198</v>
      </c>
      <c r="K77" s="6">
        <f t="shared" si="17"/>
        <v>203.04953911097644</v>
      </c>
      <c r="L77" s="7">
        <f t="shared" si="18"/>
        <v>53.503404386863515</v>
      </c>
      <c r="M77" s="6">
        <f t="shared" si="19"/>
        <v>43746.375</v>
      </c>
      <c r="N77" s="8">
        <v>811.93926999999996</v>
      </c>
      <c r="O77">
        <v>3.7880000000000001E-3</v>
      </c>
      <c r="P77" s="6">
        <f t="shared" si="20"/>
        <v>1.000032</v>
      </c>
      <c r="Q77" s="7">
        <f t="shared" si="21"/>
        <v>53.879392931936898</v>
      </c>
      <c r="R77" s="9">
        <f t="shared" si="22"/>
        <v>-6.9783367000506216E-3</v>
      </c>
    </row>
    <row r="78" spans="1:18" x14ac:dyDescent="0.25">
      <c r="A78" t="s">
        <v>29</v>
      </c>
      <c r="B78">
        <v>81920000</v>
      </c>
      <c r="C78" s="5">
        <v>0.3</v>
      </c>
      <c r="D78">
        <v>0</v>
      </c>
      <c r="E78">
        <v>0</v>
      </c>
      <c r="F78">
        <v>256</v>
      </c>
      <c r="G78">
        <v>64</v>
      </c>
      <c r="H78" s="5">
        <f t="shared" si="16"/>
        <v>320</v>
      </c>
      <c r="I78" s="2">
        <f t="shared" si="14"/>
        <v>40.667109080910997</v>
      </c>
      <c r="J78" s="2">
        <f t="shared" si="15"/>
        <v>0.76912704208703198</v>
      </c>
      <c r="K78" s="6">
        <f t="shared" si="17"/>
        <v>246.12065346785022</v>
      </c>
      <c r="L78" s="7">
        <f t="shared" si="18"/>
        <v>54.25393770508488</v>
      </c>
      <c r="M78" s="6">
        <f t="shared" si="19"/>
        <v>43746.375</v>
      </c>
      <c r="N78" s="8">
        <v>878.92588000000001</v>
      </c>
      <c r="O78">
        <v>3.1250000000000002E-3</v>
      </c>
      <c r="P78" s="6">
        <f t="shared" si="20"/>
        <v>1</v>
      </c>
      <c r="Q78" s="7">
        <f t="shared" si="21"/>
        <v>49.772541684629878</v>
      </c>
      <c r="R78" s="10">
        <f t="shared" si="22"/>
        <v>9.0037516043487267E-2</v>
      </c>
    </row>
    <row r="79" spans="1:18" x14ac:dyDescent="0.25">
      <c r="A79" t="s">
        <v>29</v>
      </c>
      <c r="B79">
        <v>81920000</v>
      </c>
      <c r="C79" s="5">
        <v>0.3</v>
      </c>
      <c r="D79">
        <v>0</v>
      </c>
      <c r="E79">
        <v>0</v>
      </c>
      <c r="F79">
        <v>256</v>
      </c>
      <c r="G79">
        <v>256</v>
      </c>
      <c r="H79" s="5">
        <f t="shared" si="16"/>
        <v>512</v>
      </c>
      <c r="I79" s="2">
        <f t="shared" si="14"/>
        <v>40.667109080910997</v>
      </c>
      <c r="J79" s="2">
        <f t="shared" si="15"/>
        <v>0.76912704208703198</v>
      </c>
      <c r="K79" s="6">
        <f t="shared" si="17"/>
        <v>393.79304554856037</v>
      </c>
      <c r="L79" s="7">
        <f t="shared" si="18"/>
        <v>55.633600310979382</v>
      </c>
      <c r="M79" s="6">
        <f t="shared" si="19"/>
        <v>43746.375</v>
      </c>
      <c r="N79" s="8">
        <v>828.78952000000004</v>
      </c>
      <c r="O79">
        <v>1.9530000000000001E-3</v>
      </c>
      <c r="P79" s="6">
        <f t="shared" si="20"/>
        <v>0.99993600000000005</v>
      </c>
      <c r="Q79" s="7">
        <f t="shared" si="21"/>
        <v>52.782442361964222</v>
      </c>
      <c r="R79" s="9">
        <f t="shared" si="22"/>
        <v>5.4017165963311797E-2</v>
      </c>
    </row>
    <row r="80" spans="1:18" x14ac:dyDescent="0.25">
      <c r="A80" t="s">
        <v>29</v>
      </c>
      <c r="B80">
        <v>81920000</v>
      </c>
      <c r="C80" s="5">
        <v>0.3</v>
      </c>
      <c r="D80">
        <v>0</v>
      </c>
      <c r="E80">
        <v>0</v>
      </c>
      <c r="F80">
        <v>256</v>
      </c>
      <c r="G80">
        <v>1024</v>
      </c>
      <c r="H80" s="5">
        <f t="shared" si="16"/>
        <v>1280</v>
      </c>
      <c r="I80" s="2">
        <f t="shared" si="14"/>
        <v>40.667109080910997</v>
      </c>
      <c r="J80" s="2">
        <f t="shared" si="15"/>
        <v>0.76912704208703198</v>
      </c>
      <c r="K80" s="6">
        <f t="shared" si="17"/>
        <v>984.48261387140087</v>
      </c>
      <c r="L80" s="7">
        <f t="shared" si="18"/>
        <v>57.085262727841815</v>
      </c>
      <c r="M80" s="6">
        <f t="shared" si="19"/>
        <v>43746.375</v>
      </c>
      <c r="N80" s="8">
        <v>756.55128999999999</v>
      </c>
      <c r="O80">
        <v>7.8100000000000001E-4</v>
      </c>
      <c r="P80" s="6">
        <f t="shared" si="20"/>
        <v>0.99968000000000001</v>
      </c>
      <c r="Q80" s="7">
        <f t="shared" si="21"/>
        <v>57.817858387367224</v>
      </c>
      <c r="R80" s="9">
        <f t="shared" si="22"/>
        <v>-1.2670750525160842E-2</v>
      </c>
    </row>
    <row r="81" spans="18:18" x14ac:dyDescent="0.25">
      <c r="R81" s="9">
        <f>MIN(R$8:R$80)</f>
        <v>-4.3475287149624384E-2</v>
      </c>
    </row>
    <row r="82" spans="18:18" x14ac:dyDescent="0.25">
      <c r="R82" s="9">
        <f>MAX(R$8:R$80)</f>
        <v>9.0037516043487267E-2</v>
      </c>
    </row>
    <row r="83" spans="18:18" x14ac:dyDescent="0.25">
      <c r="R83" s="9">
        <f>AVERAGE(R$8:R$80)</f>
        <v>5.8239546106265919E-3</v>
      </c>
    </row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opLeftCell="A19" workbookViewId="0">
      <selection activeCell="R55" sqref="R55"/>
    </sheetView>
  </sheetViews>
  <sheetFormatPr defaultColWidth="10.23046875" defaultRowHeight="9.75" x14ac:dyDescent="0.25"/>
  <sheetData>
    <row r="1" spans="1:18" x14ac:dyDescent="0.25">
      <c r="H1" s="1" t="s">
        <v>0</v>
      </c>
      <c r="I1" s="1" t="s">
        <v>1</v>
      </c>
      <c r="J1" s="1" t="s">
        <v>2</v>
      </c>
      <c r="K1" s="1" t="s">
        <v>3</v>
      </c>
    </row>
    <row r="2" spans="1:18" x14ac:dyDescent="0.25">
      <c r="H2" t="s">
        <v>4</v>
      </c>
      <c r="I2">
        <v>0</v>
      </c>
      <c r="J2" t="s">
        <v>30</v>
      </c>
      <c r="K2" s="2">
        <v>42.693904791532702</v>
      </c>
    </row>
    <row r="3" spans="1:18" x14ac:dyDescent="0.25">
      <c r="G3" s="3" t="s">
        <v>6</v>
      </c>
      <c r="H3" s="3" t="s">
        <v>7</v>
      </c>
      <c r="I3" s="3">
        <v>1</v>
      </c>
      <c r="J3" s="3" t="s">
        <v>30</v>
      </c>
      <c r="K3" s="4">
        <v>1</v>
      </c>
    </row>
    <row r="4" spans="1:18" x14ac:dyDescent="0.25">
      <c r="H4" t="s">
        <v>8</v>
      </c>
      <c r="I4">
        <v>2</v>
      </c>
      <c r="J4" t="s">
        <v>30</v>
      </c>
      <c r="K4" s="2">
        <v>0.24682964984658501</v>
      </c>
    </row>
    <row r="5" spans="1:18" x14ac:dyDescent="0.25">
      <c r="H5" t="s">
        <v>9</v>
      </c>
      <c r="I5" t="s">
        <v>10</v>
      </c>
      <c r="J5" t="s">
        <v>30</v>
      </c>
      <c r="K5" s="2">
        <v>0.85632353707292297</v>
      </c>
    </row>
    <row r="7" spans="1:18" x14ac:dyDescent="0.25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1" t="s">
        <v>16</v>
      </c>
      <c r="G7" s="1" t="s">
        <v>17</v>
      </c>
      <c r="H7" s="1" t="s">
        <v>18</v>
      </c>
      <c r="I7" s="1" t="s">
        <v>19</v>
      </c>
      <c r="J7" s="1" t="s">
        <v>20</v>
      </c>
      <c r="K7" s="1" t="s">
        <v>21</v>
      </c>
      <c r="L7" s="1" t="s">
        <v>22</v>
      </c>
      <c r="M7" s="1" t="s">
        <v>23</v>
      </c>
      <c r="N7" s="1" t="s">
        <v>24</v>
      </c>
      <c r="O7" s="1" t="s">
        <v>25</v>
      </c>
      <c r="P7" s="1" t="s">
        <v>26</v>
      </c>
      <c r="Q7" s="1" t="s">
        <v>27</v>
      </c>
      <c r="R7" s="1" t="s">
        <v>28</v>
      </c>
    </row>
    <row r="8" spans="1:18" x14ac:dyDescent="0.25">
      <c r="A8" t="s">
        <v>30</v>
      </c>
      <c r="B8" s="11">
        <v>5120000</v>
      </c>
      <c r="C8" s="5">
        <v>0.9</v>
      </c>
      <c r="D8">
        <v>1</v>
      </c>
      <c r="E8">
        <v>0</v>
      </c>
      <c r="F8">
        <v>1</v>
      </c>
      <c r="G8">
        <v>0</v>
      </c>
      <c r="H8" s="5">
        <f t="shared" ref="H8:H51" si="0">E8+F8+G8</f>
        <v>1</v>
      </c>
      <c r="I8" s="2">
        <f>$K$3</f>
        <v>1</v>
      </c>
      <c r="J8" s="2">
        <f>$K$3</f>
        <v>1</v>
      </c>
      <c r="K8" s="6">
        <f t="shared" ref="K8:K51" si="1">H8*J8</f>
        <v>1</v>
      </c>
      <c r="L8" s="7">
        <f t="shared" ref="L8:L51" si="2">1/((1-$C8)/I8+$C8/K8)</f>
        <v>1</v>
      </c>
      <c r="M8" s="6">
        <f t="shared" ref="M8:M51" si="3">N$8</f>
        <v>5827.1369400000003</v>
      </c>
      <c r="N8" s="8">
        <v>5827.1369400000003</v>
      </c>
      <c r="O8">
        <v>1</v>
      </c>
      <c r="P8" s="6">
        <f t="shared" ref="P8:P51" si="4">O8*$H8</f>
        <v>1</v>
      </c>
      <c r="Q8" s="7">
        <f t="shared" ref="Q8:Q51" si="5">($B8/$B$8)*(M8/N8)*((1-$C8)+$C8*O8*$H8)</f>
        <v>1</v>
      </c>
      <c r="R8" s="9">
        <f t="shared" ref="R8:R51" si="6">(L8-Q8)/Q8</f>
        <v>0</v>
      </c>
    </row>
    <row r="9" spans="1:18" x14ac:dyDescent="0.25">
      <c r="A9" t="s">
        <v>30</v>
      </c>
      <c r="B9" s="11">
        <v>5120000</v>
      </c>
      <c r="C9" s="5">
        <v>0.9</v>
      </c>
      <c r="D9">
        <v>1</v>
      </c>
      <c r="E9">
        <v>0</v>
      </c>
      <c r="F9">
        <v>8</v>
      </c>
      <c r="G9">
        <v>0</v>
      </c>
      <c r="H9" s="5">
        <f t="shared" si="0"/>
        <v>8</v>
      </c>
      <c r="I9" s="2">
        <f>$K$3</f>
        <v>1</v>
      </c>
      <c r="J9" s="2">
        <f>$K$3</f>
        <v>1</v>
      </c>
      <c r="K9" s="6">
        <f t="shared" si="1"/>
        <v>8</v>
      </c>
      <c r="L9" s="7">
        <f t="shared" si="2"/>
        <v>4.7058823529411775</v>
      </c>
      <c r="M9" s="6">
        <f t="shared" si="3"/>
        <v>5827.1369400000003</v>
      </c>
      <c r="N9" s="8">
        <v>1235.9778699999999</v>
      </c>
      <c r="O9">
        <v>0.125</v>
      </c>
      <c r="P9" s="6">
        <f t="shared" si="4"/>
        <v>1</v>
      </c>
      <c r="Q9" s="7">
        <f t="shared" si="5"/>
        <v>4.714596500016623</v>
      </c>
      <c r="R9" s="9">
        <f t="shared" si="6"/>
        <v>-1.8483335902478109E-3</v>
      </c>
    </row>
    <row r="10" spans="1:18" x14ac:dyDescent="0.25">
      <c r="A10" t="s">
        <v>30</v>
      </c>
      <c r="B10" s="11">
        <v>5120000</v>
      </c>
      <c r="C10" s="5">
        <v>0.9</v>
      </c>
      <c r="D10">
        <v>1</v>
      </c>
      <c r="E10">
        <v>0</v>
      </c>
      <c r="F10">
        <v>8</v>
      </c>
      <c r="G10">
        <v>8</v>
      </c>
      <c r="H10" s="5">
        <f t="shared" si="0"/>
        <v>16</v>
      </c>
      <c r="I10" s="2">
        <f t="shared" ref="I10:I17" si="7">$K$3</f>
        <v>1</v>
      </c>
      <c r="J10" s="2">
        <f>$K$4</f>
        <v>0.24682964984658501</v>
      </c>
      <c r="K10" s="6">
        <f t="shared" si="1"/>
        <v>3.9492743975453601</v>
      </c>
      <c r="L10" s="7">
        <f t="shared" si="2"/>
        <v>3.0498036232006771</v>
      </c>
      <c r="M10" s="6">
        <f t="shared" si="3"/>
        <v>5827.1369400000003</v>
      </c>
      <c r="N10" s="8">
        <v>1942.2345600000001</v>
      </c>
      <c r="O10">
        <v>6.25E-2</v>
      </c>
      <c r="P10" s="6">
        <f t="shared" si="4"/>
        <v>1</v>
      </c>
      <c r="Q10" s="7">
        <f t="shared" si="5"/>
        <v>3.0002230729536601</v>
      </c>
      <c r="R10" s="9">
        <f t="shared" si="6"/>
        <v>1.6525621275955974E-2</v>
      </c>
    </row>
    <row r="11" spans="1:18" x14ac:dyDescent="0.25">
      <c r="A11" t="s">
        <v>30</v>
      </c>
      <c r="B11" s="11">
        <v>5120000</v>
      </c>
      <c r="C11" s="5">
        <v>0.9</v>
      </c>
      <c r="D11">
        <v>1</v>
      </c>
      <c r="E11">
        <v>0</v>
      </c>
      <c r="F11">
        <v>8</v>
      </c>
      <c r="G11">
        <v>64</v>
      </c>
      <c r="H11" s="5">
        <f t="shared" si="0"/>
        <v>72</v>
      </c>
      <c r="I11" s="2">
        <f t="shared" si="7"/>
        <v>1</v>
      </c>
      <c r="J11" s="2">
        <f>$K$4</f>
        <v>0.24682964984658501</v>
      </c>
      <c r="K11" s="6">
        <f t="shared" si="1"/>
        <v>17.77173478895412</v>
      </c>
      <c r="L11" s="7">
        <f t="shared" si="2"/>
        <v>6.6382454962487705</v>
      </c>
      <c r="M11" s="6">
        <f t="shared" si="3"/>
        <v>5827.1369400000003</v>
      </c>
      <c r="N11" s="8">
        <v>899.44433000000004</v>
      </c>
      <c r="O11">
        <v>1.3889E-2</v>
      </c>
      <c r="P11" s="6">
        <f t="shared" si="4"/>
        <v>1.000008</v>
      </c>
      <c r="Q11" s="7">
        <f t="shared" si="5"/>
        <v>6.4786432033942205</v>
      </c>
      <c r="R11" s="9">
        <f t="shared" si="6"/>
        <v>2.4635141625168194E-2</v>
      </c>
    </row>
    <row r="12" spans="1:18" x14ac:dyDescent="0.25">
      <c r="A12" t="s">
        <v>30</v>
      </c>
      <c r="B12" s="11">
        <v>5120000</v>
      </c>
      <c r="C12" s="5">
        <v>0.9</v>
      </c>
      <c r="D12">
        <v>1</v>
      </c>
      <c r="E12">
        <v>0</v>
      </c>
      <c r="F12">
        <v>64</v>
      </c>
      <c r="G12">
        <v>0</v>
      </c>
      <c r="H12" s="5">
        <f t="shared" si="0"/>
        <v>64</v>
      </c>
      <c r="I12" s="2">
        <f t="shared" si="7"/>
        <v>1</v>
      </c>
      <c r="J12" s="2">
        <f>$K$5</f>
        <v>0.85632353707292297</v>
      </c>
      <c r="K12" s="6">
        <f t="shared" si="1"/>
        <v>54.80470637266707</v>
      </c>
      <c r="L12" s="7">
        <f t="shared" si="2"/>
        <v>8.589445745987252</v>
      </c>
      <c r="M12" s="6">
        <f t="shared" si="3"/>
        <v>5827.1369400000003</v>
      </c>
      <c r="N12" s="8">
        <v>677.14251000000002</v>
      </c>
      <c r="O12">
        <v>1.5625E-2</v>
      </c>
      <c r="P12" s="6">
        <f t="shared" si="4"/>
        <v>1</v>
      </c>
      <c r="Q12" s="7">
        <f t="shared" si="5"/>
        <v>8.6054809053414765</v>
      </c>
      <c r="R12" s="9">
        <f t="shared" si="6"/>
        <v>-1.8633658630595972E-3</v>
      </c>
    </row>
    <row r="13" spans="1:18" x14ac:dyDescent="0.25">
      <c r="A13" t="s">
        <v>30</v>
      </c>
      <c r="B13" s="11">
        <v>5120000</v>
      </c>
      <c r="C13" s="5">
        <v>0.9</v>
      </c>
      <c r="D13">
        <v>1</v>
      </c>
      <c r="E13">
        <v>0</v>
      </c>
      <c r="F13">
        <v>64</v>
      </c>
      <c r="G13">
        <v>8</v>
      </c>
      <c r="H13" s="5">
        <f t="shared" si="0"/>
        <v>72</v>
      </c>
      <c r="I13" s="2">
        <f t="shared" si="7"/>
        <v>1</v>
      </c>
      <c r="J13" s="2">
        <f>$K$4</f>
        <v>0.24682964984658501</v>
      </c>
      <c r="K13" s="6">
        <f t="shared" si="1"/>
        <v>17.77173478895412</v>
      </c>
      <c r="L13" s="7">
        <f t="shared" si="2"/>
        <v>6.6382454962487705</v>
      </c>
      <c r="M13" s="6">
        <f t="shared" si="3"/>
        <v>5827.1369400000003</v>
      </c>
      <c r="N13" s="8">
        <v>900.05841999999996</v>
      </c>
      <c r="O13">
        <v>1.3889E-2</v>
      </c>
      <c r="P13" s="6">
        <f t="shared" si="4"/>
        <v>1.000008</v>
      </c>
      <c r="Q13" s="7">
        <f t="shared" si="5"/>
        <v>6.474222968089081</v>
      </c>
      <c r="R13" s="9">
        <f t="shared" si="6"/>
        <v>2.5334704870089143E-2</v>
      </c>
    </row>
    <row r="14" spans="1:18" x14ac:dyDescent="0.25">
      <c r="A14" t="s">
        <v>30</v>
      </c>
      <c r="B14" s="11">
        <v>5120000</v>
      </c>
      <c r="C14" s="5">
        <v>0.9</v>
      </c>
      <c r="D14">
        <v>1</v>
      </c>
      <c r="E14">
        <v>0</v>
      </c>
      <c r="F14">
        <v>64</v>
      </c>
      <c r="G14">
        <v>64</v>
      </c>
      <c r="H14" s="5">
        <f t="shared" si="0"/>
        <v>128</v>
      </c>
      <c r="I14" s="2">
        <f t="shared" si="7"/>
        <v>1</v>
      </c>
      <c r="J14" s="2">
        <f>$K$4</f>
        <v>0.24682964984658501</v>
      </c>
      <c r="K14" s="6">
        <f t="shared" si="1"/>
        <v>31.594195180362881</v>
      </c>
      <c r="L14" s="7">
        <f t="shared" si="2"/>
        <v>7.7829342446592777</v>
      </c>
      <c r="M14" s="6">
        <f t="shared" si="3"/>
        <v>5827.1369400000003</v>
      </c>
      <c r="N14" s="8">
        <v>764.96699000000001</v>
      </c>
      <c r="O14">
        <v>7.8130000000000005E-3</v>
      </c>
      <c r="P14" s="6">
        <f t="shared" si="4"/>
        <v>1.0000640000000001</v>
      </c>
      <c r="Q14" s="7">
        <f t="shared" si="5"/>
        <v>7.617939936320318</v>
      </c>
      <c r="R14" s="9">
        <f t="shared" si="6"/>
        <v>2.1658651777012664E-2</v>
      </c>
    </row>
    <row r="15" spans="1:18" x14ac:dyDescent="0.25">
      <c r="A15" t="s">
        <v>30</v>
      </c>
      <c r="B15" s="11">
        <v>5120000</v>
      </c>
      <c r="C15" s="5">
        <v>0.9</v>
      </c>
      <c r="D15">
        <v>1</v>
      </c>
      <c r="E15">
        <v>0</v>
      </c>
      <c r="F15">
        <v>256</v>
      </c>
      <c r="G15">
        <v>0</v>
      </c>
      <c r="H15" s="5">
        <f t="shared" si="0"/>
        <v>256</v>
      </c>
      <c r="I15" s="2">
        <f t="shared" si="7"/>
        <v>1</v>
      </c>
      <c r="J15" s="2">
        <f>$K$5</f>
        <v>0.85632353707292297</v>
      </c>
      <c r="K15" s="6">
        <f t="shared" si="1"/>
        <v>219.21882549066828</v>
      </c>
      <c r="L15" s="7">
        <f t="shared" si="2"/>
        <v>9.6056416476313888</v>
      </c>
      <c r="M15" s="6">
        <f t="shared" si="3"/>
        <v>5827.1369400000003</v>
      </c>
      <c r="N15" s="8">
        <v>605.71594000000005</v>
      </c>
      <c r="O15">
        <v>3.9060000000000002E-3</v>
      </c>
      <c r="P15" s="6">
        <f t="shared" si="4"/>
        <v>0.99993600000000005</v>
      </c>
      <c r="Q15" s="7">
        <f t="shared" si="5"/>
        <v>9.6196928496091019</v>
      </c>
      <c r="R15" s="9">
        <f t="shared" si="6"/>
        <v>-1.4606705429564737E-3</v>
      </c>
    </row>
    <row r="16" spans="1:18" x14ac:dyDescent="0.25">
      <c r="A16" t="s">
        <v>30</v>
      </c>
      <c r="B16" s="11">
        <v>5120000</v>
      </c>
      <c r="C16" s="5">
        <v>0.9</v>
      </c>
      <c r="D16">
        <v>1</v>
      </c>
      <c r="E16">
        <v>0</v>
      </c>
      <c r="F16">
        <v>256</v>
      </c>
      <c r="G16">
        <v>8</v>
      </c>
      <c r="H16" s="5">
        <f t="shared" si="0"/>
        <v>264</v>
      </c>
      <c r="I16" s="2">
        <f t="shared" si="7"/>
        <v>1</v>
      </c>
      <c r="J16" s="2">
        <f>$K$4</f>
        <v>0.24682964984658501</v>
      </c>
      <c r="K16" s="6">
        <f t="shared" si="1"/>
        <v>65.163027559498445</v>
      </c>
      <c r="L16" s="7">
        <f t="shared" si="2"/>
        <v>8.7864573095024205</v>
      </c>
      <c r="M16" s="6">
        <f t="shared" si="3"/>
        <v>5827.1369400000003</v>
      </c>
      <c r="N16" s="8">
        <v>670.08335</v>
      </c>
      <c r="O16">
        <v>3.7880000000000001E-3</v>
      </c>
      <c r="P16" s="6">
        <f t="shared" si="4"/>
        <v>1.000032</v>
      </c>
      <c r="Q16" s="7">
        <f t="shared" si="5"/>
        <v>8.6963879367303658</v>
      </c>
      <c r="R16" s="9">
        <f t="shared" si="6"/>
        <v>1.0357101526213499E-2</v>
      </c>
    </row>
    <row r="17" spans="1:18" x14ac:dyDescent="0.25">
      <c r="A17" t="s">
        <v>30</v>
      </c>
      <c r="B17" s="11">
        <v>5120000</v>
      </c>
      <c r="C17" s="5">
        <v>0.9</v>
      </c>
      <c r="D17">
        <v>1</v>
      </c>
      <c r="E17">
        <v>0</v>
      </c>
      <c r="F17">
        <v>256</v>
      </c>
      <c r="G17">
        <v>64</v>
      </c>
      <c r="H17" s="5">
        <f t="shared" si="0"/>
        <v>320</v>
      </c>
      <c r="I17" s="2">
        <f t="shared" si="7"/>
        <v>1</v>
      </c>
      <c r="J17" s="2">
        <f>$K$4</f>
        <v>0.24682964984658501</v>
      </c>
      <c r="K17" s="6">
        <f t="shared" si="1"/>
        <v>78.985487950907199</v>
      </c>
      <c r="L17" s="7">
        <f t="shared" si="2"/>
        <v>8.9771040418595316</v>
      </c>
      <c r="M17" s="6">
        <f t="shared" si="3"/>
        <v>5827.1369400000003</v>
      </c>
      <c r="N17" s="8">
        <v>654.60509000000002</v>
      </c>
      <c r="O17">
        <v>3.1250000000000002E-3</v>
      </c>
      <c r="P17" s="6">
        <f t="shared" si="4"/>
        <v>1</v>
      </c>
      <c r="Q17" s="7">
        <f t="shared" si="5"/>
        <v>8.901759288183964</v>
      </c>
      <c r="R17" s="9">
        <f t="shared" si="6"/>
        <v>8.4640295515043713E-3</v>
      </c>
    </row>
    <row r="18" spans="1:18" x14ac:dyDescent="0.25">
      <c r="A18" t="s">
        <v>30</v>
      </c>
      <c r="B18">
        <v>40960000</v>
      </c>
      <c r="C18" s="5">
        <v>0.9</v>
      </c>
      <c r="D18">
        <v>0</v>
      </c>
      <c r="E18">
        <v>1</v>
      </c>
      <c r="F18">
        <v>0</v>
      </c>
      <c r="G18">
        <v>0</v>
      </c>
      <c r="H18" s="5">
        <f t="shared" si="0"/>
        <v>1</v>
      </c>
      <c r="I18" s="2">
        <f>$K$2</f>
        <v>42.693904791532702</v>
      </c>
      <c r="J18" s="2">
        <f>$K$2</f>
        <v>42.693904791532702</v>
      </c>
      <c r="K18" s="6">
        <f t="shared" si="1"/>
        <v>42.693904791532702</v>
      </c>
      <c r="L18" s="7">
        <f t="shared" si="2"/>
        <v>42.693904791532702</v>
      </c>
      <c r="M18" s="6">
        <f t="shared" si="3"/>
        <v>5827.1369400000003</v>
      </c>
      <c r="N18" s="8">
        <v>1073.1303700000001</v>
      </c>
      <c r="O18">
        <v>1</v>
      </c>
      <c r="P18" s="6">
        <f t="shared" si="4"/>
        <v>1</v>
      </c>
      <c r="Q18" s="7">
        <f t="shared" si="5"/>
        <v>43.440290968561442</v>
      </c>
      <c r="R18" s="9">
        <f t="shared" si="6"/>
        <v>-1.7181887146403167E-2</v>
      </c>
    </row>
    <row r="19" spans="1:18" x14ac:dyDescent="0.25">
      <c r="A19" t="s">
        <v>30</v>
      </c>
      <c r="B19">
        <v>40960000</v>
      </c>
      <c r="C19" s="5">
        <v>0.9</v>
      </c>
      <c r="D19">
        <v>0</v>
      </c>
      <c r="E19">
        <v>0</v>
      </c>
      <c r="F19">
        <v>0</v>
      </c>
      <c r="G19">
        <v>8</v>
      </c>
      <c r="H19" s="5">
        <f t="shared" si="0"/>
        <v>8</v>
      </c>
      <c r="I19" s="2">
        <f t="shared" ref="I19:I29" si="8">$K$2</f>
        <v>42.693904791532702</v>
      </c>
      <c r="J19" s="2">
        <f>$K$4</f>
        <v>0.24682964984658501</v>
      </c>
      <c r="K19" s="6">
        <f t="shared" si="1"/>
        <v>1.9746371987726801</v>
      </c>
      <c r="L19" s="7">
        <f t="shared" si="2"/>
        <v>2.1828237924999323</v>
      </c>
      <c r="M19" s="6">
        <f t="shared" si="3"/>
        <v>5827.1369400000003</v>
      </c>
      <c r="N19" s="8">
        <v>21376.04103</v>
      </c>
      <c r="O19">
        <v>0.125</v>
      </c>
      <c r="P19" s="6">
        <f t="shared" si="4"/>
        <v>1</v>
      </c>
      <c r="Q19" s="7">
        <f t="shared" si="5"/>
        <v>2.1808105371137567</v>
      </c>
      <c r="R19" s="9">
        <f t="shared" si="6"/>
        <v>9.2316840546821264E-4</v>
      </c>
    </row>
    <row r="20" spans="1:18" x14ac:dyDescent="0.25">
      <c r="A20" t="s">
        <v>30</v>
      </c>
      <c r="B20">
        <v>40960000</v>
      </c>
      <c r="C20" s="5">
        <v>0.9</v>
      </c>
      <c r="D20">
        <v>0</v>
      </c>
      <c r="E20">
        <v>0</v>
      </c>
      <c r="F20">
        <v>0</v>
      </c>
      <c r="G20">
        <v>64</v>
      </c>
      <c r="H20" s="5">
        <f t="shared" si="0"/>
        <v>64</v>
      </c>
      <c r="I20" s="2">
        <f t="shared" si="8"/>
        <v>42.693904791532702</v>
      </c>
      <c r="J20" s="2">
        <f>$K$4</f>
        <v>0.24682964984658501</v>
      </c>
      <c r="K20" s="6">
        <f t="shared" si="1"/>
        <v>15.797097590181441</v>
      </c>
      <c r="L20" s="7">
        <f t="shared" si="2"/>
        <v>16.859214149337081</v>
      </c>
      <c r="M20" s="6">
        <f t="shared" si="3"/>
        <v>5827.1369400000003</v>
      </c>
      <c r="N20" s="8">
        <v>2779.70156</v>
      </c>
      <c r="O20">
        <v>1.5625E-2</v>
      </c>
      <c r="P20" s="6">
        <f t="shared" si="4"/>
        <v>1</v>
      </c>
      <c r="Q20" s="7">
        <f t="shared" si="5"/>
        <v>16.770539755354168</v>
      </c>
      <c r="R20" s="9">
        <f t="shared" si="6"/>
        <v>5.2875098402603822E-3</v>
      </c>
    </row>
    <row r="21" spans="1:18" x14ac:dyDescent="0.25">
      <c r="A21" t="s">
        <v>30</v>
      </c>
      <c r="B21">
        <v>40960000</v>
      </c>
      <c r="C21" s="5">
        <v>0.9</v>
      </c>
      <c r="D21">
        <v>0</v>
      </c>
      <c r="E21">
        <v>0</v>
      </c>
      <c r="F21">
        <v>8</v>
      </c>
      <c r="G21">
        <v>0</v>
      </c>
      <c r="H21" s="5">
        <f t="shared" si="0"/>
        <v>8</v>
      </c>
      <c r="I21" s="2">
        <f t="shared" si="8"/>
        <v>42.693904791532702</v>
      </c>
      <c r="J21" s="2">
        <f>$K$3</f>
        <v>1</v>
      </c>
      <c r="K21" s="6">
        <f t="shared" si="1"/>
        <v>8</v>
      </c>
      <c r="L21" s="7">
        <f t="shared" si="2"/>
        <v>8.7075963672153485</v>
      </c>
      <c r="M21" s="6">
        <f t="shared" si="3"/>
        <v>5827.1369400000003</v>
      </c>
      <c r="N21" s="8">
        <v>5354.2680700000001</v>
      </c>
      <c r="O21">
        <v>0.125</v>
      </c>
      <c r="P21" s="6">
        <f t="shared" si="4"/>
        <v>1</v>
      </c>
      <c r="Q21" s="7">
        <f t="shared" si="5"/>
        <v>8.7065299888879117</v>
      </c>
      <c r="R21" s="9">
        <f t="shared" si="6"/>
        <v>1.224802910915985E-4</v>
      </c>
    </row>
    <row r="22" spans="1:18" x14ac:dyDescent="0.25">
      <c r="A22" t="s">
        <v>30</v>
      </c>
      <c r="B22" s="11">
        <v>5120000</v>
      </c>
      <c r="C22" s="5">
        <v>0.9</v>
      </c>
      <c r="D22">
        <v>0</v>
      </c>
      <c r="E22">
        <v>0</v>
      </c>
      <c r="F22">
        <v>8</v>
      </c>
      <c r="G22">
        <v>8</v>
      </c>
      <c r="H22" s="5">
        <f t="shared" si="0"/>
        <v>16</v>
      </c>
      <c r="I22" s="2">
        <f t="shared" si="8"/>
        <v>42.693904791532702</v>
      </c>
      <c r="J22" s="2">
        <f>$K$4</f>
        <v>0.24682964984658501</v>
      </c>
      <c r="K22" s="6">
        <f t="shared" si="1"/>
        <v>3.9492743975453601</v>
      </c>
      <c r="L22" s="7">
        <f t="shared" si="2"/>
        <v>4.3434407480929451</v>
      </c>
      <c r="M22" s="6">
        <f t="shared" si="3"/>
        <v>5827.1369400000003</v>
      </c>
      <c r="N22" s="8">
        <v>1341.85355</v>
      </c>
      <c r="O22">
        <v>6.25E-2</v>
      </c>
      <c r="P22" s="6">
        <f t="shared" si="4"/>
        <v>1</v>
      </c>
      <c r="Q22" s="7">
        <f t="shared" si="5"/>
        <v>4.3426027676418189</v>
      </c>
      <c r="R22" s="9">
        <f t="shared" si="6"/>
        <v>1.9296732765205585E-4</v>
      </c>
    </row>
    <row r="23" spans="1:18" x14ac:dyDescent="0.25">
      <c r="A23" t="s">
        <v>30</v>
      </c>
      <c r="B23">
        <v>40960000</v>
      </c>
      <c r="C23" s="5">
        <v>0.9</v>
      </c>
      <c r="D23">
        <v>0</v>
      </c>
      <c r="E23">
        <v>0</v>
      </c>
      <c r="F23">
        <v>8</v>
      </c>
      <c r="G23">
        <v>64</v>
      </c>
      <c r="H23" s="5">
        <f t="shared" si="0"/>
        <v>72</v>
      </c>
      <c r="I23" s="2">
        <f t="shared" si="8"/>
        <v>42.693904791532702</v>
      </c>
      <c r="J23" s="2">
        <f>$K$4</f>
        <v>0.24682964984658501</v>
      </c>
      <c r="K23" s="6">
        <f t="shared" si="1"/>
        <v>17.77173478895412</v>
      </c>
      <c r="L23" s="7">
        <f t="shared" si="2"/>
        <v>18.873455189228412</v>
      </c>
      <c r="M23" s="6">
        <f t="shared" si="3"/>
        <v>5827.1369400000003</v>
      </c>
      <c r="N23" s="8">
        <v>2486.6961500000002</v>
      </c>
      <c r="O23">
        <v>1.3889E-2</v>
      </c>
      <c r="P23" s="6">
        <f t="shared" si="4"/>
        <v>1.000008</v>
      </c>
      <c r="Q23" s="7">
        <f t="shared" si="5"/>
        <v>18.746733959871914</v>
      </c>
      <c r="R23" s="9">
        <f t="shared" si="6"/>
        <v>6.7596430198321282E-3</v>
      </c>
    </row>
    <row r="24" spans="1:18" x14ac:dyDescent="0.25">
      <c r="A24" t="s">
        <v>30</v>
      </c>
      <c r="B24">
        <v>40960000</v>
      </c>
      <c r="C24" s="5">
        <v>0.9</v>
      </c>
      <c r="D24">
        <v>0</v>
      </c>
      <c r="E24">
        <v>0</v>
      </c>
      <c r="F24">
        <v>64</v>
      </c>
      <c r="G24">
        <v>0</v>
      </c>
      <c r="H24" s="5">
        <f t="shared" si="0"/>
        <v>64</v>
      </c>
      <c r="I24" s="2">
        <f t="shared" si="8"/>
        <v>42.693904791532702</v>
      </c>
      <c r="J24" s="2">
        <f>$K$5</f>
        <v>0.85632353707292297</v>
      </c>
      <c r="K24" s="6">
        <f t="shared" si="1"/>
        <v>54.80470637266707</v>
      </c>
      <c r="L24" s="7">
        <f t="shared" si="2"/>
        <v>53.29296704431308</v>
      </c>
      <c r="M24" s="6">
        <f t="shared" si="3"/>
        <v>5827.1369400000003</v>
      </c>
      <c r="N24" s="8">
        <v>871.33650999999998</v>
      </c>
      <c r="O24">
        <v>1.5625E-2</v>
      </c>
      <c r="P24" s="6">
        <f t="shared" si="4"/>
        <v>1</v>
      </c>
      <c r="Q24" s="7">
        <f t="shared" si="5"/>
        <v>53.500679685739328</v>
      </c>
      <c r="R24" s="9">
        <f t="shared" si="6"/>
        <v>-3.8824299550275446E-3</v>
      </c>
    </row>
    <row r="25" spans="1:18" x14ac:dyDescent="0.25">
      <c r="A25" t="s">
        <v>30</v>
      </c>
      <c r="B25">
        <v>40960000</v>
      </c>
      <c r="C25" s="5">
        <v>0.9</v>
      </c>
      <c r="D25">
        <v>0</v>
      </c>
      <c r="E25">
        <v>0</v>
      </c>
      <c r="F25">
        <v>64</v>
      </c>
      <c r="G25">
        <v>8</v>
      </c>
      <c r="H25" s="5">
        <f t="shared" si="0"/>
        <v>72</v>
      </c>
      <c r="I25" s="2">
        <f t="shared" si="8"/>
        <v>42.693904791532702</v>
      </c>
      <c r="J25" s="2">
        <f>$K$4</f>
        <v>0.24682964984658501</v>
      </c>
      <c r="K25" s="6">
        <f t="shared" si="1"/>
        <v>17.77173478895412</v>
      </c>
      <c r="L25" s="7">
        <f t="shared" si="2"/>
        <v>18.873455189228412</v>
      </c>
      <c r="M25" s="6">
        <f t="shared" si="3"/>
        <v>5827.1369400000003</v>
      </c>
      <c r="N25" s="8">
        <v>2487.4573799999998</v>
      </c>
      <c r="O25">
        <v>1.3889E-2</v>
      </c>
      <c r="P25" s="6">
        <f t="shared" si="4"/>
        <v>1.000008</v>
      </c>
      <c r="Q25" s="7">
        <f t="shared" si="5"/>
        <v>18.740996946483463</v>
      </c>
      <c r="R25" s="9">
        <f t="shared" si="6"/>
        <v>7.0678333240859698E-3</v>
      </c>
    </row>
    <row r="26" spans="1:18" x14ac:dyDescent="0.25">
      <c r="A26" t="s">
        <v>30</v>
      </c>
      <c r="B26">
        <v>40960000</v>
      </c>
      <c r="C26" s="5">
        <v>0.9</v>
      </c>
      <c r="D26">
        <v>0</v>
      </c>
      <c r="E26">
        <v>0</v>
      </c>
      <c r="F26">
        <v>64</v>
      </c>
      <c r="G26">
        <v>64</v>
      </c>
      <c r="H26" s="5">
        <f t="shared" si="0"/>
        <v>128</v>
      </c>
      <c r="I26" s="2">
        <f t="shared" si="8"/>
        <v>42.693904791532702</v>
      </c>
      <c r="J26" s="2">
        <f>$K$4</f>
        <v>0.24682964984658501</v>
      </c>
      <c r="K26" s="6">
        <f t="shared" si="1"/>
        <v>31.594195180362881</v>
      </c>
      <c r="L26" s="7">
        <f t="shared" si="2"/>
        <v>32.437517010689923</v>
      </c>
      <c r="M26" s="6">
        <f t="shared" si="3"/>
        <v>5827.1369400000003</v>
      </c>
      <c r="N26" s="8">
        <v>1463.62148</v>
      </c>
      <c r="O26">
        <v>7.8130000000000005E-3</v>
      </c>
      <c r="P26" s="6">
        <f t="shared" si="4"/>
        <v>1.0000640000000001</v>
      </c>
      <c r="Q26" s="7">
        <f t="shared" si="5"/>
        <v>31.85234796137452</v>
      </c>
      <c r="R26" s="9">
        <f t="shared" si="6"/>
        <v>1.8371300289228416E-2</v>
      </c>
    </row>
    <row r="27" spans="1:18" x14ac:dyDescent="0.25">
      <c r="A27" t="s">
        <v>30</v>
      </c>
      <c r="B27">
        <v>40960000</v>
      </c>
      <c r="C27" s="5">
        <v>0.9</v>
      </c>
      <c r="D27">
        <v>0</v>
      </c>
      <c r="E27">
        <v>0</v>
      </c>
      <c r="F27">
        <v>256</v>
      </c>
      <c r="G27">
        <v>0</v>
      </c>
      <c r="H27" s="5">
        <f t="shared" si="0"/>
        <v>256</v>
      </c>
      <c r="I27" s="2">
        <f t="shared" si="8"/>
        <v>42.693904791532702</v>
      </c>
      <c r="J27" s="2">
        <f>$K$5</f>
        <v>0.85632353707292297</v>
      </c>
      <c r="K27" s="6">
        <f t="shared" si="1"/>
        <v>219.21882549066828</v>
      </c>
      <c r="L27" s="7">
        <f t="shared" si="2"/>
        <v>155.09306521645257</v>
      </c>
      <c r="M27" s="6">
        <f t="shared" si="3"/>
        <v>5827.1369400000003</v>
      </c>
      <c r="N27" s="8">
        <v>306.31733000000003</v>
      </c>
      <c r="O27">
        <v>3.9060000000000002E-3</v>
      </c>
      <c r="P27" s="6">
        <f t="shared" si="4"/>
        <v>0.99993600000000005</v>
      </c>
      <c r="Q27" s="7">
        <f t="shared" si="5"/>
        <v>152.17686304362226</v>
      </c>
      <c r="R27" s="9">
        <f t="shared" si="6"/>
        <v>1.9163242785431623E-2</v>
      </c>
    </row>
    <row r="28" spans="1:18" x14ac:dyDescent="0.25">
      <c r="A28" t="s">
        <v>30</v>
      </c>
      <c r="B28">
        <v>40960000</v>
      </c>
      <c r="C28" s="5">
        <v>0.9</v>
      </c>
      <c r="D28">
        <v>0</v>
      </c>
      <c r="E28">
        <v>0</v>
      </c>
      <c r="F28">
        <v>256</v>
      </c>
      <c r="G28">
        <v>8</v>
      </c>
      <c r="H28" s="5">
        <f t="shared" si="0"/>
        <v>264</v>
      </c>
      <c r="I28" s="2">
        <f t="shared" si="8"/>
        <v>42.693904791532702</v>
      </c>
      <c r="J28" s="2">
        <f t="shared" ref="J28:J38" si="9">$K$4</f>
        <v>0.24682964984658501</v>
      </c>
      <c r="K28" s="6">
        <f t="shared" si="1"/>
        <v>65.163027559498445</v>
      </c>
      <c r="L28" s="7">
        <f t="shared" si="2"/>
        <v>61.905062614311618</v>
      </c>
      <c r="M28" s="6">
        <f t="shared" si="3"/>
        <v>5827.1369400000003</v>
      </c>
      <c r="N28" s="8">
        <v>770.29373999999996</v>
      </c>
      <c r="O28">
        <v>3.7880000000000001E-3</v>
      </c>
      <c r="P28" s="6">
        <f t="shared" si="4"/>
        <v>1.000032</v>
      </c>
      <c r="Q28" s="7">
        <f t="shared" si="5"/>
        <v>60.520338763691598</v>
      </c>
      <c r="R28" s="9">
        <f t="shared" si="6"/>
        <v>2.2880305677514933E-2</v>
      </c>
    </row>
    <row r="29" spans="1:18" x14ac:dyDescent="0.25">
      <c r="A29" t="s">
        <v>30</v>
      </c>
      <c r="B29">
        <v>40960000</v>
      </c>
      <c r="C29" s="5">
        <v>0.9</v>
      </c>
      <c r="D29">
        <v>0</v>
      </c>
      <c r="E29">
        <v>0</v>
      </c>
      <c r="F29">
        <v>256</v>
      </c>
      <c r="G29">
        <v>64</v>
      </c>
      <c r="H29" s="5">
        <f t="shared" si="0"/>
        <v>320</v>
      </c>
      <c r="I29" s="2">
        <f t="shared" si="8"/>
        <v>42.693904791532702</v>
      </c>
      <c r="J29" s="2">
        <f t="shared" si="9"/>
        <v>0.24682964984658501</v>
      </c>
      <c r="K29" s="6">
        <f t="shared" si="1"/>
        <v>78.985487950907199</v>
      </c>
      <c r="L29" s="7">
        <f t="shared" si="2"/>
        <v>72.797407517400927</v>
      </c>
      <c r="M29" s="6">
        <f t="shared" si="3"/>
        <v>5827.1369400000003</v>
      </c>
      <c r="N29" s="8">
        <v>659.34396000000004</v>
      </c>
      <c r="O29">
        <v>3.1250000000000002E-3</v>
      </c>
      <c r="P29" s="6">
        <f t="shared" si="4"/>
        <v>1</v>
      </c>
      <c r="Q29" s="7">
        <f t="shared" si="5"/>
        <v>70.702240936581873</v>
      </c>
      <c r="R29" s="9">
        <f t="shared" si="6"/>
        <v>2.9633665822535463E-2</v>
      </c>
    </row>
    <row r="30" spans="1:18" x14ac:dyDescent="0.25">
      <c r="A30" t="s">
        <v>30</v>
      </c>
      <c r="B30" s="11">
        <v>5120000</v>
      </c>
      <c r="C30" s="5">
        <v>0.9</v>
      </c>
      <c r="D30">
        <v>2</v>
      </c>
      <c r="E30">
        <v>0</v>
      </c>
      <c r="F30">
        <v>0</v>
      </c>
      <c r="G30">
        <v>1</v>
      </c>
      <c r="H30" s="5">
        <f t="shared" si="0"/>
        <v>1</v>
      </c>
      <c r="I30" s="2">
        <f t="shared" ref="I30:I38" si="10">$K$4</f>
        <v>0.24682964984658501</v>
      </c>
      <c r="J30" s="2">
        <f t="shared" si="9"/>
        <v>0.24682964984658501</v>
      </c>
      <c r="K30" s="6">
        <f t="shared" si="1"/>
        <v>0.24682964984658501</v>
      </c>
      <c r="L30" s="7">
        <f t="shared" si="2"/>
        <v>0.24682964984658498</v>
      </c>
      <c r="M30" s="6">
        <f t="shared" si="3"/>
        <v>5827.1369400000003</v>
      </c>
      <c r="N30" s="8">
        <v>23607.929370000002</v>
      </c>
      <c r="O30">
        <v>1</v>
      </c>
      <c r="P30" s="6">
        <f t="shared" si="4"/>
        <v>1</v>
      </c>
      <c r="Q30" s="7">
        <f t="shared" si="5"/>
        <v>0.24682964984658456</v>
      </c>
      <c r="R30" s="9">
        <f t="shared" si="6"/>
        <v>1.686724566895441E-15</v>
      </c>
    </row>
    <row r="31" spans="1:18" x14ac:dyDescent="0.25">
      <c r="A31" t="s">
        <v>30</v>
      </c>
      <c r="B31" s="11">
        <v>5120000</v>
      </c>
      <c r="C31" s="5">
        <v>0.9</v>
      </c>
      <c r="D31">
        <v>2</v>
      </c>
      <c r="E31">
        <v>0</v>
      </c>
      <c r="F31">
        <v>0</v>
      </c>
      <c r="G31">
        <v>8</v>
      </c>
      <c r="H31" s="5">
        <f t="shared" si="0"/>
        <v>8</v>
      </c>
      <c r="I31" s="2">
        <f t="shared" si="10"/>
        <v>0.24682964984658501</v>
      </c>
      <c r="J31" s="2">
        <f t="shared" si="9"/>
        <v>0.24682964984658501</v>
      </c>
      <c r="K31" s="6">
        <f t="shared" si="1"/>
        <v>1.9746371987726801</v>
      </c>
      <c r="L31" s="7">
        <f t="shared" si="2"/>
        <v>1.1615512933956942</v>
      </c>
      <c r="M31" s="6">
        <f t="shared" si="3"/>
        <v>5827.1369400000003</v>
      </c>
      <c r="N31" s="8">
        <v>5016.70856</v>
      </c>
      <c r="O31">
        <v>0.125</v>
      </c>
      <c r="P31" s="6">
        <f t="shared" si="4"/>
        <v>1</v>
      </c>
      <c r="Q31" s="7">
        <f t="shared" si="5"/>
        <v>1.1615458363401521</v>
      </c>
      <c r="R31" s="9">
        <f t="shared" si="6"/>
        <v>4.6980974589063793E-6</v>
      </c>
    </row>
    <row r="32" spans="1:18" x14ac:dyDescent="0.25">
      <c r="A32" t="s">
        <v>30</v>
      </c>
      <c r="B32" s="11">
        <v>5120000</v>
      </c>
      <c r="C32" s="5">
        <v>0.9</v>
      </c>
      <c r="D32">
        <v>2</v>
      </c>
      <c r="E32">
        <v>0</v>
      </c>
      <c r="F32">
        <v>0</v>
      </c>
      <c r="G32">
        <v>64</v>
      </c>
      <c r="H32" s="5">
        <f t="shared" si="0"/>
        <v>64</v>
      </c>
      <c r="I32" s="2">
        <f t="shared" si="10"/>
        <v>0.24682964984658501</v>
      </c>
      <c r="J32" s="2">
        <f t="shared" si="9"/>
        <v>0.24682964984658501</v>
      </c>
      <c r="K32" s="6">
        <f t="shared" si="1"/>
        <v>15.797097590181441</v>
      </c>
      <c r="L32" s="7">
        <f t="shared" si="2"/>
        <v>2.1639859712577318</v>
      </c>
      <c r="M32" s="6">
        <f t="shared" si="3"/>
        <v>5827.1369400000003</v>
      </c>
      <c r="N32" s="8">
        <v>2692.79846</v>
      </c>
      <c r="O32">
        <v>1.5625E-2</v>
      </c>
      <c r="P32" s="6">
        <f t="shared" si="4"/>
        <v>1</v>
      </c>
      <c r="Q32" s="7">
        <f t="shared" si="5"/>
        <v>2.1639706894365949</v>
      </c>
      <c r="R32" s="9">
        <f t="shared" si="6"/>
        <v>7.0619353633429219E-6</v>
      </c>
    </row>
    <row r="33" spans="1:18" x14ac:dyDescent="0.25">
      <c r="A33" t="s">
        <v>30</v>
      </c>
      <c r="B33" s="11">
        <v>5120000</v>
      </c>
      <c r="C33" s="5">
        <v>0.9</v>
      </c>
      <c r="D33">
        <v>2</v>
      </c>
      <c r="E33">
        <v>0</v>
      </c>
      <c r="F33">
        <v>8</v>
      </c>
      <c r="G33">
        <v>8</v>
      </c>
      <c r="H33" s="5">
        <f t="shared" si="0"/>
        <v>16</v>
      </c>
      <c r="I33" s="2">
        <f t="shared" si="10"/>
        <v>0.24682964984658501</v>
      </c>
      <c r="J33" s="2">
        <f t="shared" si="9"/>
        <v>0.24682964984658501</v>
      </c>
      <c r="K33" s="6">
        <f t="shared" si="1"/>
        <v>3.9492743975453601</v>
      </c>
      <c r="L33" s="7">
        <f t="shared" si="2"/>
        <v>1.5797097590181444</v>
      </c>
      <c r="M33" s="6">
        <f t="shared" si="3"/>
        <v>5827.1369400000003</v>
      </c>
      <c r="N33" s="8">
        <v>3706.4935500000001</v>
      </c>
      <c r="O33">
        <v>6.25E-2</v>
      </c>
      <c r="P33" s="6">
        <f t="shared" si="4"/>
        <v>1</v>
      </c>
      <c r="Q33" s="7">
        <f t="shared" si="5"/>
        <v>1.5721427439149327</v>
      </c>
      <c r="R33" s="9">
        <f t="shared" si="6"/>
        <v>4.8131857825889097E-3</v>
      </c>
    </row>
    <row r="34" spans="1:18" x14ac:dyDescent="0.25">
      <c r="A34" t="s">
        <v>30</v>
      </c>
      <c r="B34" s="11">
        <v>5120000</v>
      </c>
      <c r="C34" s="5">
        <v>0.9</v>
      </c>
      <c r="D34">
        <v>2</v>
      </c>
      <c r="E34">
        <v>0</v>
      </c>
      <c r="F34">
        <v>8</v>
      </c>
      <c r="G34">
        <v>64</v>
      </c>
      <c r="H34" s="5">
        <f t="shared" si="0"/>
        <v>72</v>
      </c>
      <c r="I34" s="2">
        <f t="shared" si="10"/>
        <v>0.24682964984658501</v>
      </c>
      <c r="J34" s="2">
        <f t="shared" si="9"/>
        <v>0.24682964984658501</v>
      </c>
      <c r="K34" s="6">
        <f t="shared" si="1"/>
        <v>17.77173478895412</v>
      </c>
      <c r="L34" s="7">
        <f t="shared" si="2"/>
        <v>2.194041331969645</v>
      </c>
      <c r="M34" s="6">
        <f t="shared" si="3"/>
        <v>5827.1369400000003</v>
      </c>
      <c r="N34" s="8">
        <v>2664.7868600000002</v>
      </c>
      <c r="O34">
        <v>1.3889E-2</v>
      </c>
      <c r="P34" s="6">
        <f t="shared" si="4"/>
        <v>1.000008</v>
      </c>
      <c r="Q34" s="7">
        <f t="shared" si="5"/>
        <v>2.1867335744015066</v>
      </c>
      <c r="R34" s="9">
        <f t="shared" si="6"/>
        <v>3.3418600481032431E-3</v>
      </c>
    </row>
    <row r="35" spans="1:18" x14ac:dyDescent="0.25">
      <c r="A35" t="s">
        <v>30</v>
      </c>
      <c r="B35" s="11">
        <v>5120000</v>
      </c>
      <c r="C35" s="5">
        <v>0.9</v>
      </c>
      <c r="D35">
        <v>2</v>
      </c>
      <c r="E35">
        <v>0</v>
      </c>
      <c r="F35">
        <v>64</v>
      </c>
      <c r="G35">
        <v>8</v>
      </c>
      <c r="H35" s="5">
        <f t="shared" si="0"/>
        <v>72</v>
      </c>
      <c r="I35" s="2">
        <f t="shared" si="10"/>
        <v>0.24682964984658501</v>
      </c>
      <c r="J35" s="2">
        <f t="shared" si="9"/>
        <v>0.24682964984658501</v>
      </c>
      <c r="K35" s="6">
        <f t="shared" si="1"/>
        <v>17.77173478895412</v>
      </c>
      <c r="L35" s="7">
        <f t="shared" si="2"/>
        <v>2.194041331969645</v>
      </c>
      <c r="M35" s="6">
        <f t="shared" si="3"/>
        <v>5827.1369400000003</v>
      </c>
      <c r="N35" s="8">
        <v>2676.18685</v>
      </c>
      <c r="O35">
        <v>1.3889E-2</v>
      </c>
      <c r="P35" s="6">
        <f t="shared" si="4"/>
        <v>1.000008</v>
      </c>
      <c r="Q35" s="7">
        <f t="shared" si="5"/>
        <v>2.1774185518421363</v>
      </c>
      <c r="R35" s="9">
        <f t="shared" si="6"/>
        <v>7.634168503545426E-3</v>
      </c>
    </row>
    <row r="36" spans="1:18" x14ac:dyDescent="0.25">
      <c r="A36" t="s">
        <v>30</v>
      </c>
      <c r="B36" s="11">
        <v>5120000</v>
      </c>
      <c r="C36" s="5">
        <v>0.9</v>
      </c>
      <c r="D36">
        <v>2</v>
      </c>
      <c r="E36">
        <v>0</v>
      </c>
      <c r="F36">
        <v>64</v>
      </c>
      <c r="G36">
        <v>64</v>
      </c>
      <c r="H36" s="5">
        <f t="shared" si="0"/>
        <v>128</v>
      </c>
      <c r="I36" s="2">
        <f t="shared" si="10"/>
        <v>0.24682964984658501</v>
      </c>
      <c r="J36" s="2">
        <f t="shared" si="9"/>
        <v>0.24682964984658501</v>
      </c>
      <c r="K36" s="6">
        <f t="shared" si="1"/>
        <v>31.594195180362881</v>
      </c>
      <c r="L36" s="7">
        <f t="shared" si="2"/>
        <v>2.3061456336031303</v>
      </c>
      <c r="M36" s="6">
        <f t="shared" si="3"/>
        <v>5827.1369400000003</v>
      </c>
      <c r="N36" s="8">
        <v>2526.81405</v>
      </c>
      <c r="O36">
        <v>7.8130000000000005E-3</v>
      </c>
      <c r="P36" s="6">
        <f t="shared" si="4"/>
        <v>1.0000640000000001</v>
      </c>
      <c r="Q36" s="7">
        <f t="shared" si="5"/>
        <v>2.3062530395094742</v>
      </c>
      <c r="R36" s="9">
        <f t="shared" si="6"/>
        <v>-4.657160532861293E-5</v>
      </c>
    </row>
    <row r="37" spans="1:18" x14ac:dyDescent="0.25">
      <c r="A37" t="s">
        <v>30</v>
      </c>
      <c r="B37" s="11">
        <v>5120000</v>
      </c>
      <c r="C37" s="5">
        <v>0.9</v>
      </c>
      <c r="D37">
        <v>2</v>
      </c>
      <c r="E37">
        <v>0</v>
      </c>
      <c r="F37">
        <v>256</v>
      </c>
      <c r="G37">
        <v>8</v>
      </c>
      <c r="H37" s="5">
        <f t="shared" si="0"/>
        <v>264</v>
      </c>
      <c r="I37" s="2">
        <f t="shared" si="10"/>
        <v>0.24682964984658501</v>
      </c>
      <c r="J37" s="2">
        <f t="shared" si="9"/>
        <v>0.24682964984658501</v>
      </c>
      <c r="K37" s="6">
        <f t="shared" si="1"/>
        <v>65.163027559498445</v>
      </c>
      <c r="L37" s="7">
        <f t="shared" si="2"/>
        <v>2.3869240864285151</v>
      </c>
      <c r="M37" s="6">
        <f t="shared" si="3"/>
        <v>5827.1369400000003</v>
      </c>
      <c r="N37" s="8">
        <v>2441.2948999999999</v>
      </c>
      <c r="O37">
        <v>3.7880000000000001E-3</v>
      </c>
      <c r="P37" s="6">
        <f t="shared" si="4"/>
        <v>1.000032</v>
      </c>
      <c r="Q37" s="7">
        <f t="shared" si="5"/>
        <v>2.3869728976797817</v>
      </c>
      <c r="R37" s="9">
        <f t="shared" si="6"/>
        <v>-2.0449017797438033E-5</v>
      </c>
    </row>
    <row r="38" spans="1:18" x14ac:dyDescent="0.25">
      <c r="A38" t="s">
        <v>30</v>
      </c>
      <c r="B38" s="11">
        <v>5120000</v>
      </c>
      <c r="C38" s="5">
        <v>0.9</v>
      </c>
      <c r="D38">
        <v>2</v>
      </c>
      <c r="E38">
        <v>0</v>
      </c>
      <c r="F38">
        <v>256</v>
      </c>
      <c r="G38">
        <v>64</v>
      </c>
      <c r="H38" s="5">
        <f t="shared" si="0"/>
        <v>320</v>
      </c>
      <c r="I38" s="2">
        <f t="shared" si="10"/>
        <v>0.24682964984658501</v>
      </c>
      <c r="J38" s="2">
        <f t="shared" si="9"/>
        <v>0.24682964984658501</v>
      </c>
      <c r="K38" s="6">
        <f t="shared" si="1"/>
        <v>78.985487950907199</v>
      </c>
      <c r="L38" s="7">
        <f t="shared" si="2"/>
        <v>2.4007747097540189</v>
      </c>
      <c r="M38" s="6">
        <f t="shared" si="3"/>
        <v>5827.1369400000003</v>
      </c>
      <c r="N38" s="8">
        <v>2427.2092699999998</v>
      </c>
      <c r="O38">
        <v>3.1250000000000002E-3</v>
      </c>
      <c r="P38" s="6">
        <f t="shared" si="4"/>
        <v>1</v>
      </c>
      <c r="Q38" s="7">
        <f t="shared" si="5"/>
        <v>2.4007558853794264</v>
      </c>
      <c r="R38" s="9">
        <f t="shared" si="6"/>
        <v>7.841019866734983E-6</v>
      </c>
    </row>
    <row r="39" spans="1:18" x14ac:dyDescent="0.25">
      <c r="A39" t="s">
        <v>30</v>
      </c>
      <c r="B39">
        <v>40960000</v>
      </c>
      <c r="C39" s="5">
        <v>0.3</v>
      </c>
      <c r="D39">
        <v>1</v>
      </c>
      <c r="E39">
        <v>0</v>
      </c>
      <c r="F39">
        <v>1</v>
      </c>
      <c r="G39">
        <v>0</v>
      </c>
      <c r="H39" s="5">
        <f t="shared" si="0"/>
        <v>1</v>
      </c>
      <c r="I39" s="2">
        <f>$K$3</f>
        <v>1</v>
      </c>
      <c r="J39" s="2">
        <f>$K$3</f>
        <v>1</v>
      </c>
      <c r="K39" s="6">
        <f t="shared" si="1"/>
        <v>1</v>
      </c>
      <c r="L39" s="7">
        <f t="shared" si="2"/>
        <v>1</v>
      </c>
      <c r="M39" s="6">
        <f t="shared" si="3"/>
        <v>5827.1369400000003</v>
      </c>
      <c r="N39" s="8">
        <v>46634.25</v>
      </c>
      <c r="O39">
        <v>1</v>
      </c>
      <c r="P39" s="6">
        <f t="shared" si="4"/>
        <v>1</v>
      </c>
      <c r="Q39" s="7">
        <f t="shared" si="5"/>
        <v>0.99963214847456539</v>
      </c>
      <c r="R39" s="9">
        <f t="shared" si="6"/>
        <v>3.6798688997343154E-4</v>
      </c>
    </row>
    <row r="40" spans="1:18" x14ac:dyDescent="0.25">
      <c r="A40" t="s">
        <v>30</v>
      </c>
      <c r="B40">
        <v>40960000</v>
      </c>
      <c r="C40" s="5">
        <v>0.3</v>
      </c>
      <c r="D40">
        <v>0</v>
      </c>
      <c r="E40">
        <v>1</v>
      </c>
      <c r="F40">
        <v>0</v>
      </c>
      <c r="G40">
        <v>0</v>
      </c>
      <c r="H40" s="5">
        <f t="shared" si="0"/>
        <v>1</v>
      </c>
      <c r="I40" s="2">
        <f>$K$2</f>
        <v>42.693904791532702</v>
      </c>
      <c r="J40" s="2">
        <f>$K$2</f>
        <v>42.693904791532702</v>
      </c>
      <c r="K40" s="6">
        <f t="shared" si="1"/>
        <v>42.693904791532702</v>
      </c>
      <c r="L40" s="7">
        <f t="shared" si="2"/>
        <v>42.693904791532709</v>
      </c>
      <c r="M40" s="6">
        <f t="shared" si="3"/>
        <v>5827.1369400000003</v>
      </c>
      <c r="N40" s="8">
        <v>1089.48804</v>
      </c>
      <c r="O40">
        <v>1</v>
      </c>
      <c r="P40" s="6">
        <f t="shared" si="4"/>
        <v>1</v>
      </c>
      <c r="Q40" s="7">
        <f t="shared" si="5"/>
        <v>42.788074589602658</v>
      </c>
      <c r="R40" s="9">
        <f t="shared" si="6"/>
        <v>-2.2008421499020115E-3</v>
      </c>
    </row>
    <row r="41" spans="1:18" x14ac:dyDescent="0.25">
      <c r="A41" t="s">
        <v>30</v>
      </c>
      <c r="B41">
        <v>40960000</v>
      </c>
      <c r="C41" s="5">
        <v>0.3</v>
      </c>
      <c r="D41">
        <v>0</v>
      </c>
      <c r="E41">
        <v>0</v>
      </c>
      <c r="F41">
        <v>0</v>
      </c>
      <c r="G41">
        <v>8</v>
      </c>
      <c r="H41" s="5">
        <f t="shared" si="0"/>
        <v>8</v>
      </c>
      <c r="I41" s="2">
        <f t="shared" ref="I41:I51" si="11">$K$2</f>
        <v>42.693904791532702</v>
      </c>
      <c r="J41" s="2">
        <f>$K$4</f>
        <v>0.24682964984658501</v>
      </c>
      <c r="K41" s="6">
        <f t="shared" si="1"/>
        <v>1.9746371987726801</v>
      </c>
      <c r="L41" s="7">
        <f t="shared" si="2"/>
        <v>5.9409790234314448</v>
      </c>
      <c r="M41" s="6">
        <f t="shared" si="3"/>
        <v>5827.1369400000003</v>
      </c>
      <c r="N41" s="8">
        <v>7848.2648799999997</v>
      </c>
      <c r="O41">
        <v>0.125</v>
      </c>
      <c r="P41" s="6">
        <f t="shared" si="4"/>
        <v>1</v>
      </c>
      <c r="Q41" s="7">
        <f t="shared" si="5"/>
        <v>5.939796405036728</v>
      </c>
      <c r="R41" s="9">
        <f t="shared" si="6"/>
        <v>1.9910083007457406E-4</v>
      </c>
    </row>
    <row r="42" spans="1:18" x14ac:dyDescent="0.25">
      <c r="A42" t="s">
        <v>30</v>
      </c>
      <c r="B42">
        <v>40960000</v>
      </c>
      <c r="C42" s="5">
        <v>0.3</v>
      </c>
      <c r="D42">
        <v>0</v>
      </c>
      <c r="E42">
        <v>0</v>
      </c>
      <c r="F42">
        <v>0</v>
      </c>
      <c r="G42">
        <v>64</v>
      </c>
      <c r="H42" s="5">
        <f t="shared" si="0"/>
        <v>64</v>
      </c>
      <c r="I42" s="2">
        <f t="shared" si="11"/>
        <v>42.693904791532702</v>
      </c>
      <c r="J42" s="2">
        <f>$K$4</f>
        <v>0.24682964984658501</v>
      </c>
      <c r="K42" s="6">
        <f t="shared" si="1"/>
        <v>15.797097590181441</v>
      </c>
      <c r="L42" s="7">
        <f t="shared" si="2"/>
        <v>28.259273914675461</v>
      </c>
      <c r="M42" s="6">
        <f t="shared" si="3"/>
        <v>5827.1369400000003</v>
      </c>
      <c r="N42" s="8">
        <v>1651.2655199999999</v>
      </c>
      <c r="O42">
        <v>1.5625E-2</v>
      </c>
      <c r="P42" s="6">
        <f t="shared" si="4"/>
        <v>1</v>
      </c>
      <c r="Q42" s="7">
        <f t="shared" si="5"/>
        <v>28.231132398380126</v>
      </c>
      <c r="R42" s="9">
        <f t="shared" si="6"/>
        <v>9.9682562846646052E-4</v>
      </c>
    </row>
    <row r="43" spans="1:18" x14ac:dyDescent="0.25">
      <c r="A43" t="s">
        <v>30</v>
      </c>
      <c r="B43">
        <v>40960000</v>
      </c>
      <c r="C43" s="5">
        <v>0.3</v>
      </c>
      <c r="D43">
        <v>0</v>
      </c>
      <c r="E43">
        <v>0</v>
      </c>
      <c r="F43">
        <v>8</v>
      </c>
      <c r="G43">
        <v>0</v>
      </c>
      <c r="H43" s="5">
        <f t="shared" si="0"/>
        <v>8</v>
      </c>
      <c r="I43" s="2">
        <f t="shared" si="11"/>
        <v>42.693904791532702</v>
      </c>
      <c r="J43" s="2">
        <f>$K$3</f>
        <v>1</v>
      </c>
      <c r="K43" s="6">
        <f t="shared" si="1"/>
        <v>8</v>
      </c>
      <c r="L43" s="7">
        <f t="shared" si="2"/>
        <v>18.554327326462204</v>
      </c>
      <c r="M43" s="6">
        <f t="shared" si="3"/>
        <v>5827.1369400000003</v>
      </c>
      <c r="N43" s="8">
        <v>2513.5015400000002</v>
      </c>
      <c r="O43">
        <v>0.125</v>
      </c>
      <c r="P43" s="6">
        <f t="shared" si="4"/>
        <v>1</v>
      </c>
      <c r="Q43" s="7">
        <f t="shared" si="5"/>
        <v>18.546674739654225</v>
      </c>
      <c r="R43" s="9">
        <f t="shared" si="6"/>
        <v>4.1261233700381881E-4</v>
      </c>
    </row>
    <row r="44" spans="1:18" x14ac:dyDescent="0.25">
      <c r="A44" t="s">
        <v>30</v>
      </c>
      <c r="B44" s="11">
        <v>5120000</v>
      </c>
      <c r="C44" s="5">
        <v>0.3</v>
      </c>
      <c r="D44">
        <v>0</v>
      </c>
      <c r="E44">
        <v>0</v>
      </c>
      <c r="F44">
        <v>8</v>
      </c>
      <c r="G44">
        <v>8</v>
      </c>
      <c r="H44" s="5">
        <f t="shared" si="0"/>
        <v>16</v>
      </c>
      <c r="I44" s="2">
        <f t="shared" si="11"/>
        <v>42.693904791532702</v>
      </c>
      <c r="J44" s="2">
        <f>$K$4</f>
        <v>0.24682964984658501</v>
      </c>
      <c r="K44" s="6">
        <f t="shared" si="1"/>
        <v>3.9492743975453601</v>
      </c>
      <c r="L44" s="7">
        <f t="shared" si="2"/>
        <v>10.827302917962662</v>
      </c>
      <c r="M44" s="6">
        <f t="shared" si="3"/>
        <v>5827.1369400000003</v>
      </c>
      <c r="N44" s="8">
        <v>539.38883999999996</v>
      </c>
      <c r="O44">
        <v>6.25E-2</v>
      </c>
      <c r="P44" s="6">
        <f t="shared" si="4"/>
        <v>1</v>
      </c>
      <c r="Q44" s="7">
        <f t="shared" si="5"/>
        <v>10.803221178992136</v>
      </c>
      <c r="R44" s="9">
        <f t="shared" si="6"/>
        <v>2.2291257923475194E-3</v>
      </c>
    </row>
    <row r="45" spans="1:18" x14ac:dyDescent="0.25">
      <c r="A45" t="s">
        <v>30</v>
      </c>
      <c r="B45">
        <v>40960000</v>
      </c>
      <c r="C45" s="5">
        <v>0.3</v>
      </c>
      <c r="D45">
        <v>0</v>
      </c>
      <c r="E45">
        <v>0</v>
      </c>
      <c r="F45">
        <v>8</v>
      </c>
      <c r="G45">
        <v>64</v>
      </c>
      <c r="H45" s="5">
        <f t="shared" si="0"/>
        <v>72</v>
      </c>
      <c r="I45" s="2">
        <f t="shared" si="11"/>
        <v>42.693904791532702</v>
      </c>
      <c r="J45" s="2">
        <f>$K$4</f>
        <v>0.24682964984658501</v>
      </c>
      <c r="K45" s="6">
        <f t="shared" si="1"/>
        <v>17.77173478895412</v>
      </c>
      <c r="L45" s="7">
        <f t="shared" si="2"/>
        <v>30.051218298821784</v>
      </c>
      <c r="M45" s="6">
        <f t="shared" si="3"/>
        <v>5827.1369400000003</v>
      </c>
      <c r="N45" s="8">
        <v>1607.7099000000001</v>
      </c>
      <c r="O45">
        <v>1.3889E-2</v>
      </c>
      <c r="P45" s="6">
        <f t="shared" si="4"/>
        <v>1.000008</v>
      </c>
      <c r="Q45" s="7">
        <f t="shared" si="5"/>
        <v>28.996031809612699</v>
      </c>
      <c r="R45" s="9">
        <f t="shared" si="6"/>
        <v>3.639072050056421E-2</v>
      </c>
    </row>
    <row r="46" spans="1:18" x14ac:dyDescent="0.25">
      <c r="A46" t="s">
        <v>30</v>
      </c>
      <c r="B46">
        <v>40960000</v>
      </c>
      <c r="C46" s="5">
        <v>0.3</v>
      </c>
      <c r="D46">
        <v>0</v>
      </c>
      <c r="E46">
        <v>0</v>
      </c>
      <c r="F46">
        <v>64</v>
      </c>
      <c r="G46">
        <v>0</v>
      </c>
      <c r="H46" s="5">
        <f t="shared" si="0"/>
        <v>64</v>
      </c>
      <c r="I46" s="2">
        <f t="shared" si="11"/>
        <v>42.693904791532702</v>
      </c>
      <c r="J46" s="2">
        <f>$K$5</f>
        <v>0.85632353707292297</v>
      </c>
      <c r="K46" s="6">
        <f t="shared" si="1"/>
        <v>54.80470637266707</v>
      </c>
      <c r="L46" s="7">
        <f t="shared" si="2"/>
        <v>45.725227427558664</v>
      </c>
      <c r="M46" s="6">
        <f t="shared" si="3"/>
        <v>5827.1369400000003</v>
      </c>
      <c r="N46" s="8">
        <v>1016.17024</v>
      </c>
      <c r="O46">
        <v>1.5625E-2</v>
      </c>
      <c r="P46" s="6">
        <f t="shared" si="4"/>
        <v>1</v>
      </c>
      <c r="Q46" s="7">
        <f t="shared" si="5"/>
        <v>45.875281212722783</v>
      </c>
      <c r="R46" s="9">
        <f t="shared" si="6"/>
        <v>-3.270907146450436E-3</v>
      </c>
    </row>
    <row r="47" spans="1:18" x14ac:dyDescent="0.25">
      <c r="A47" t="s">
        <v>30</v>
      </c>
      <c r="B47">
        <v>40960000</v>
      </c>
      <c r="C47" s="5">
        <v>0.3</v>
      </c>
      <c r="D47">
        <v>0</v>
      </c>
      <c r="E47">
        <v>0</v>
      </c>
      <c r="F47">
        <v>64</v>
      </c>
      <c r="G47">
        <v>8</v>
      </c>
      <c r="H47" s="5">
        <f t="shared" si="0"/>
        <v>72</v>
      </c>
      <c r="I47" s="2">
        <f t="shared" si="11"/>
        <v>42.693904791532702</v>
      </c>
      <c r="J47" s="2">
        <f>$K$4</f>
        <v>0.24682964984658501</v>
      </c>
      <c r="K47" s="6">
        <f t="shared" si="1"/>
        <v>17.77173478895412</v>
      </c>
      <c r="L47" s="7">
        <f t="shared" si="2"/>
        <v>30.051218298821784</v>
      </c>
      <c r="M47" s="6">
        <f t="shared" si="3"/>
        <v>5827.1369400000003</v>
      </c>
      <c r="N47" s="8">
        <v>1557.47693</v>
      </c>
      <c r="O47">
        <v>1.3889E-2</v>
      </c>
      <c r="P47" s="6">
        <f t="shared" si="4"/>
        <v>1.000008</v>
      </c>
      <c r="Q47" s="7">
        <f t="shared" si="5"/>
        <v>29.931234616123177</v>
      </c>
      <c r="R47" s="9">
        <f t="shared" si="6"/>
        <v>4.0086446228307067E-3</v>
      </c>
    </row>
    <row r="48" spans="1:18" x14ac:dyDescent="0.25">
      <c r="A48" t="s">
        <v>30</v>
      </c>
      <c r="B48">
        <v>40960000</v>
      </c>
      <c r="C48" s="5">
        <v>0.3</v>
      </c>
      <c r="D48">
        <v>0</v>
      </c>
      <c r="E48">
        <v>0</v>
      </c>
      <c r="F48">
        <v>64</v>
      </c>
      <c r="G48">
        <v>64</v>
      </c>
      <c r="H48" s="5">
        <f t="shared" si="0"/>
        <v>128</v>
      </c>
      <c r="I48" s="2">
        <f t="shared" si="11"/>
        <v>42.693904791532702</v>
      </c>
      <c r="J48" s="2">
        <f>$K$4</f>
        <v>0.24682964984658501</v>
      </c>
      <c r="K48" s="6">
        <f t="shared" si="1"/>
        <v>31.594195180362881</v>
      </c>
      <c r="L48" s="7">
        <f t="shared" si="2"/>
        <v>38.623164220391388</v>
      </c>
      <c r="M48" s="6">
        <f t="shared" si="3"/>
        <v>5827.1369400000003</v>
      </c>
      <c r="N48" s="8">
        <v>1211.5731699999999</v>
      </c>
      <c r="O48">
        <v>7.8130000000000005E-3</v>
      </c>
      <c r="P48" s="6">
        <f t="shared" si="4"/>
        <v>1.0000640000000001</v>
      </c>
      <c r="Q48" s="7">
        <f t="shared" si="5"/>
        <v>38.477239115681293</v>
      </c>
      <c r="R48" s="9">
        <f t="shared" si="6"/>
        <v>3.7925045576002237E-3</v>
      </c>
    </row>
    <row r="49" spans="1:18" x14ac:dyDescent="0.25">
      <c r="A49" t="s">
        <v>30</v>
      </c>
      <c r="B49">
        <v>40960000</v>
      </c>
      <c r="C49" s="5">
        <v>0.3</v>
      </c>
      <c r="D49">
        <v>0</v>
      </c>
      <c r="E49">
        <v>0</v>
      </c>
      <c r="F49">
        <v>256</v>
      </c>
      <c r="G49">
        <v>0</v>
      </c>
      <c r="H49" s="5">
        <f t="shared" si="0"/>
        <v>256</v>
      </c>
      <c r="I49" s="2">
        <f t="shared" si="11"/>
        <v>42.693904791532702</v>
      </c>
      <c r="J49" s="2">
        <f>$K$5</f>
        <v>0.85632353707292297</v>
      </c>
      <c r="K49" s="6">
        <f t="shared" si="1"/>
        <v>219.21882549066828</v>
      </c>
      <c r="L49" s="7">
        <f t="shared" si="2"/>
        <v>56.292744552409651</v>
      </c>
      <c r="M49" s="6">
        <f t="shared" si="3"/>
        <v>5827.1369400000003</v>
      </c>
      <c r="N49" s="8">
        <v>875.08681000000001</v>
      </c>
      <c r="O49">
        <v>3.9060000000000002E-3</v>
      </c>
      <c r="P49" s="6">
        <f t="shared" si="4"/>
        <v>0.99993600000000005</v>
      </c>
      <c r="Q49" s="7">
        <f t="shared" si="5"/>
        <v>53.270372652246941</v>
      </c>
      <c r="R49" s="9">
        <f t="shared" si="6"/>
        <v>5.6736451233277169E-2</v>
      </c>
    </row>
    <row r="50" spans="1:18" x14ac:dyDescent="0.25">
      <c r="A50" t="s">
        <v>30</v>
      </c>
      <c r="B50">
        <v>40960000</v>
      </c>
      <c r="C50" s="5">
        <v>0.3</v>
      </c>
      <c r="D50">
        <v>0</v>
      </c>
      <c r="E50">
        <v>0</v>
      </c>
      <c r="F50">
        <v>256</v>
      </c>
      <c r="G50">
        <v>8</v>
      </c>
      <c r="H50" s="5">
        <f t="shared" si="0"/>
        <v>264</v>
      </c>
      <c r="I50" s="2">
        <f t="shared" si="11"/>
        <v>42.693904791532702</v>
      </c>
      <c r="J50" s="2">
        <f>$K$4</f>
        <v>0.24682964984658501</v>
      </c>
      <c r="K50" s="6">
        <f t="shared" si="1"/>
        <v>65.163027559498445</v>
      </c>
      <c r="L50" s="7">
        <f t="shared" si="2"/>
        <v>47.619907741260377</v>
      </c>
      <c r="M50" s="6">
        <f t="shared" si="3"/>
        <v>5827.1369400000003</v>
      </c>
      <c r="N50" s="8">
        <v>990.29494999999997</v>
      </c>
      <c r="O50">
        <v>3.7880000000000001E-3</v>
      </c>
      <c r="P50" s="6">
        <f t="shared" si="4"/>
        <v>1.000032</v>
      </c>
      <c r="Q50" s="7">
        <f t="shared" si="5"/>
        <v>47.074402473845794</v>
      </c>
      <c r="R50" s="9">
        <f t="shared" si="6"/>
        <v>1.1588150645516151E-2</v>
      </c>
    </row>
    <row r="51" spans="1:18" x14ac:dyDescent="0.25">
      <c r="A51" t="s">
        <v>30</v>
      </c>
      <c r="B51">
        <v>40960000</v>
      </c>
      <c r="C51" s="5">
        <v>0.3</v>
      </c>
      <c r="D51">
        <v>0</v>
      </c>
      <c r="E51">
        <v>0</v>
      </c>
      <c r="F51">
        <v>256</v>
      </c>
      <c r="G51">
        <v>64</v>
      </c>
      <c r="H51" s="5">
        <f t="shared" si="0"/>
        <v>320</v>
      </c>
      <c r="I51" s="2">
        <f t="shared" si="11"/>
        <v>42.693904791532702</v>
      </c>
      <c r="J51" s="2">
        <f>$K$4</f>
        <v>0.24682964984658501</v>
      </c>
      <c r="K51" s="6">
        <f t="shared" si="1"/>
        <v>78.985487950907199</v>
      </c>
      <c r="L51" s="7">
        <f t="shared" si="2"/>
        <v>49.51978411375277</v>
      </c>
      <c r="M51" s="6">
        <f t="shared" si="3"/>
        <v>5827.1369400000003</v>
      </c>
      <c r="N51" s="8">
        <v>950.06218999999999</v>
      </c>
      <c r="O51">
        <v>3.1250000000000002E-3</v>
      </c>
      <c r="P51" s="6">
        <f t="shared" si="4"/>
        <v>1</v>
      </c>
      <c r="Q51" s="7">
        <f t="shared" si="5"/>
        <v>49.067414755238289</v>
      </c>
      <c r="R51" s="9">
        <f t="shared" si="6"/>
        <v>9.2193436473273268E-3</v>
      </c>
    </row>
    <row r="52" spans="1:18" x14ac:dyDescent="0.25">
      <c r="R52" s="9">
        <f>MIN(R$8:R$51)</f>
        <v>-1.7181887146403167E-2</v>
      </c>
    </row>
    <row r="53" spans="1:18" x14ac:dyDescent="0.25">
      <c r="R53" s="9">
        <f>MAX(R$8:R$51)</f>
        <v>5.6736451233277169E-2</v>
      </c>
    </row>
    <row r="54" spans="1:18" x14ac:dyDescent="0.25">
      <c r="R54" s="9">
        <f>AVERAGE(R$8:R$51)</f>
        <v>7.4398225559950317E-3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sqrt</vt:lpstr>
      <vt:lpstr>int</vt:lpstr>
      <vt:lpstr>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generated</dc:creator>
  <cp:lastModifiedBy>Ashur</cp:lastModifiedBy>
  <dcterms:created xsi:type="dcterms:W3CDTF">2017-10-17T22:36:57Z</dcterms:created>
  <dcterms:modified xsi:type="dcterms:W3CDTF">2017-10-20T19:26:28Z</dcterms:modified>
</cp:coreProperties>
</file>