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480" yWindow="120" windowWidth="9765" windowHeight="64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69" i="1"/>
  <c r="K69"/>
  <c r="J69"/>
  <c r="I69"/>
  <c r="H69"/>
  <c r="F69"/>
  <c r="E69"/>
  <c r="L64"/>
  <c r="K64"/>
  <c r="J64"/>
  <c r="I64"/>
  <c r="H64"/>
  <c r="G64"/>
  <c r="F64"/>
  <c r="E64"/>
  <c r="L68"/>
  <c r="K68"/>
  <c r="J68"/>
  <c r="I68"/>
  <c r="H68"/>
  <c r="G69"/>
  <c r="G68"/>
  <c r="F68"/>
  <c r="E68"/>
  <c r="L63"/>
  <c r="K63"/>
  <c r="J63"/>
  <c r="I63"/>
  <c r="H63"/>
  <c r="G63"/>
  <c r="F63"/>
  <c r="E63"/>
  <c r="Y69"/>
  <c r="Y70"/>
</calcChain>
</file>

<file path=xl/sharedStrings.xml><?xml version="1.0" encoding="utf-8"?>
<sst xmlns="http://schemas.openxmlformats.org/spreadsheetml/2006/main" count="13" uniqueCount="12">
  <si>
    <t>3 bar</t>
    <phoneticPr fontId="1" type="noConversion"/>
  </si>
  <si>
    <t>2.75 bar</t>
    <phoneticPr fontId="1" type="noConversion"/>
  </si>
  <si>
    <t>3.75 bar</t>
    <phoneticPr fontId="1" type="noConversion"/>
  </si>
  <si>
    <t>3.5 bar</t>
    <phoneticPr fontId="1" type="noConversion"/>
  </si>
  <si>
    <t>3.25 bar</t>
    <phoneticPr fontId="1" type="noConversion"/>
  </si>
  <si>
    <t>2.5 bar</t>
    <phoneticPr fontId="1" type="noConversion"/>
  </si>
  <si>
    <t>2.25 bar</t>
    <phoneticPr fontId="1" type="noConversion"/>
  </si>
  <si>
    <t>2 bar</t>
    <phoneticPr fontId="1" type="noConversion"/>
  </si>
  <si>
    <t xml:space="preserve"> 平滑后 </t>
    <phoneticPr fontId="1" type="noConversion"/>
  </si>
  <si>
    <t>smooth max vel</t>
    <phoneticPr fontId="1" type="noConversion"/>
  </si>
  <si>
    <t>std</t>
    <phoneticPr fontId="1" type="noConversion"/>
  </si>
  <si>
    <t>smooth min</t>
    <phoneticPr fontId="1" type="noConversion"/>
  </si>
</sst>
</file>

<file path=xl/styles.xml><?xml version="1.0" encoding="utf-8"?>
<styleSheet xmlns="http://schemas.openxmlformats.org/spreadsheetml/2006/main">
  <fonts count="3">
    <font>
      <sz val="12"/>
      <name val="宋体"/>
      <charset val="134"/>
    </font>
    <font>
      <sz val="9"/>
      <name val="宋体"/>
      <charset val="134"/>
    </font>
    <font>
      <sz val="10.5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justify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en-GB"/>
              <a:t> the voltage vs position in one cycle</a:t>
            </a:r>
          </a:p>
        </c:rich>
      </c:tx>
      <c:layout>
        <c:manualLayout>
          <c:xMode val="edge"/>
          <c:yMode val="edge"/>
          <c:x val="0.23864971476935581"/>
          <c:y val="2.631578947368420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107108162600592"/>
          <c:y val="0.13296398891966763"/>
          <c:w val="0.68335312417755256"/>
          <c:h val="0.77423822714681456"/>
        </c:manualLayout>
      </c:layout>
      <c:scatterChart>
        <c:scatterStyle val="smoothMarker"/>
        <c:ser>
          <c:idx val="0"/>
          <c:order val="0"/>
          <c:tx>
            <c:v>bar 3.75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Sheet1!$A$10:$A$38</c:f>
              <c:numCache>
                <c:formatCode>General</c:formatCode>
                <c:ptCount val="29"/>
                <c:pt idx="0">
                  <c:v>0.04</c:v>
                </c:pt>
                <c:pt idx="1">
                  <c:v>0.15</c:v>
                </c:pt>
                <c:pt idx="2">
                  <c:v>0.18</c:v>
                </c:pt>
                <c:pt idx="3">
                  <c:v>0.03</c:v>
                </c:pt>
                <c:pt idx="4">
                  <c:v>0.71</c:v>
                </c:pt>
                <c:pt idx="5">
                  <c:v>3.3</c:v>
                </c:pt>
                <c:pt idx="6">
                  <c:v>7.11</c:v>
                </c:pt>
                <c:pt idx="7">
                  <c:v>12.46</c:v>
                </c:pt>
                <c:pt idx="8">
                  <c:v>19.559999999999999</c:v>
                </c:pt>
                <c:pt idx="9">
                  <c:v>35.72</c:v>
                </c:pt>
                <c:pt idx="10">
                  <c:v>46.9</c:v>
                </c:pt>
                <c:pt idx="11">
                  <c:v>55.52</c:v>
                </c:pt>
                <c:pt idx="12">
                  <c:v>58.88</c:v>
                </c:pt>
                <c:pt idx="13">
                  <c:v>59.13</c:v>
                </c:pt>
                <c:pt idx="14">
                  <c:v>59.02</c:v>
                </c:pt>
                <c:pt idx="15">
                  <c:v>59.13</c:v>
                </c:pt>
                <c:pt idx="16">
                  <c:v>58.06</c:v>
                </c:pt>
                <c:pt idx="17">
                  <c:v>49.86</c:v>
                </c:pt>
                <c:pt idx="18">
                  <c:v>40.770000000000003</c:v>
                </c:pt>
                <c:pt idx="19">
                  <c:v>32.880000000000003</c:v>
                </c:pt>
                <c:pt idx="20">
                  <c:v>26.98</c:v>
                </c:pt>
                <c:pt idx="21">
                  <c:v>19.649999999999999</c:v>
                </c:pt>
                <c:pt idx="22">
                  <c:v>7.79</c:v>
                </c:pt>
                <c:pt idx="23">
                  <c:v>1.94</c:v>
                </c:pt>
                <c:pt idx="24">
                  <c:v>0.75</c:v>
                </c:pt>
                <c:pt idx="25">
                  <c:v>0.18</c:v>
                </c:pt>
                <c:pt idx="26">
                  <c:v>0.19</c:v>
                </c:pt>
                <c:pt idx="27">
                  <c:v>0.19</c:v>
                </c:pt>
                <c:pt idx="28">
                  <c:v>0.1</c:v>
                </c:pt>
              </c:numCache>
            </c:numRef>
          </c:xVal>
          <c:yVal>
            <c:numRef>
              <c:f>Sheet1!$B$10:$B$38</c:f>
              <c:numCache>
                <c:formatCode>General</c:formatCode>
                <c:ptCount val="29"/>
                <c:pt idx="0">
                  <c:v>1.26E-4</c:v>
                </c:pt>
                <c:pt idx="1">
                  <c:v>1.771E-3</c:v>
                </c:pt>
                <c:pt idx="2">
                  <c:v>3.4160000000000002E-3</c:v>
                </c:pt>
                <c:pt idx="3">
                  <c:v>1.26E-4</c:v>
                </c:pt>
                <c:pt idx="4">
                  <c:v>4.1290430000000002</c:v>
                </c:pt>
                <c:pt idx="5">
                  <c:v>9.5706600000000002</c:v>
                </c:pt>
                <c:pt idx="6">
                  <c:v>14.281898999999999</c:v>
                </c:pt>
                <c:pt idx="7">
                  <c:v>16.966514</c:v>
                </c:pt>
                <c:pt idx="8">
                  <c:v>23.750422</c:v>
                </c:pt>
                <c:pt idx="9">
                  <c:v>24.058033000000002</c:v>
                </c:pt>
                <c:pt idx="10">
                  <c:v>23.304632000000002</c:v>
                </c:pt>
                <c:pt idx="11">
                  <c:v>17.978179000000001</c:v>
                </c:pt>
                <c:pt idx="12">
                  <c:v>-1.519E-3</c:v>
                </c:pt>
                <c:pt idx="13">
                  <c:v>-1.771E-3</c:v>
                </c:pt>
                <c:pt idx="14">
                  <c:v>-1.26E-4</c:v>
                </c:pt>
                <c:pt idx="15">
                  <c:v>-1.771E-3</c:v>
                </c:pt>
                <c:pt idx="16">
                  <c:v>-2.3327179999999998</c:v>
                </c:pt>
                <c:pt idx="17">
                  <c:v>-15.3314</c:v>
                </c:pt>
                <c:pt idx="18">
                  <c:v>-19.759696000000002</c:v>
                </c:pt>
                <c:pt idx="19">
                  <c:v>-22.804558</c:v>
                </c:pt>
                <c:pt idx="20">
                  <c:v>-25.127269999999999</c:v>
                </c:pt>
                <c:pt idx="21">
                  <c:v>-25.301638000000001</c:v>
                </c:pt>
                <c:pt idx="22">
                  <c:v>-25.569769000000001</c:v>
                </c:pt>
                <c:pt idx="23">
                  <c:v>-17.445204</c:v>
                </c:pt>
                <c:pt idx="24">
                  <c:v>-0.76504499999999998</c:v>
                </c:pt>
                <c:pt idx="25">
                  <c:v>-0.87854900000000002</c:v>
                </c:pt>
                <c:pt idx="26">
                  <c:v>-1.771E-3</c:v>
                </c:pt>
                <c:pt idx="27">
                  <c:v>-1.771E-3</c:v>
                </c:pt>
                <c:pt idx="28">
                  <c:v>-1.8221000000000001E-2</c:v>
                </c:pt>
              </c:numCache>
            </c:numRef>
          </c:yVal>
          <c:smooth val="1"/>
        </c:ser>
        <c:ser>
          <c:idx val="1"/>
          <c:order val="1"/>
          <c:tx>
            <c:v>bar 3.5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Sheet1!$E$10:$E$37</c:f>
              <c:numCache>
                <c:formatCode>General</c:formatCode>
                <c:ptCount val="28"/>
                <c:pt idx="0">
                  <c:v>-0.1</c:v>
                </c:pt>
                <c:pt idx="1">
                  <c:v>-0.14000000000000001</c:v>
                </c:pt>
                <c:pt idx="2">
                  <c:v>0.13</c:v>
                </c:pt>
                <c:pt idx="3">
                  <c:v>1.96</c:v>
                </c:pt>
                <c:pt idx="4">
                  <c:v>3.77</c:v>
                </c:pt>
                <c:pt idx="5">
                  <c:v>7.66</c:v>
                </c:pt>
                <c:pt idx="6">
                  <c:v>12.2</c:v>
                </c:pt>
                <c:pt idx="7">
                  <c:v>21.3</c:v>
                </c:pt>
                <c:pt idx="8">
                  <c:v>25.81</c:v>
                </c:pt>
                <c:pt idx="9">
                  <c:v>32.79</c:v>
                </c:pt>
                <c:pt idx="10">
                  <c:v>51.24</c:v>
                </c:pt>
                <c:pt idx="11">
                  <c:v>56.95</c:v>
                </c:pt>
                <c:pt idx="12">
                  <c:v>58.77</c:v>
                </c:pt>
                <c:pt idx="13">
                  <c:v>58.95</c:v>
                </c:pt>
                <c:pt idx="14">
                  <c:v>59.22</c:v>
                </c:pt>
                <c:pt idx="15">
                  <c:v>59.17</c:v>
                </c:pt>
                <c:pt idx="16">
                  <c:v>58.65</c:v>
                </c:pt>
                <c:pt idx="17">
                  <c:v>55.7</c:v>
                </c:pt>
                <c:pt idx="18">
                  <c:v>53.63</c:v>
                </c:pt>
                <c:pt idx="19">
                  <c:v>48.24</c:v>
                </c:pt>
                <c:pt idx="20">
                  <c:v>43.56</c:v>
                </c:pt>
                <c:pt idx="21">
                  <c:v>30.34</c:v>
                </c:pt>
                <c:pt idx="22">
                  <c:v>25.82</c:v>
                </c:pt>
                <c:pt idx="23">
                  <c:v>9.65</c:v>
                </c:pt>
                <c:pt idx="24">
                  <c:v>2.04</c:v>
                </c:pt>
                <c:pt idx="25">
                  <c:v>0.91</c:v>
                </c:pt>
                <c:pt idx="26">
                  <c:v>-0.04</c:v>
                </c:pt>
                <c:pt idx="27">
                  <c:v>-0.04</c:v>
                </c:pt>
              </c:numCache>
            </c:numRef>
          </c:xVal>
          <c:yVal>
            <c:numRef>
              <c:f>Sheet1!$F$10:$F$37</c:f>
              <c:numCache>
                <c:formatCode>General</c:formatCode>
                <c:ptCount val="28"/>
                <c:pt idx="0">
                  <c:v>1.771E-3</c:v>
                </c:pt>
                <c:pt idx="1">
                  <c:v>1.771E-3</c:v>
                </c:pt>
                <c:pt idx="2">
                  <c:v>3.4671E-2</c:v>
                </c:pt>
                <c:pt idx="3">
                  <c:v>4.8775130000000004</c:v>
                </c:pt>
                <c:pt idx="4">
                  <c:v>8.1000420000000002</c:v>
                </c:pt>
                <c:pt idx="5">
                  <c:v>12.539859999999999</c:v>
                </c:pt>
                <c:pt idx="6">
                  <c:v>15.548537</c:v>
                </c:pt>
                <c:pt idx="7">
                  <c:v>19.611647000000001</c:v>
                </c:pt>
                <c:pt idx="8">
                  <c:v>20.976983000000001</c:v>
                </c:pt>
                <c:pt idx="9">
                  <c:v>20.773005000000001</c:v>
                </c:pt>
                <c:pt idx="10">
                  <c:v>20.733526000000001</c:v>
                </c:pt>
                <c:pt idx="11">
                  <c:v>15.127421</c:v>
                </c:pt>
                <c:pt idx="12">
                  <c:v>0.55448699999999995</c:v>
                </c:pt>
                <c:pt idx="13">
                  <c:v>-1.519E-3</c:v>
                </c:pt>
                <c:pt idx="14">
                  <c:v>-1.26E-4</c:v>
                </c:pt>
                <c:pt idx="15">
                  <c:v>-1.771E-3</c:v>
                </c:pt>
                <c:pt idx="16">
                  <c:v>-1.6335980000000001</c:v>
                </c:pt>
                <c:pt idx="17">
                  <c:v>-6.3086510000000002</c:v>
                </c:pt>
                <c:pt idx="18">
                  <c:v>-9.6167189999999998</c:v>
                </c:pt>
                <c:pt idx="19">
                  <c:v>-13.107379999999999</c:v>
                </c:pt>
                <c:pt idx="20">
                  <c:v>-15.861084999999999</c:v>
                </c:pt>
                <c:pt idx="21">
                  <c:v>-20.596992</c:v>
                </c:pt>
                <c:pt idx="22">
                  <c:v>-22.656509</c:v>
                </c:pt>
                <c:pt idx="23">
                  <c:v>-22.562745</c:v>
                </c:pt>
                <c:pt idx="24">
                  <c:v>-16.874395</c:v>
                </c:pt>
                <c:pt idx="25">
                  <c:v>-0.47717199999999999</c:v>
                </c:pt>
                <c:pt idx="26">
                  <c:v>-0.18765499999999999</c:v>
                </c:pt>
                <c:pt idx="27">
                  <c:v>-1.26E-4</c:v>
                </c:pt>
              </c:numCache>
            </c:numRef>
          </c:yVal>
          <c:smooth val="1"/>
        </c:ser>
        <c:ser>
          <c:idx val="2"/>
          <c:order val="2"/>
          <c:tx>
            <c:v>bar 3.25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Sheet1!$I$10:$I$37</c:f>
              <c:numCache>
                <c:formatCode>General</c:formatCode>
                <c:ptCount val="28"/>
                <c:pt idx="0">
                  <c:v>0.03</c:v>
                </c:pt>
                <c:pt idx="1">
                  <c:v>0.1</c:v>
                </c:pt>
                <c:pt idx="2">
                  <c:v>1.84</c:v>
                </c:pt>
                <c:pt idx="3">
                  <c:v>4.8499999999999996</c:v>
                </c:pt>
                <c:pt idx="4">
                  <c:v>12</c:v>
                </c:pt>
                <c:pt idx="5">
                  <c:v>17.82</c:v>
                </c:pt>
                <c:pt idx="6">
                  <c:v>29.74</c:v>
                </c:pt>
                <c:pt idx="7">
                  <c:v>36.71</c:v>
                </c:pt>
                <c:pt idx="8">
                  <c:v>45.9</c:v>
                </c:pt>
                <c:pt idx="9">
                  <c:v>52.75</c:v>
                </c:pt>
                <c:pt idx="10">
                  <c:v>56.49</c:v>
                </c:pt>
                <c:pt idx="11">
                  <c:v>57.96</c:v>
                </c:pt>
                <c:pt idx="12">
                  <c:v>59.02</c:v>
                </c:pt>
                <c:pt idx="13">
                  <c:v>58.99</c:v>
                </c:pt>
                <c:pt idx="14">
                  <c:v>58.67</c:v>
                </c:pt>
                <c:pt idx="15">
                  <c:v>54.51</c:v>
                </c:pt>
                <c:pt idx="16">
                  <c:v>44.96</c:v>
                </c:pt>
                <c:pt idx="17">
                  <c:v>38.07</c:v>
                </c:pt>
                <c:pt idx="18">
                  <c:v>22.07</c:v>
                </c:pt>
                <c:pt idx="19">
                  <c:v>16.260000000000002</c:v>
                </c:pt>
                <c:pt idx="20">
                  <c:v>7.74</c:v>
                </c:pt>
                <c:pt idx="21">
                  <c:v>3.46</c:v>
                </c:pt>
                <c:pt idx="22">
                  <c:v>1.73</c:v>
                </c:pt>
                <c:pt idx="23">
                  <c:v>1.48</c:v>
                </c:pt>
                <c:pt idx="24">
                  <c:v>0.76</c:v>
                </c:pt>
                <c:pt idx="25">
                  <c:v>0.51</c:v>
                </c:pt>
                <c:pt idx="26">
                  <c:v>0.16</c:v>
                </c:pt>
                <c:pt idx="27">
                  <c:v>0.12</c:v>
                </c:pt>
              </c:numCache>
            </c:numRef>
          </c:xVal>
          <c:yVal>
            <c:numRef>
              <c:f>Sheet1!$J$10:$J$37</c:f>
              <c:numCache>
                <c:formatCode>General</c:formatCode>
                <c:ptCount val="28"/>
                <c:pt idx="0">
                  <c:v>1.771E-3</c:v>
                </c:pt>
                <c:pt idx="1">
                  <c:v>3.4160000000000002E-3</c:v>
                </c:pt>
                <c:pt idx="2">
                  <c:v>6.4863099999999996</c:v>
                </c:pt>
                <c:pt idx="3">
                  <c:v>10.259909</c:v>
                </c:pt>
                <c:pt idx="4">
                  <c:v>15.339624000000001</c:v>
                </c:pt>
                <c:pt idx="5">
                  <c:v>17.205037000000001</c:v>
                </c:pt>
                <c:pt idx="6">
                  <c:v>18.012723999999999</c:v>
                </c:pt>
                <c:pt idx="7">
                  <c:v>19.070447999999999</c:v>
                </c:pt>
                <c:pt idx="8">
                  <c:v>19.540913</c:v>
                </c:pt>
                <c:pt idx="9">
                  <c:v>18.368040000000001</c:v>
                </c:pt>
                <c:pt idx="10">
                  <c:v>6.9617110000000002</c:v>
                </c:pt>
                <c:pt idx="11">
                  <c:v>0.27812900000000002</c:v>
                </c:pt>
                <c:pt idx="12">
                  <c:v>4.1251000000000003E-2</c:v>
                </c:pt>
                <c:pt idx="13">
                  <c:v>-1.519E-3</c:v>
                </c:pt>
                <c:pt idx="14">
                  <c:v>-1.969176</c:v>
                </c:pt>
                <c:pt idx="15">
                  <c:v>-11.228806000000001</c:v>
                </c:pt>
                <c:pt idx="16">
                  <c:v>-15.615982000000001</c:v>
                </c:pt>
                <c:pt idx="17">
                  <c:v>-18.231507000000001</c:v>
                </c:pt>
                <c:pt idx="18">
                  <c:v>-20.450589000000001</c:v>
                </c:pt>
                <c:pt idx="19">
                  <c:v>-19.881425</c:v>
                </c:pt>
                <c:pt idx="20">
                  <c:v>-18.889500000000002</c:v>
                </c:pt>
                <c:pt idx="21">
                  <c:v>-11.376855000000001</c:v>
                </c:pt>
                <c:pt idx="22">
                  <c:v>-1.574379</c:v>
                </c:pt>
                <c:pt idx="23">
                  <c:v>-0.24851899999999999</c:v>
                </c:pt>
                <c:pt idx="24">
                  <c:v>-0.54297200000000001</c:v>
                </c:pt>
                <c:pt idx="25">
                  <c:v>-1.9866000000000002E-2</c:v>
                </c:pt>
                <c:pt idx="26">
                  <c:v>-1.771E-3</c:v>
                </c:pt>
                <c:pt idx="27">
                  <c:v>-1.26E-4</c:v>
                </c:pt>
              </c:numCache>
            </c:numRef>
          </c:yVal>
          <c:smooth val="1"/>
        </c:ser>
        <c:ser>
          <c:idx val="3"/>
          <c:order val="3"/>
          <c:tx>
            <c:v>bar 3</c:v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Sheet1!$L$10:$L$41</c:f>
              <c:numCache>
                <c:formatCode>General</c:formatCode>
                <c:ptCount val="32"/>
                <c:pt idx="0">
                  <c:v>0.04</c:v>
                </c:pt>
                <c:pt idx="1">
                  <c:v>0.56000000000000005</c:v>
                </c:pt>
                <c:pt idx="2">
                  <c:v>3.29</c:v>
                </c:pt>
                <c:pt idx="3">
                  <c:v>7.46</c:v>
                </c:pt>
                <c:pt idx="4">
                  <c:v>12.58</c:v>
                </c:pt>
                <c:pt idx="5">
                  <c:v>18.87</c:v>
                </c:pt>
                <c:pt idx="6">
                  <c:v>24.27</c:v>
                </c:pt>
                <c:pt idx="7">
                  <c:v>29.72</c:v>
                </c:pt>
                <c:pt idx="8">
                  <c:v>35.119999999999997</c:v>
                </c:pt>
                <c:pt idx="9">
                  <c:v>41.29</c:v>
                </c:pt>
                <c:pt idx="10">
                  <c:v>46.49</c:v>
                </c:pt>
                <c:pt idx="11">
                  <c:v>56.24</c:v>
                </c:pt>
                <c:pt idx="12">
                  <c:v>57</c:v>
                </c:pt>
                <c:pt idx="13">
                  <c:v>58.02</c:v>
                </c:pt>
                <c:pt idx="14">
                  <c:v>58.55</c:v>
                </c:pt>
                <c:pt idx="15">
                  <c:v>58.42</c:v>
                </c:pt>
                <c:pt idx="16">
                  <c:v>55.63</c:v>
                </c:pt>
                <c:pt idx="17">
                  <c:v>51.17</c:v>
                </c:pt>
                <c:pt idx="18">
                  <c:v>47.3</c:v>
                </c:pt>
                <c:pt idx="19">
                  <c:v>40.549999999999997</c:v>
                </c:pt>
                <c:pt idx="20">
                  <c:v>36.5</c:v>
                </c:pt>
                <c:pt idx="21">
                  <c:v>29.85</c:v>
                </c:pt>
                <c:pt idx="22">
                  <c:v>25.16</c:v>
                </c:pt>
                <c:pt idx="23">
                  <c:v>16.37</c:v>
                </c:pt>
                <c:pt idx="24">
                  <c:v>10.54</c:v>
                </c:pt>
                <c:pt idx="25">
                  <c:v>3.4</c:v>
                </c:pt>
                <c:pt idx="26">
                  <c:v>2</c:v>
                </c:pt>
                <c:pt idx="27">
                  <c:v>1.67</c:v>
                </c:pt>
                <c:pt idx="28">
                  <c:v>0.83</c:v>
                </c:pt>
                <c:pt idx="29">
                  <c:v>0.61</c:v>
                </c:pt>
                <c:pt idx="30">
                  <c:v>0.17</c:v>
                </c:pt>
                <c:pt idx="31">
                  <c:v>-0.08</c:v>
                </c:pt>
              </c:numCache>
            </c:numRef>
          </c:xVal>
          <c:yVal>
            <c:numRef>
              <c:f>Sheet1!$M$10:$M$41</c:f>
              <c:numCache>
                <c:formatCode>General</c:formatCode>
                <c:ptCount val="32"/>
                <c:pt idx="0">
                  <c:v>1.26E-4</c:v>
                </c:pt>
                <c:pt idx="1">
                  <c:v>3.3657699999999999</c:v>
                </c:pt>
                <c:pt idx="2">
                  <c:v>9.2548220000000008</c:v>
                </c:pt>
                <c:pt idx="3">
                  <c:v>12.202638</c:v>
                </c:pt>
                <c:pt idx="4">
                  <c:v>14.387178</c:v>
                </c:pt>
                <c:pt idx="5">
                  <c:v>15.184996</c:v>
                </c:pt>
                <c:pt idx="6">
                  <c:v>16.040388</c:v>
                </c:pt>
                <c:pt idx="7">
                  <c:v>17.252741</c:v>
                </c:pt>
                <c:pt idx="8">
                  <c:v>16.908940000000001</c:v>
                </c:pt>
                <c:pt idx="9">
                  <c:v>16.912230000000001</c:v>
                </c:pt>
                <c:pt idx="10">
                  <c:v>17.336635000000001</c:v>
                </c:pt>
                <c:pt idx="11">
                  <c:v>5.4335180000000003</c:v>
                </c:pt>
                <c:pt idx="12">
                  <c:v>1.46252</c:v>
                </c:pt>
                <c:pt idx="13">
                  <c:v>0.76668999999999998</c:v>
                </c:pt>
                <c:pt idx="14">
                  <c:v>1.26E-4</c:v>
                </c:pt>
                <c:pt idx="15">
                  <c:v>-0.80123500000000003</c:v>
                </c:pt>
                <c:pt idx="16">
                  <c:v>-9.226858</c:v>
                </c:pt>
                <c:pt idx="17">
                  <c:v>-13.536721</c:v>
                </c:pt>
                <c:pt idx="18">
                  <c:v>-15.094522</c:v>
                </c:pt>
                <c:pt idx="19">
                  <c:v>-15.862730000000001</c:v>
                </c:pt>
                <c:pt idx="20">
                  <c:v>-16.570073000000001</c:v>
                </c:pt>
                <c:pt idx="21">
                  <c:v>-17.474813999999999</c:v>
                </c:pt>
                <c:pt idx="22">
                  <c:v>-17.140882000000001</c:v>
                </c:pt>
                <c:pt idx="23">
                  <c:v>-16.415444000000001</c:v>
                </c:pt>
                <c:pt idx="24">
                  <c:v>-17.316896</c:v>
                </c:pt>
                <c:pt idx="25">
                  <c:v>-9.5130850000000002</c:v>
                </c:pt>
                <c:pt idx="26">
                  <c:v>-1.431265</c:v>
                </c:pt>
                <c:pt idx="27">
                  <c:v>-0.79136499999999999</c:v>
                </c:pt>
                <c:pt idx="28">
                  <c:v>-1.26E-4</c:v>
                </c:pt>
                <c:pt idx="29">
                  <c:v>-0.16133500000000001</c:v>
                </c:pt>
                <c:pt idx="30">
                  <c:v>-1.519E-3</c:v>
                </c:pt>
                <c:pt idx="31">
                  <c:v>-1.26E-4</c:v>
                </c:pt>
              </c:numCache>
            </c:numRef>
          </c:yVal>
          <c:smooth val="1"/>
        </c:ser>
        <c:ser>
          <c:idx val="4"/>
          <c:order val="4"/>
          <c:tx>
            <c:v>bar 2.75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Sheet1!$O$10:$O$45</c:f>
              <c:numCache>
                <c:formatCode>General</c:formatCode>
                <c:ptCount val="36"/>
                <c:pt idx="0">
                  <c:v>0</c:v>
                </c:pt>
                <c:pt idx="1">
                  <c:v>0.1</c:v>
                </c:pt>
                <c:pt idx="2">
                  <c:v>0.09</c:v>
                </c:pt>
                <c:pt idx="3">
                  <c:v>0.85</c:v>
                </c:pt>
                <c:pt idx="4">
                  <c:v>3.14</c:v>
                </c:pt>
                <c:pt idx="5">
                  <c:v>6.36</c:v>
                </c:pt>
                <c:pt idx="6">
                  <c:v>10.51</c:v>
                </c:pt>
                <c:pt idx="7">
                  <c:v>16.38</c:v>
                </c:pt>
                <c:pt idx="8">
                  <c:v>21.02</c:v>
                </c:pt>
                <c:pt idx="9">
                  <c:v>35.299999999999997</c:v>
                </c:pt>
                <c:pt idx="10">
                  <c:v>40.71</c:v>
                </c:pt>
                <c:pt idx="11">
                  <c:v>45.77</c:v>
                </c:pt>
                <c:pt idx="12">
                  <c:v>49.39</c:v>
                </c:pt>
                <c:pt idx="13">
                  <c:v>54.7</c:v>
                </c:pt>
                <c:pt idx="14">
                  <c:v>56.35</c:v>
                </c:pt>
                <c:pt idx="15">
                  <c:v>57.01</c:v>
                </c:pt>
                <c:pt idx="16">
                  <c:v>57.82</c:v>
                </c:pt>
                <c:pt idx="17">
                  <c:v>58.29</c:v>
                </c:pt>
                <c:pt idx="18">
                  <c:v>58.41</c:v>
                </c:pt>
                <c:pt idx="19">
                  <c:v>57.65</c:v>
                </c:pt>
                <c:pt idx="20">
                  <c:v>52.39</c:v>
                </c:pt>
                <c:pt idx="21">
                  <c:v>48.31</c:v>
                </c:pt>
                <c:pt idx="22">
                  <c:v>44.31</c:v>
                </c:pt>
                <c:pt idx="23">
                  <c:v>38.51</c:v>
                </c:pt>
                <c:pt idx="24">
                  <c:v>33.65</c:v>
                </c:pt>
                <c:pt idx="25">
                  <c:v>22.82</c:v>
                </c:pt>
                <c:pt idx="26">
                  <c:v>18.059999999999999</c:v>
                </c:pt>
                <c:pt idx="27">
                  <c:v>12.4</c:v>
                </c:pt>
                <c:pt idx="28">
                  <c:v>7.1</c:v>
                </c:pt>
                <c:pt idx="29">
                  <c:v>3.92</c:v>
                </c:pt>
                <c:pt idx="30">
                  <c:v>2.33</c:v>
                </c:pt>
                <c:pt idx="31">
                  <c:v>1.72</c:v>
                </c:pt>
                <c:pt idx="32">
                  <c:v>1.26</c:v>
                </c:pt>
                <c:pt idx="33">
                  <c:v>0.63</c:v>
                </c:pt>
                <c:pt idx="34">
                  <c:v>0.25</c:v>
                </c:pt>
                <c:pt idx="35">
                  <c:v>-0.01</c:v>
                </c:pt>
              </c:numCache>
            </c:numRef>
          </c:xVal>
          <c:yVal>
            <c:numRef>
              <c:f>Sheet1!$P$10:$P$45</c:f>
              <c:numCache>
                <c:formatCode>General</c:formatCode>
                <c:ptCount val="36"/>
                <c:pt idx="0">
                  <c:v>1.771E-3</c:v>
                </c:pt>
                <c:pt idx="1">
                  <c:v>1.26E-4</c:v>
                </c:pt>
                <c:pt idx="2">
                  <c:v>1.26E-4</c:v>
                </c:pt>
                <c:pt idx="3">
                  <c:v>3.6273219999999999</c:v>
                </c:pt>
                <c:pt idx="4">
                  <c:v>8.4948390000000007</c:v>
                </c:pt>
                <c:pt idx="5">
                  <c:v>10.940932999999999</c:v>
                </c:pt>
                <c:pt idx="6">
                  <c:v>12.745483</c:v>
                </c:pt>
                <c:pt idx="7">
                  <c:v>13.020194999999999</c:v>
                </c:pt>
                <c:pt idx="8">
                  <c:v>13.526851000000001</c:v>
                </c:pt>
                <c:pt idx="9">
                  <c:v>13.901908000000001</c:v>
                </c:pt>
                <c:pt idx="10">
                  <c:v>14.058180999999999</c:v>
                </c:pt>
                <c:pt idx="11">
                  <c:v>13.563041</c:v>
                </c:pt>
                <c:pt idx="12">
                  <c:v>14.758945000000001</c:v>
                </c:pt>
                <c:pt idx="13">
                  <c:v>10.078961</c:v>
                </c:pt>
                <c:pt idx="14">
                  <c:v>2.252113</c:v>
                </c:pt>
                <c:pt idx="15">
                  <c:v>0.76833499999999999</c:v>
                </c:pt>
                <c:pt idx="16">
                  <c:v>0.43604799999999999</c:v>
                </c:pt>
                <c:pt idx="17">
                  <c:v>1.26E-4</c:v>
                </c:pt>
                <c:pt idx="18">
                  <c:v>1.771E-3</c:v>
                </c:pt>
                <c:pt idx="19">
                  <c:v>-4.4481710000000003</c:v>
                </c:pt>
                <c:pt idx="20">
                  <c:v>-12.375361</c:v>
                </c:pt>
                <c:pt idx="21">
                  <c:v>-13.681480000000001</c:v>
                </c:pt>
                <c:pt idx="22">
                  <c:v>-14.319734</c:v>
                </c:pt>
                <c:pt idx="23">
                  <c:v>-15.273825</c:v>
                </c:pt>
                <c:pt idx="24">
                  <c:v>-14.503971999999999</c:v>
                </c:pt>
                <c:pt idx="25">
                  <c:v>-15.561697000000001</c:v>
                </c:pt>
                <c:pt idx="26">
                  <c:v>-14.117400999999999</c:v>
                </c:pt>
                <c:pt idx="27">
                  <c:v>-14.660246000000001</c:v>
                </c:pt>
                <c:pt idx="28">
                  <c:v>-13.304778000000001</c:v>
                </c:pt>
                <c:pt idx="29">
                  <c:v>-4.55016</c:v>
                </c:pt>
                <c:pt idx="30">
                  <c:v>-1.171357</c:v>
                </c:pt>
                <c:pt idx="31">
                  <c:v>-0.70911500000000005</c:v>
                </c:pt>
                <c:pt idx="32">
                  <c:v>-9.3890000000000001E-2</c:v>
                </c:pt>
                <c:pt idx="33">
                  <c:v>-2.1510999999999999E-2</c:v>
                </c:pt>
                <c:pt idx="34">
                  <c:v>-2.1510999999999999E-2</c:v>
                </c:pt>
                <c:pt idx="35">
                  <c:v>-1.771E-3</c:v>
                </c:pt>
              </c:numCache>
            </c:numRef>
          </c:yVal>
          <c:smooth val="1"/>
        </c:ser>
        <c:ser>
          <c:idx val="5"/>
          <c:order val="5"/>
          <c:tx>
            <c:v>bar 2.5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Sheet1!$R$10:$R$49</c:f>
              <c:numCache>
                <c:formatCode>General</c:formatCode>
                <c:ptCount val="40"/>
                <c:pt idx="0">
                  <c:v>0.02</c:v>
                </c:pt>
                <c:pt idx="1">
                  <c:v>0.48</c:v>
                </c:pt>
                <c:pt idx="2">
                  <c:v>2.59</c:v>
                </c:pt>
                <c:pt idx="3">
                  <c:v>4.99</c:v>
                </c:pt>
                <c:pt idx="4">
                  <c:v>8.42</c:v>
                </c:pt>
                <c:pt idx="5">
                  <c:v>13.18</c:v>
                </c:pt>
                <c:pt idx="6">
                  <c:v>17.7</c:v>
                </c:pt>
                <c:pt idx="7">
                  <c:v>26.5</c:v>
                </c:pt>
                <c:pt idx="8">
                  <c:v>30.13</c:v>
                </c:pt>
                <c:pt idx="9">
                  <c:v>33.869999999999997</c:v>
                </c:pt>
                <c:pt idx="10">
                  <c:v>37.54</c:v>
                </c:pt>
                <c:pt idx="11">
                  <c:v>44.14</c:v>
                </c:pt>
                <c:pt idx="12">
                  <c:v>50.17</c:v>
                </c:pt>
                <c:pt idx="13">
                  <c:v>53.64</c:v>
                </c:pt>
                <c:pt idx="14">
                  <c:v>55.93</c:v>
                </c:pt>
                <c:pt idx="15">
                  <c:v>56.39</c:v>
                </c:pt>
                <c:pt idx="16">
                  <c:v>57.3</c:v>
                </c:pt>
                <c:pt idx="17">
                  <c:v>57.77</c:v>
                </c:pt>
                <c:pt idx="18">
                  <c:v>58.46</c:v>
                </c:pt>
                <c:pt idx="19">
                  <c:v>58.55</c:v>
                </c:pt>
                <c:pt idx="20">
                  <c:v>58</c:v>
                </c:pt>
                <c:pt idx="21">
                  <c:v>54.87</c:v>
                </c:pt>
                <c:pt idx="22">
                  <c:v>51.67</c:v>
                </c:pt>
                <c:pt idx="23">
                  <c:v>46.58</c:v>
                </c:pt>
                <c:pt idx="24">
                  <c:v>43.8</c:v>
                </c:pt>
                <c:pt idx="25">
                  <c:v>38</c:v>
                </c:pt>
                <c:pt idx="26">
                  <c:v>29.74</c:v>
                </c:pt>
                <c:pt idx="27">
                  <c:v>26.58</c:v>
                </c:pt>
                <c:pt idx="28">
                  <c:v>22.17</c:v>
                </c:pt>
                <c:pt idx="29">
                  <c:v>18.3</c:v>
                </c:pt>
                <c:pt idx="30">
                  <c:v>14.27</c:v>
                </c:pt>
                <c:pt idx="31">
                  <c:v>6.48</c:v>
                </c:pt>
                <c:pt idx="32">
                  <c:v>2.84</c:v>
                </c:pt>
                <c:pt idx="33">
                  <c:v>2.2799999999999998</c:v>
                </c:pt>
                <c:pt idx="34">
                  <c:v>1.85</c:v>
                </c:pt>
                <c:pt idx="35">
                  <c:v>1.08</c:v>
                </c:pt>
                <c:pt idx="36">
                  <c:v>0.83</c:v>
                </c:pt>
                <c:pt idx="37">
                  <c:v>0.6</c:v>
                </c:pt>
                <c:pt idx="38">
                  <c:v>0.3</c:v>
                </c:pt>
                <c:pt idx="39">
                  <c:v>0</c:v>
                </c:pt>
              </c:numCache>
            </c:numRef>
          </c:xVal>
          <c:yVal>
            <c:numRef>
              <c:f>Sheet1!$S$10:$S$49</c:f>
              <c:numCache>
                <c:formatCode>General</c:formatCode>
                <c:ptCount val="40"/>
                <c:pt idx="0">
                  <c:v>1.26E-4</c:v>
                </c:pt>
                <c:pt idx="1">
                  <c:v>2.1221589999999999</c:v>
                </c:pt>
                <c:pt idx="2">
                  <c:v>6.0503879999999999</c:v>
                </c:pt>
                <c:pt idx="3">
                  <c:v>8.5014190000000003</c:v>
                </c:pt>
                <c:pt idx="4">
                  <c:v>10.009871</c:v>
                </c:pt>
                <c:pt idx="5">
                  <c:v>11.676242</c:v>
                </c:pt>
                <c:pt idx="6">
                  <c:v>12.321076</c:v>
                </c:pt>
                <c:pt idx="7">
                  <c:v>12.934656</c:v>
                </c:pt>
                <c:pt idx="8">
                  <c:v>12.350686</c:v>
                </c:pt>
                <c:pt idx="9">
                  <c:v>11.92957</c:v>
                </c:pt>
                <c:pt idx="10">
                  <c:v>11.875285</c:v>
                </c:pt>
                <c:pt idx="11">
                  <c:v>11.717366999999999</c:v>
                </c:pt>
                <c:pt idx="12">
                  <c:v>12.026624</c:v>
                </c:pt>
                <c:pt idx="13">
                  <c:v>11.228806000000001</c:v>
                </c:pt>
                <c:pt idx="14">
                  <c:v>3.4101840000000001</c:v>
                </c:pt>
                <c:pt idx="15">
                  <c:v>0.96902299999999997</c:v>
                </c:pt>
                <c:pt idx="16">
                  <c:v>0.60054600000000002</c:v>
                </c:pt>
                <c:pt idx="17">
                  <c:v>0.13994999999999999</c:v>
                </c:pt>
                <c:pt idx="18">
                  <c:v>-1.519E-3</c:v>
                </c:pt>
                <c:pt idx="19">
                  <c:v>-3.1640000000000001E-3</c:v>
                </c:pt>
                <c:pt idx="20">
                  <c:v>-1.243736</c:v>
                </c:pt>
                <c:pt idx="21">
                  <c:v>-9.073874</c:v>
                </c:pt>
                <c:pt idx="22">
                  <c:v>-11.518323000000001</c:v>
                </c:pt>
                <c:pt idx="23">
                  <c:v>-12.347396</c:v>
                </c:pt>
                <c:pt idx="24">
                  <c:v>-12.857341999999999</c:v>
                </c:pt>
                <c:pt idx="25">
                  <c:v>-12.951105999999999</c:v>
                </c:pt>
                <c:pt idx="26">
                  <c:v>-13.313003</c:v>
                </c:pt>
                <c:pt idx="27">
                  <c:v>-13.225819</c:v>
                </c:pt>
                <c:pt idx="28">
                  <c:v>-12.640204000000001</c:v>
                </c:pt>
                <c:pt idx="29">
                  <c:v>-12.092423</c:v>
                </c:pt>
                <c:pt idx="30">
                  <c:v>-12.778383</c:v>
                </c:pt>
                <c:pt idx="31">
                  <c:v>-11.118592</c:v>
                </c:pt>
                <c:pt idx="32">
                  <c:v>-2.5926260000000001</c:v>
                </c:pt>
                <c:pt idx="33">
                  <c:v>-0.68444099999999997</c:v>
                </c:pt>
                <c:pt idx="34">
                  <c:v>-0.39985799999999999</c:v>
                </c:pt>
                <c:pt idx="35">
                  <c:v>-0.10047</c:v>
                </c:pt>
                <c:pt idx="36">
                  <c:v>-1.771E-3</c:v>
                </c:pt>
                <c:pt idx="37">
                  <c:v>-2.1510999999999999E-2</c:v>
                </c:pt>
                <c:pt idx="38">
                  <c:v>-1.771E-3</c:v>
                </c:pt>
                <c:pt idx="39">
                  <c:v>-1.26E-4</c:v>
                </c:pt>
              </c:numCache>
            </c:numRef>
          </c:yVal>
          <c:smooth val="1"/>
        </c:ser>
        <c:ser>
          <c:idx val="6"/>
          <c:order val="6"/>
          <c:tx>
            <c:v>bar 2.25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Sheet1!$U$10:$U$51</c:f>
              <c:numCache>
                <c:formatCode>General</c:formatCode>
                <c:ptCount val="42"/>
                <c:pt idx="0">
                  <c:v>0.03</c:v>
                </c:pt>
                <c:pt idx="1">
                  <c:v>1.26</c:v>
                </c:pt>
                <c:pt idx="2">
                  <c:v>3.08</c:v>
                </c:pt>
                <c:pt idx="3">
                  <c:v>5.67</c:v>
                </c:pt>
                <c:pt idx="4">
                  <c:v>8.5500000000000007</c:v>
                </c:pt>
                <c:pt idx="5">
                  <c:v>19.84</c:v>
                </c:pt>
                <c:pt idx="6">
                  <c:v>40.03</c:v>
                </c:pt>
                <c:pt idx="7">
                  <c:v>43.19</c:v>
                </c:pt>
                <c:pt idx="8">
                  <c:v>46.88</c:v>
                </c:pt>
                <c:pt idx="9">
                  <c:v>52.06</c:v>
                </c:pt>
                <c:pt idx="10">
                  <c:v>54.84</c:v>
                </c:pt>
                <c:pt idx="11">
                  <c:v>55.65</c:v>
                </c:pt>
                <c:pt idx="12">
                  <c:v>56.27</c:v>
                </c:pt>
                <c:pt idx="13">
                  <c:v>56.54</c:v>
                </c:pt>
                <c:pt idx="14">
                  <c:v>56.93</c:v>
                </c:pt>
                <c:pt idx="15">
                  <c:v>57.71</c:v>
                </c:pt>
                <c:pt idx="16">
                  <c:v>58.18</c:v>
                </c:pt>
                <c:pt idx="17">
                  <c:v>58.24</c:v>
                </c:pt>
                <c:pt idx="18">
                  <c:v>56.43</c:v>
                </c:pt>
                <c:pt idx="19">
                  <c:v>54.09</c:v>
                </c:pt>
                <c:pt idx="20">
                  <c:v>51.27</c:v>
                </c:pt>
                <c:pt idx="21">
                  <c:v>47.56</c:v>
                </c:pt>
                <c:pt idx="22">
                  <c:v>44.56</c:v>
                </c:pt>
                <c:pt idx="23">
                  <c:v>40.76</c:v>
                </c:pt>
                <c:pt idx="24">
                  <c:v>32.33</c:v>
                </c:pt>
                <c:pt idx="25">
                  <c:v>28.81</c:v>
                </c:pt>
                <c:pt idx="26">
                  <c:v>21.94</c:v>
                </c:pt>
                <c:pt idx="27">
                  <c:v>17.82</c:v>
                </c:pt>
                <c:pt idx="28">
                  <c:v>14.61</c:v>
                </c:pt>
                <c:pt idx="29">
                  <c:v>10.86</c:v>
                </c:pt>
                <c:pt idx="30">
                  <c:v>4.6900000000000004</c:v>
                </c:pt>
                <c:pt idx="31">
                  <c:v>3.55</c:v>
                </c:pt>
                <c:pt idx="32">
                  <c:v>2.9</c:v>
                </c:pt>
                <c:pt idx="33">
                  <c:v>2.4500000000000002</c:v>
                </c:pt>
                <c:pt idx="34">
                  <c:v>2.21</c:v>
                </c:pt>
                <c:pt idx="35">
                  <c:v>1.89</c:v>
                </c:pt>
                <c:pt idx="36">
                  <c:v>1.66</c:v>
                </c:pt>
                <c:pt idx="37">
                  <c:v>1.19</c:v>
                </c:pt>
                <c:pt idx="38">
                  <c:v>0.91</c:v>
                </c:pt>
                <c:pt idx="39">
                  <c:v>0.43</c:v>
                </c:pt>
                <c:pt idx="40">
                  <c:v>0.16</c:v>
                </c:pt>
                <c:pt idx="41">
                  <c:v>0.02</c:v>
                </c:pt>
              </c:numCache>
            </c:numRef>
          </c:xVal>
          <c:yVal>
            <c:numRef>
              <c:f>Sheet1!$V$10:$V$51</c:f>
              <c:numCache>
                <c:formatCode>General</c:formatCode>
                <c:ptCount val="42"/>
                <c:pt idx="0">
                  <c:v>-1.519E-3</c:v>
                </c:pt>
                <c:pt idx="1">
                  <c:v>3.8395260000000002</c:v>
                </c:pt>
                <c:pt idx="2">
                  <c:v>5.9434639999999996</c:v>
                </c:pt>
                <c:pt idx="3">
                  <c:v>7.9009980000000004</c:v>
                </c:pt>
                <c:pt idx="4">
                  <c:v>7.9371879999999999</c:v>
                </c:pt>
                <c:pt idx="5">
                  <c:v>10.444146999999999</c:v>
                </c:pt>
                <c:pt idx="6">
                  <c:v>9.3173320000000004</c:v>
                </c:pt>
                <c:pt idx="7">
                  <c:v>9.4785409999999999</c:v>
                </c:pt>
                <c:pt idx="8">
                  <c:v>10.182594999999999</c:v>
                </c:pt>
                <c:pt idx="9">
                  <c:v>9.5871099999999991</c:v>
                </c:pt>
                <c:pt idx="10">
                  <c:v>4.0599540000000003</c:v>
                </c:pt>
                <c:pt idx="11">
                  <c:v>0.98711800000000005</c:v>
                </c:pt>
                <c:pt idx="12">
                  <c:v>0.57422700000000004</c:v>
                </c:pt>
                <c:pt idx="13">
                  <c:v>0.37353799999999998</c:v>
                </c:pt>
                <c:pt idx="14">
                  <c:v>0.15640000000000001</c:v>
                </c:pt>
                <c:pt idx="15">
                  <c:v>5.6056000000000002E-2</c:v>
                </c:pt>
                <c:pt idx="16">
                  <c:v>-1.519E-3</c:v>
                </c:pt>
                <c:pt idx="17">
                  <c:v>-1.26E-4</c:v>
                </c:pt>
                <c:pt idx="18">
                  <c:v>-5.6802659999999996</c:v>
                </c:pt>
                <c:pt idx="19">
                  <c:v>-7.5851610000000003</c:v>
                </c:pt>
                <c:pt idx="20">
                  <c:v>-9.073874</c:v>
                </c:pt>
                <c:pt idx="21">
                  <c:v>-9.3255569999999999</c:v>
                </c:pt>
                <c:pt idx="22">
                  <c:v>-9.3831310000000006</c:v>
                </c:pt>
                <c:pt idx="23">
                  <c:v>-9.2975919999999999</c:v>
                </c:pt>
                <c:pt idx="24">
                  <c:v>-9.3798410000000008</c:v>
                </c:pt>
                <c:pt idx="25">
                  <c:v>-9.0936140000000005</c:v>
                </c:pt>
                <c:pt idx="26">
                  <c:v>-9.5772399999999998</c:v>
                </c:pt>
                <c:pt idx="27">
                  <c:v>-8.9669500000000006</c:v>
                </c:pt>
                <c:pt idx="28">
                  <c:v>-9.2531770000000009</c:v>
                </c:pt>
                <c:pt idx="29">
                  <c:v>-9.5854649999999992</c:v>
                </c:pt>
                <c:pt idx="30">
                  <c:v>-5.4071980000000002</c:v>
                </c:pt>
                <c:pt idx="31">
                  <c:v>-1.1730020000000001</c:v>
                </c:pt>
                <c:pt idx="32">
                  <c:v>-0.51336199999999999</c:v>
                </c:pt>
                <c:pt idx="33">
                  <c:v>-0.28306399999999998</c:v>
                </c:pt>
                <c:pt idx="34">
                  <c:v>-0.102115</c:v>
                </c:pt>
                <c:pt idx="35">
                  <c:v>-0.26496900000000001</c:v>
                </c:pt>
                <c:pt idx="36">
                  <c:v>-1.771E-3</c:v>
                </c:pt>
                <c:pt idx="37">
                  <c:v>-9.9959999999999997E-3</c:v>
                </c:pt>
                <c:pt idx="38">
                  <c:v>-1.519E-3</c:v>
                </c:pt>
                <c:pt idx="39">
                  <c:v>-1.771E-3</c:v>
                </c:pt>
                <c:pt idx="40">
                  <c:v>-1.519E-3</c:v>
                </c:pt>
                <c:pt idx="41">
                  <c:v>-1.519E-3</c:v>
                </c:pt>
              </c:numCache>
            </c:numRef>
          </c:yVal>
          <c:smooth val="1"/>
        </c:ser>
        <c:ser>
          <c:idx val="7"/>
          <c:order val="7"/>
          <c:tx>
            <c:v>bar 2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Sheet1!$X$10:$X$73</c:f>
              <c:numCache>
                <c:formatCode>General</c:formatCode>
                <c:ptCount val="64"/>
                <c:pt idx="0">
                  <c:v>0.12</c:v>
                </c:pt>
                <c:pt idx="1">
                  <c:v>0.14000000000000001</c:v>
                </c:pt>
                <c:pt idx="2">
                  <c:v>0.76</c:v>
                </c:pt>
                <c:pt idx="3">
                  <c:v>2.58</c:v>
                </c:pt>
                <c:pt idx="4">
                  <c:v>4.58</c:v>
                </c:pt>
                <c:pt idx="5">
                  <c:v>8.15</c:v>
                </c:pt>
                <c:pt idx="6">
                  <c:v>13.34</c:v>
                </c:pt>
                <c:pt idx="7">
                  <c:v>16.03</c:v>
                </c:pt>
                <c:pt idx="8">
                  <c:v>19.010000000000002</c:v>
                </c:pt>
                <c:pt idx="9">
                  <c:v>21.62</c:v>
                </c:pt>
                <c:pt idx="10">
                  <c:v>28.36</c:v>
                </c:pt>
                <c:pt idx="11">
                  <c:v>30.26</c:v>
                </c:pt>
                <c:pt idx="12">
                  <c:v>33.61</c:v>
                </c:pt>
                <c:pt idx="13">
                  <c:v>35.130000000000003</c:v>
                </c:pt>
                <c:pt idx="14">
                  <c:v>37.159999999999997</c:v>
                </c:pt>
                <c:pt idx="15">
                  <c:v>39.630000000000003</c:v>
                </c:pt>
                <c:pt idx="16">
                  <c:v>41.31</c:v>
                </c:pt>
                <c:pt idx="17">
                  <c:v>46.14</c:v>
                </c:pt>
                <c:pt idx="18">
                  <c:v>48.66</c:v>
                </c:pt>
                <c:pt idx="19">
                  <c:v>54.08</c:v>
                </c:pt>
                <c:pt idx="20">
                  <c:v>54.82</c:v>
                </c:pt>
                <c:pt idx="21">
                  <c:v>55.58</c:v>
                </c:pt>
                <c:pt idx="22">
                  <c:v>55.92</c:v>
                </c:pt>
                <c:pt idx="23">
                  <c:v>56.17</c:v>
                </c:pt>
                <c:pt idx="24">
                  <c:v>56.79</c:v>
                </c:pt>
                <c:pt idx="25">
                  <c:v>57.4</c:v>
                </c:pt>
                <c:pt idx="26">
                  <c:v>57.83</c:v>
                </c:pt>
                <c:pt idx="27">
                  <c:v>57.96</c:v>
                </c:pt>
                <c:pt idx="28">
                  <c:v>56.9</c:v>
                </c:pt>
                <c:pt idx="29">
                  <c:v>55.37</c:v>
                </c:pt>
                <c:pt idx="30">
                  <c:v>52.61</c:v>
                </c:pt>
                <c:pt idx="31">
                  <c:v>50.74</c:v>
                </c:pt>
                <c:pt idx="32">
                  <c:v>48.36</c:v>
                </c:pt>
                <c:pt idx="33">
                  <c:v>45.67</c:v>
                </c:pt>
                <c:pt idx="34">
                  <c:v>42.01</c:v>
                </c:pt>
                <c:pt idx="35">
                  <c:v>38.270000000000003</c:v>
                </c:pt>
                <c:pt idx="36">
                  <c:v>34.57</c:v>
                </c:pt>
                <c:pt idx="37">
                  <c:v>32.35</c:v>
                </c:pt>
                <c:pt idx="38">
                  <c:v>29.27</c:v>
                </c:pt>
                <c:pt idx="39">
                  <c:v>26.72</c:v>
                </c:pt>
                <c:pt idx="40">
                  <c:v>24.38</c:v>
                </c:pt>
                <c:pt idx="41">
                  <c:v>19.91</c:v>
                </c:pt>
                <c:pt idx="42">
                  <c:v>17.95</c:v>
                </c:pt>
                <c:pt idx="43">
                  <c:v>15.93</c:v>
                </c:pt>
                <c:pt idx="44">
                  <c:v>12.46</c:v>
                </c:pt>
                <c:pt idx="45">
                  <c:v>10.34</c:v>
                </c:pt>
                <c:pt idx="46">
                  <c:v>6.1</c:v>
                </c:pt>
                <c:pt idx="47">
                  <c:v>4.62</c:v>
                </c:pt>
                <c:pt idx="48">
                  <c:v>4.1900000000000004</c:v>
                </c:pt>
                <c:pt idx="49">
                  <c:v>3.7</c:v>
                </c:pt>
                <c:pt idx="50">
                  <c:v>3.41</c:v>
                </c:pt>
                <c:pt idx="51">
                  <c:v>2.6</c:v>
                </c:pt>
                <c:pt idx="52">
                  <c:v>2.39</c:v>
                </c:pt>
                <c:pt idx="53">
                  <c:v>2.04</c:v>
                </c:pt>
                <c:pt idx="55">
                  <c:v>1.86</c:v>
                </c:pt>
                <c:pt idx="56">
                  <c:v>1.72</c:v>
                </c:pt>
                <c:pt idx="57">
                  <c:v>1.5</c:v>
                </c:pt>
                <c:pt idx="58">
                  <c:v>1.29</c:v>
                </c:pt>
                <c:pt idx="59">
                  <c:v>1.1299999999999999</c:v>
                </c:pt>
                <c:pt idx="60">
                  <c:v>0.82</c:v>
                </c:pt>
                <c:pt idx="61">
                  <c:v>0.72</c:v>
                </c:pt>
                <c:pt idx="62">
                  <c:v>0.53</c:v>
                </c:pt>
                <c:pt idx="63">
                  <c:v>0.21</c:v>
                </c:pt>
              </c:numCache>
            </c:numRef>
          </c:xVal>
          <c:yVal>
            <c:numRef>
              <c:f>Sheet1!$Y$10:$Y$73</c:f>
              <c:numCache>
                <c:formatCode>General</c:formatCode>
                <c:ptCount val="64"/>
                <c:pt idx="0">
                  <c:v>1.26E-4</c:v>
                </c:pt>
                <c:pt idx="1">
                  <c:v>-1.519E-3</c:v>
                </c:pt>
                <c:pt idx="2">
                  <c:v>2.0399099999999999</c:v>
                </c:pt>
                <c:pt idx="3">
                  <c:v>4.4169159999999996</c:v>
                </c:pt>
                <c:pt idx="4">
                  <c:v>5.410488</c:v>
                </c:pt>
                <c:pt idx="5">
                  <c:v>6.4320250000000003</c:v>
                </c:pt>
                <c:pt idx="6">
                  <c:v>6.9666459999999999</c:v>
                </c:pt>
                <c:pt idx="7">
                  <c:v>6.632714</c:v>
                </c:pt>
                <c:pt idx="8">
                  <c:v>7.1755589999999998</c:v>
                </c:pt>
                <c:pt idx="9">
                  <c:v>7.5637759999999998</c:v>
                </c:pt>
                <c:pt idx="10">
                  <c:v>6.3810310000000001</c:v>
                </c:pt>
                <c:pt idx="11">
                  <c:v>6.3283909999999999</c:v>
                </c:pt>
                <c:pt idx="12">
                  <c:v>5.6654609999999996</c:v>
                </c:pt>
                <c:pt idx="13">
                  <c:v>5.6177570000000001</c:v>
                </c:pt>
                <c:pt idx="14">
                  <c:v>6.0174890000000003</c:v>
                </c:pt>
                <c:pt idx="15">
                  <c:v>5.9451090000000004</c:v>
                </c:pt>
                <c:pt idx="16">
                  <c:v>6.4566999999999997</c:v>
                </c:pt>
                <c:pt idx="17">
                  <c:v>7.3729579999999997</c:v>
                </c:pt>
                <c:pt idx="18">
                  <c:v>7.1163400000000001</c:v>
                </c:pt>
                <c:pt idx="19">
                  <c:v>5.7032959999999999</c:v>
                </c:pt>
                <c:pt idx="20">
                  <c:v>1.4296199999999999</c:v>
                </c:pt>
                <c:pt idx="21">
                  <c:v>0.618641</c:v>
                </c:pt>
                <c:pt idx="22">
                  <c:v>0.44262800000000002</c:v>
                </c:pt>
                <c:pt idx="23">
                  <c:v>0.25180900000000001</c:v>
                </c:pt>
                <c:pt idx="24">
                  <c:v>0.32747900000000002</c:v>
                </c:pt>
                <c:pt idx="25">
                  <c:v>0.12843499999999999</c:v>
                </c:pt>
                <c:pt idx="26">
                  <c:v>-3.1640000000000001E-3</c:v>
                </c:pt>
                <c:pt idx="27">
                  <c:v>-1.519E-3</c:v>
                </c:pt>
                <c:pt idx="28">
                  <c:v>-3.015387</c:v>
                </c:pt>
                <c:pt idx="29">
                  <c:v>-5.3891039999999997</c:v>
                </c:pt>
                <c:pt idx="30">
                  <c:v>-5.9730740000000004</c:v>
                </c:pt>
                <c:pt idx="31">
                  <c:v>-7.0423150000000003</c:v>
                </c:pt>
                <c:pt idx="32">
                  <c:v>-7.1936540000000004</c:v>
                </c:pt>
                <c:pt idx="33">
                  <c:v>-6.7741819999999997</c:v>
                </c:pt>
                <c:pt idx="34">
                  <c:v>-6.4418949999999997</c:v>
                </c:pt>
                <c:pt idx="35">
                  <c:v>-6.7248330000000003</c:v>
                </c:pt>
                <c:pt idx="36">
                  <c:v>-6.4961799999999998</c:v>
                </c:pt>
                <c:pt idx="37">
                  <c:v>-6.7396380000000002</c:v>
                </c:pt>
                <c:pt idx="38">
                  <c:v>-6.4007699999999996</c:v>
                </c:pt>
                <c:pt idx="39">
                  <c:v>-6.9403259999999998</c:v>
                </c:pt>
                <c:pt idx="40">
                  <c:v>-6.9715809999999996</c:v>
                </c:pt>
                <c:pt idx="41">
                  <c:v>-6.2806860000000002</c:v>
                </c:pt>
                <c:pt idx="42">
                  <c:v>-5.7345509999999997</c:v>
                </c:pt>
                <c:pt idx="43">
                  <c:v>-6.2362719999999996</c:v>
                </c:pt>
                <c:pt idx="44">
                  <c:v>-6.1013830000000002</c:v>
                </c:pt>
                <c:pt idx="45">
                  <c:v>-6.298781</c:v>
                </c:pt>
                <c:pt idx="46">
                  <c:v>-6.3629360000000004</c:v>
                </c:pt>
                <c:pt idx="47">
                  <c:v>-2.6946150000000002</c:v>
                </c:pt>
                <c:pt idx="48">
                  <c:v>-0.81603999999999999</c:v>
                </c:pt>
                <c:pt idx="49">
                  <c:v>-0.209039</c:v>
                </c:pt>
                <c:pt idx="50">
                  <c:v>-0.115275</c:v>
                </c:pt>
                <c:pt idx="51">
                  <c:v>-0.11362999999999999</c:v>
                </c:pt>
                <c:pt idx="52">
                  <c:v>-6.5925999999999998E-2</c:v>
                </c:pt>
                <c:pt idx="53">
                  <c:v>-5.1121E-2</c:v>
                </c:pt>
                <c:pt idx="55">
                  <c:v>-1.519E-3</c:v>
                </c:pt>
                <c:pt idx="56">
                  <c:v>1.26E-4</c:v>
                </c:pt>
                <c:pt idx="57">
                  <c:v>-1.519E-3</c:v>
                </c:pt>
                <c:pt idx="58">
                  <c:v>-1.519E-3</c:v>
                </c:pt>
                <c:pt idx="59">
                  <c:v>-1.771E-3</c:v>
                </c:pt>
                <c:pt idx="60">
                  <c:v>-1.26E-4</c:v>
                </c:pt>
                <c:pt idx="61">
                  <c:v>-3.1640000000000001E-3</c:v>
                </c:pt>
                <c:pt idx="62">
                  <c:v>-1.519E-3</c:v>
                </c:pt>
                <c:pt idx="63">
                  <c:v>-1.519E-3</c:v>
                </c:pt>
              </c:numCache>
            </c:numRef>
          </c:yVal>
          <c:smooth val="1"/>
        </c:ser>
        <c:axId val="67855872"/>
        <c:axId val="67875200"/>
      </c:scatterChart>
      <c:valAx>
        <c:axId val="67855872"/>
        <c:scaling>
          <c:orientation val="minMax"/>
          <c:max val="62"/>
          <c:min val="0"/>
        </c:scaling>
        <c:axPos val="b"/>
        <c:title>
          <c:tx>
            <c:rich>
              <a:bodyPr/>
              <a:lstStyle/>
              <a:p>
                <a:pPr>
                  <a:defRPr sz="157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GB"/>
                  <a:t>position (mm)</a:t>
                </a:r>
              </a:p>
            </c:rich>
          </c:tx>
          <c:layout>
            <c:manualLayout>
              <c:xMode val="edge"/>
              <c:yMode val="edge"/>
              <c:x val="0.37601887074942175"/>
              <c:y val="0.930747922437673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7875200"/>
        <c:crosses val="autoZero"/>
        <c:crossBetween val="midCat"/>
      </c:valAx>
      <c:valAx>
        <c:axId val="67875200"/>
        <c:scaling>
          <c:orientation val="minMax"/>
          <c:max val="25"/>
          <c:min val="-3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57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GB"/>
                  <a:t>Voltage (v)</a:t>
                </a:r>
              </a:p>
            </c:rich>
          </c:tx>
          <c:layout>
            <c:manualLayout>
              <c:xMode val="edge"/>
              <c:yMode val="edge"/>
              <c:x val="1.8626309662398137E-2"/>
              <c:y val="0.432132963988919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78558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3352784627183529"/>
          <c:y val="0.35318559556786705"/>
          <c:w val="0.99068745626819921"/>
          <c:h val="0.686980609418282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45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3.9835164835164832E-2"/>
          <c:y val="0.10526336598432356"/>
          <c:w val="0.78159340659340681"/>
          <c:h val="0.79352383588182374"/>
        </c:manualLayout>
      </c:layout>
      <c:scatterChart>
        <c:scatterStyle val="smoothMarker"/>
        <c:ser>
          <c:idx val="1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Sheet1!$A$10:$A$38</c:f>
              <c:numCache>
                <c:formatCode>General</c:formatCode>
                <c:ptCount val="29"/>
                <c:pt idx="0">
                  <c:v>0.04</c:v>
                </c:pt>
                <c:pt idx="1">
                  <c:v>0.15</c:v>
                </c:pt>
                <c:pt idx="2">
                  <c:v>0.18</c:v>
                </c:pt>
                <c:pt idx="3">
                  <c:v>0.03</c:v>
                </c:pt>
                <c:pt idx="4">
                  <c:v>0.71</c:v>
                </c:pt>
                <c:pt idx="5">
                  <c:v>3.3</c:v>
                </c:pt>
                <c:pt idx="6">
                  <c:v>7.11</c:v>
                </c:pt>
                <c:pt idx="7">
                  <c:v>12.46</c:v>
                </c:pt>
                <c:pt idx="8">
                  <c:v>19.559999999999999</c:v>
                </c:pt>
                <c:pt idx="9">
                  <c:v>35.72</c:v>
                </c:pt>
                <c:pt idx="10">
                  <c:v>46.9</c:v>
                </c:pt>
                <c:pt idx="11">
                  <c:v>55.52</c:v>
                </c:pt>
                <c:pt idx="12">
                  <c:v>58.88</c:v>
                </c:pt>
                <c:pt idx="13">
                  <c:v>59.13</c:v>
                </c:pt>
                <c:pt idx="14">
                  <c:v>59.02</c:v>
                </c:pt>
                <c:pt idx="15">
                  <c:v>59.13</c:v>
                </c:pt>
                <c:pt idx="16">
                  <c:v>58.06</c:v>
                </c:pt>
                <c:pt idx="17">
                  <c:v>49.86</c:v>
                </c:pt>
                <c:pt idx="18">
                  <c:v>40.770000000000003</c:v>
                </c:pt>
                <c:pt idx="19">
                  <c:v>32.880000000000003</c:v>
                </c:pt>
                <c:pt idx="20">
                  <c:v>26.98</c:v>
                </c:pt>
                <c:pt idx="21">
                  <c:v>19.649999999999999</c:v>
                </c:pt>
                <c:pt idx="22">
                  <c:v>7.79</c:v>
                </c:pt>
                <c:pt idx="23">
                  <c:v>1.94</c:v>
                </c:pt>
                <c:pt idx="24">
                  <c:v>0.75</c:v>
                </c:pt>
                <c:pt idx="25">
                  <c:v>0.18</c:v>
                </c:pt>
                <c:pt idx="26">
                  <c:v>0.19</c:v>
                </c:pt>
                <c:pt idx="27">
                  <c:v>0.19</c:v>
                </c:pt>
                <c:pt idx="28">
                  <c:v>0.1</c:v>
                </c:pt>
              </c:numCache>
            </c:numRef>
          </c:xVal>
          <c:yVal>
            <c:numRef>
              <c:f>Sheet1!$C$10:$C$38</c:f>
              <c:numCache>
                <c:formatCode>General</c:formatCode>
                <c:ptCount val="29"/>
                <c:pt idx="0">
                  <c:v>5.76224918379156E-4</c:v>
                </c:pt>
                <c:pt idx="1">
                  <c:v>1.4470613128453201E-3</c:v>
                </c:pt>
                <c:pt idx="2">
                  <c:v>2.0030575959933202E-3</c:v>
                </c:pt>
                <c:pt idx="3">
                  <c:v>1.1832203247078501</c:v>
                </c:pt>
                <c:pt idx="4">
                  <c:v>4.5048828163605998</c:v>
                </c:pt>
                <c:pt idx="5">
                  <c:v>9.3615450968280491</c:v>
                </c:pt>
                <c:pt idx="6">
                  <c:v>13.701655233722899</c:v>
                </c:pt>
                <c:pt idx="7">
                  <c:v>18.140184700333901</c:v>
                </c:pt>
                <c:pt idx="8">
                  <c:v>21.896190054257101</c:v>
                </c:pt>
                <c:pt idx="9">
                  <c:v>23.754254105175299</c:v>
                </c:pt>
                <c:pt idx="10">
                  <c:v>21.995319115192</c:v>
                </c:pt>
                <c:pt idx="11">
                  <c:v>14.355421875626</c:v>
                </c:pt>
                <c:pt idx="12">
                  <c:v>5.1461854891485803</c:v>
                </c:pt>
                <c:pt idx="13">
                  <c:v>-1.22786894824708E-3</c:v>
                </c:pt>
                <c:pt idx="14">
                  <c:v>-1.0679616026711199E-3</c:v>
                </c:pt>
                <c:pt idx="15">
                  <c:v>-0.66867466110183704</c:v>
                </c:pt>
                <c:pt idx="16">
                  <c:v>-5.3870027287145303</c:v>
                </c:pt>
                <c:pt idx="17">
                  <c:v>-12.877608348914899</c:v>
                </c:pt>
                <c:pt idx="18">
                  <c:v>-19.3636042954925</c:v>
                </c:pt>
                <c:pt idx="19">
                  <c:v>-22.5977988597663</c:v>
                </c:pt>
                <c:pt idx="20">
                  <c:v>-24.512176517529198</c:v>
                </c:pt>
                <c:pt idx="21">
                  <c:v>-25.3284833330551</c:v>
                </c:pt>
                <c:pt idx="22">
                  <c:v>-23.1668518647746</c:v>
                </c:pt>
                <c:pt idx="23">
                  <c:v>-14.9956474540902</c:v>
                </c:pt>
                <c:pt idx="24">
                  <c:v>-5.5732473447412403</c:v>
                </c:pt>
                <c:pt idx="25">
                  <c:v>-0.595020848080134</c:v>
                </c:pt>
                <c:pt idx="26">
                  <c:v>-0.25280176293822998</c:v>
                </c:pt>
                <c:pt idx="27">
                  <c:v>-6.5329980903641199E-2</c:v>
                </c:pt>
                <c:pt idx="28">
                  <c:v>6.5369318544965804E-2</c:v>
                </c:pt>
              </c:numCache>
            </c:numRef>
          </c:yVal>
          <c:smooth val="1"/>
        </c:ser>
        <c:axId val="68300800"/>
        <c:axId val="68302336"/>
      </c:scatterChart>
      <c:valAx>
        <c:axId val="68300800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8302336"/>
        <c:crosses val="autoZero"/>
        <c:crossBetween val="midCat"/>
      </c:valAx>
      <c:valAx>
        <c:axId val="68302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83008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576923076923073"/>
          <c:y val="0.45748987854251011"/>
          <c:w val="0.13324175824175824"/>
          <c:h val="8.906882591093116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4.4207317073170729E-2"/>
          <c:y val="6.0889999371065588E-2"/>
          <c:w val="0.75762195121951237"/>
          <c:h val="0.88056306782771754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Sheet1!$A$10:$A$38</c:f>
              <c:numCache>
                <c:formatCode>General</c:formatCode>
                <c:ptCount val="29"/>
                <c:pt idx="0">
                  <c:v>0.04</c:v>
                </c:pt>
                <c:pt idx="1">
                  <c:v>0.15</c:v>
                </c:pt>
                <c:pt idx="2">
                  <c:v>0.18</c:v>
                </c:pt>
                <c:pt idx="3">
                  <c:v>0.03</c:v>
                </c:pt>
                <c:pt idx="4">
                  <c:v>0.71</c:v>
                </c:pt>
                <c:pt idx="5">
                  <c:v>3.3</c:v>
                </c:pt>
                <c:pt idx="6">
                  <c:v>7.11</c:v>
                </c:pt>
                <c:pt idx="7">
                  <c:v>12.46</c:v>
                </c:pt>
                <c:pt idx="8">
                  <c:v>19.559999999999999</c:v>
                </c:pt>
                <c:pt idx="9">
                  <c:v>35.72</c:v>
                </c:pt>
                <c:pt idx="10">
                  <c:v>46.9</c:v>
                </c:pt>
                <c:pt idx="11">
                  <c:v>55.52</c:v>
                </c:pt>
                <c:pt idx="12">
                  <c:v>58.88</c:v>
                </c:pt>
                <c:pt idx="13">
                  <c:v>59.13</c:v>
                </c:pt>
                <c:pt idx="14">
                  <c:v>59.02</c:v>
                </c:pt>
                <c:pt idx="15">
                  <c:v>59.13</c:v>
                </c:pt>
                <c:pt idx="16">
                  <c:v>58.06</c:v>
                </c:pt>
                <c:pt idx="17">
                  <c:v>49.86</c:v>
                </c:pt>
                <c:pt idx="18">
                  <c:v>40.770000000000003</c:v>
                </c:pt>
                <c:pt idx="19">
                  <c:v>32.880000000000003</c:v>
                </c:pt>
                <c:pt idx="20">
                  <c:v>26.98</c:v>
                </c:pt>
                <c:pt idx="21">
                  <c:v>19.649999999999999</c:v>
                </c:pt>
                <c:pt idx="22">
                  <c:v>7.79</c:v>
                </c:pt>
                <c:pt idx="23">
                  <c:v>1.94</c:v>
                </c:pt>
                <c:pt idx="24">
                  <c:v>0.75</c:v>
                </c:pt>
                <c:pt idx="25">
                  <c:v>0.18</c:v>
                </c:pt>
                <c:pt idx="26">
                  <c:v>0.19</c:v>
                </c:pt>
                <c:pt idx="27">
                  <c:v>0.19</c:v>
                </c:pt>
                <c:pt idx="28">
                  <c:v>0.1</c:v>
                </c:pt>
              </c:numCache>
            </c:numRef>
          </c:xVal>
          <c:yVal>
            <c:numRef>
              <c:f>Sheet1!$B$10:$B$38</c:f>
              <c:numCache>
                <c:formatCode>General</c:formatCode>
                <c:ptCount val="29"/>
                <c:pt idx="0">
                  <c:v>1.26E-4</c:v>
                </c:pt>
                <c:pt idx="1">
                  <c:v>1.771E-3</c:v>
                </c:pt>
                <c:pt idx="2">
                  <c:v>3.4160000000000002E-3</c:v>
                </c:pt>
                <c:pt idx="3">
                  <c:v>1.26E-4</c:v>
                </c:pt>
                <c:pt idx="4">
                  <c:v>4.1290430000000002</c:v>
                </c:pt>
                <c:pt idx="5">
                  <c:v>9.5706600000000002</c:v>
                </c:pt>
                <c:pt idx="6">
                  <c:v>14.281898999999999</c:v>
                </c:pt>
                <c:pt idx="7">
                  <c:v>16.966514</c:v>
                </c:pt>
                <c:pt idx="8">
                  <c:v>23.750422</c:v>
                </c:pt>
                <c:pt idx="9">
                  <c:v>24.058033000000002</c:v>
                </c:pt>
                <c:pt idx="10">
                  <c:v>23.304632000000002</c:v>
                </c:pt>
                <c:pt idx="11">
                  <c:v>17.978179000000001</c:v>
                </c:pt>
                <c:pt idx="12">
                  <c:v>-1.519E-3</c:v>
                </c:pt>
                <c:pt idx="13">
                  <c:v>-1.771E-3</c:v>
                </c:pt>
                <c:pt idx="14">
                  <c:v>-1.26E-4</c:v>
                </c:pt>
                <c:pt idx="15">
                  <c:v>-1.771E-3</c:v>
                </c:pt>
                <c:pt idx="16">
                  <c:v>-2.3327179999999998</c:v>
                </c:pt>
                <c:pt idx="17">
                  <c:v>-15.3314</c:v>
                </c:pt>
                <c:pt idx="18">
                  <c:v>-19.759696000000002</c:v>
                </c:pt>
                <c:pt idx="19">
                  <c:v>-22.804558</c:v>
                </c:pt>
                <c:pt idx="20">
                  <c:v>-25.127269999999999</c:v>
                </c:pt>
                <c:pt idx="21">
                  <c:v>-25.301638000000001</c:v>
                </c:pt>
                <c:pt idx="22">
                  <c:v>-25.569769000000001</c:v>
                </c:pt>
                <c:pt idx="23">
                  <c:v>-17.445204</c:v>
                </c:pt>
                <c:pt idx="24">
                  <c:v>-0.76504499999999998</c:v>
                </c:pt>
                <c:pt idx="25">
                  <c:v>-0.87854900000000002</c:v>
                </c:pt>
                <c:pt idx="26">
                  <c:v>-1.771E-3</c:v>
                </c:pt>
                <c:pt idx="27">
                  <c:v>-1.771E-3</c:v>
                </c:pt>
                <c:pt idx="28">
                  <c:v>-1.8221000000000001E-2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Sheet1!$A$10:$A$38</c:f>
              <c:numCache>
                <c:formatCode>General</c:formatCode>
                <c:ptCount val="29"/>
                <c:pt idx="0">
                  <c:v>0.04</c:v>
                </c:pt>
                <c:pt idx="1">
                  <c:v>0.15</c:v>
                </c:pt>
                <c:pt idx="2">
                  <c:v>0.18</c:v>
                </c:pt>
                <c:pt idx="3">
                  <c:v>0.03</c:v>
                </c:pt>
                <c:pt idx="4">
                  <c:v>0.71</c:v>
                </c:pt>
                <c:pt idx="5">
                  <c:v>3.3</c:v>
                </c:pt>
                <c:pt idx="6">
                  <c:v>7.11</c:v>
                </c:pt>
                <c:pt idx="7">
                  <c:v>12.46</c:v>
                </c:pt>
                <c:pt idx="8">
                  <c:v>19.559999999999999</c:v>
                </c:pt>
                <c:pt idx="9">
                  <c:v>35.72</c:v>
                </c:pt>
                <c:pt idx="10">
                  <c:v>46.9</c:v>
                </c:pt>
                <c:pt idx="11">
                  <c:v>55.52</c:v>
                </c:pt>
                <c:pt idx="12">
                  <c:v>58.88</c:v>
                </c:pt>
                <c:pt idx="13">
                  <c:v>59.13</c:v>
                </c:pt>
                <c:pt idx="14">
                  <c:v>59.02</c:v>
                </c:pt>
                <c:pt idx="15">
                  <c:v>59.13</c:v>
                </c:pt>
                <c:pt idx="16">
                  <c:v>58.06</c:v>
                </c:pt>
                <c:pt idx="17">
                  <c:v>49.86</c:v>
                </c:pt>
                <c:pt idx="18">
                  <c:v>40.770000000000003</c:v>
                </c:pt>
                <c:pt idx="19">
                  <c:v>32.880000000000003</c:v>
                </c:pt>
                <c:pt idx="20">
                  <c:v>26.98</c:v>
                </c:pt>
                <c:pt idx="21">
                  <c:v>19.649999999999999</c:v>
                </c:pt>
                <c:pt idx="22">
                  <c:v>7.79</c:v>
                </c:pt>
                <c:pt idx="23">
                  <c:v>1.94</c:v>
                </c:pt>
                <c:pt idx="24">
                  <c:v>0.75</c:v>
                </c:pt>
                <c:pt idx="25">
                  <c:v>0.18</c:v>
                </c:pt>
                <c:pt idx="26">
                  <c:v>0.19</c:v>
                </c:pt>
                <c:pt idx="27">
                  <c:v>0.19</c:v>
                </c:pt>
                <c:pt idx="28">
                  <c:v>0.1</c:v>
                </c:pt>
              </c:numCache>
            </c:numRef>
          </c:xVal>
          <c:yVal>
            <c:numRef>
              <c:f>Sheet1!$C$10:$C$38</c:f>
              <c:numCache>
                <c:formatCode>General</c:formatCode>
                <c:ptCount val="29"/>
                <c:pt idx="0">
                  <c:v>5.76224918379156E-4</c:v>
                </c:pt>
                <c:pt idx="1">
                  <c:v>1.4470613128453201E-3</c:v>
                </c:pt>
                <c:pt idx="2">
                  <c:v>2.0030575959933202E-3</c:v>
                </c:pt>
                <c:pt idx="3">
                  <c:v>1.1832203247078501</c:v>
                </c:pt>
                <c:pt idx="4">
                  <c:v>4.5048828163605998</c:v>
                </c:pt>
                <c:pt idx="5">
                  <c:v>9.3615450968280491</c:v>
                </c:pt>
                <c:pt idx="6">
                  <c:v>13.701655233722899</c:v>
                </c:pt>
                <c:pt idx="7">
                  <c:v>18.140184700333901</c:v>
                </c:pt>
                <c:pt idx="8">
                  <c:v>21.896190054257101</c:v>
                </c:pt>
                <c:pt idx="9">
                  <c:v>23.754254105175299</c:v>
                </c:pt>
                <c:pt idx="10">
                  <c:v>21.995319115192</c:v>
                </c:pt>
                <c:pt idx="11">
                  <c:v>14.355421875626</c:v>
                </c:pt>
                <c:pt idx="12">
                  <c:v>5.1461854891485803</c:v>
                </c:pt>
                <c:pt idx="13">
                  <c:v>-1.22786894824708E-3</c:v>
                </c:pt>
                <c:pt idx="14">
                  <c:v>-1.0679616026711199E-3</c:v>
                </c:pt>
                <c:pt idx="15">
                  <c:v>-0.66867466110183704</c:v>
                </c:pt>
                <c:pt idx="16">
                  <c:v>-5.3870027287145303</c:v>
                </c:pt>
                <c:pt idx="17">
                  <c:v>-12.877608348914899</c:v>
                </c:pt>
                <c:pt idx="18">
                  <c:v>-19.3636042954925</c:v>
                </c:pt>
                <c:pt idx="19">
                  <c:v>-22.5977988597663</c:v>
                </c:pt>
                <c:pt idx="20">
                  <c:v>-24.512176517529198</c:v>
                </c:pt>
                <c:pt idx="21">
                  <c:v>-25.3284833330551</c:v>
                </c:pt>
                <c:pt idx="22">
                  <c:v>-23.1668518647746</c:v>
                </c:pt>
                <c:pt idx="23">
                  <c:v>-14.9956474540902</c:v>
                </c:pt>
                <c:pt idx="24">
                  <c:v>-5.5732473447412403</c:v>
                </c:pt>
                <c:pt idx="25">
                  <c:v>-0.595020848080134</c:v>
                </c:pt>
                <c:pt idx="26">
                  <c:v>-0.25280176293822998</c:v>
                </c:pt>
                <c:pt idx="27">
                  <c:v>-6.5329980903641199E-2</c:v>
                </c:pt>
                <c:pt idx="28">
                  <c:v>6.5369318544965804E-2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Sheet1!$A$10:$A$38</c:f>
              <c:numCache>
                <c:formatCode>General</c:formatCode>
                <c:ptCount val="29"/>
                <c:pt idx="0">
                  <c:v>0.04</c:v>
                </c:pt>
                <c:pt idx="1">
                  <c:v>0.15</c:v>
                </c:pt>
                <c:pt idx="2">
                  <c:v>0.18</c:v>
                </c:pt>
                <c:pt idx="3">
                  <c:v>0.03</c:v>
                </c:pt>
                <c:pt idx="4">
                  <c:v>0.71</c:v>
                </c:pt>
                <c:pt idx="5">
                  <c:v>3.3</c:v>
                </c:pt>
                <c:pt idx="6">
                  <c:v>7.11</c:v>
                </c:pt>
                <c:pt idx="7">
                  <c:v>12.46</c:v>
                </c:pt>
                <c:pt idx="8">
                  <c:v>19.559999999999999</c:v>
                </c:pt>
                <c:pt idx="9">
                  <c:v>35.72</c:v>
                </c:pt>
                <c:pt idx="10">
                  <c:v>46.9</c:v>
                </c:pt>
                <c:pt idx="11">
                  <c:v>55.52</c:v>
                </c:pt>
                <c:pt idx="12">
                  <c:v>58.88</c:v>
                </c:pt>
                <c:pt idx="13">
                  <c:v>59.13</c:v>
                </c:pt>
                <c:pt idx="14">
                  <c:v>59.02</c:v>
                </c:pt>
                <c:pt idx="15">
                  <c:v>59.13</c:v>
                </c:pt>
                <c:pt idx="16">
                  <c:v>58.06</c:v>
                </c:pt>
                <c:pt idx="17">
                  <c:v>49.86</c:v>
                </c:pt>
                <c:pt idx="18">
                  <c:v>40.770000000000003</c:v>
                </c:pt>
                <c:pt idx="19">
                  <c:v>32.880000000000003</c:v>
                </c:pt>
                <c:pt idx="20">
                  <c:v>26.98</c:v>
                </c:pt>
                <c:pt idx="21">
                  <c:v>19.649999999999999</c:v>
                </c:pt>
                <c:pt idx="22">
                  <c:v>7.79</c:v>
                </c:pt>
                <c:pt idx="23">
                  <c:v>1.94</c:v>
                </c:pt>
                <c:pt idx="24">
                  <c:v>0.75</c:v>
                </c:pt>
                <c:pt idx="25">
                  <c:v>0.18</c:v>
                </c:pt>
                <c:pt idx="26">
                  <c:v>0.19</c:v>
                </c:pt>
                <c:pt idx="27">
                  <c:v>0.19</c:v>
                </c:pt>
                <c:pt idx="28">
                  <c:v>0.1</c:v>
                </c:pt>
              </c:numCache>
            </c:numRef>
          </c:xVal>
          <c:yVal>
            <c:numRef>
              <c:f>Sheet1!$D$10:$D$38</c:f>
              <c:numCache>
                <c:formatCode>General</c:formatCode>
                <c:ptCount val="29"/>
                <c:pt idx="0" formatCode="0.00E+00">
                  <c:v>1E-4</c:v>
                </c:pt>
                <c:pt idx="1">
                  <c:v>1.8E-3</c:v>
                </c:pt>
                <c:pt idx="2">
                  <c:v>3.3999999999999998E-3</c:v>
                </c:pt>
                <c:pt idx="3">
                  <c:v>1.4525999999999999</c:v>
                </c:pt>
                <c:pt idx="4">
                  <c:v>4.4820000000000002</c:v>
                </c:pt>
                <c:pt idx="5">
                  <c:v>9.3672000000000004</c:v>
                </c:pt>
                <c:pt idx="6">
                  <c:v>14.2819</c:v>
                </c:pt>
                <c:pt idx="7">
                  <c:v>18.131</c:v>
                </c:pt>
                <c:pt idx="8">
                  <c:v>21.868400000000001</c:v>
                </c:pt>
                <c:pt idx="9">
                  <c:v>23.7437</c:v>
                </c:pt>
                <c:pt idx="10">
                  <c:v>22.057200000000002</c:v>
                </c:pt>
                <c:pt idx="11">
                  <c:v>15.906000000000001</c:v>
                </c:pt>
                <c:pt idx="12">
                  <c:v>5.5960000000000001</c:v>
                </c:pt>
                <c:pt idx="13">
                  <c:v>-1.8E-3</c:v>
                </c:pt>
                <c:pt idx="14">
                  <c:v>-1E-4</c:v>
                </c:pt>
                <c:pt idx="15">
                  <c:v>-0.49330000000000002</c:v>
                </c:pt>
                <c:pt idx="16">
                  <c:v>-5.3994</c:v>
                </c:pt>
                <c:pt idx="17">
                  <c:v>-12.867800000000001</c:v>
                </c:pt>
                <c:pt idx="18">
                  <c:v>-19.759699999999999</c:v>
                </c:pt>
                <c:pt idx="19">
                  <c:v>-22.625599999999999</c:v>
                </c:pt>
                <c:pt idx="20">
                  <c:v>-24.422499999999999</c:v>
                </c:pt>
                <c:pt idx="21">
                  <c:v>-25.3127</c:v>
                </c:pt>
                <c:pt idx="22">
                  <c:v>-23.152999999999999</c:v>
                </c:pt>
                <c:pt idx="23">
                  <c:v>-15.650399999999999</c:v>
                </c:pt>
                <c:pt idx="24">
                  <c:v>-6.0408999999999997</c:v>
                </c:pt>
                <c:pt idx="25">
                  <c:v>-0.87849999999999995</c:v>
                </c:pt>
                <c:pt idx="26">
                  <c:v>-0.2888</c:v>
                </c:pt>
                <c:pt idx="27">
                  <c:v>-8.43E-2</c:v>
                </c:pt>
                <c:pt idx="28">
                  <c:v>7.7299999999999994E-2</c:v>
                </c:pt>
              </c:numCache>
            </c:numRef>
          </c:yVal>
          <c:smooth val="1"/>
        </c:ser>
        <c:axId val="68343680"/>
        <c:axId val="68554752"/>
      </c:scatterChart>
      <c:valAx>
        <c:axId val="68343680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8554752"/>
        <c:crosses val="autoZero"/>
        <c:crossBetween val="midCat"/>
      </c:valAx>
      <c:valAx>
        <c:axId val="68554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83436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993902439024393"/>
          <c:y val="0.42622950819672129"/>
          <c:w val="0.14786585365853658"/>
          <c:h val="0.1498829039812646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The mean peak velocity  under different intake pressure</a:t>
            </a:r>
          </a:p>
        </c:rich>
      </c:tx>
      <c:layout>
        <c:manualLayout>
          <c:xMode val="edge"/>
          <c:yMode val="edge"/>
          <c:x val="0.16158536585365854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05231000483495"/>
          <c:y val="0.21079691516709512"/>
          <c:w val="0.50980473505912838"/>
          <c:h val="0.60668380462724936"/>
        </c:manualLayout>
      </c:layout>
      <c:scatterChart>
        <c:scatterStyle val="smoothMarker"/>
        <c:ser>
          <c:idx val="0"/>
          <c:order val="0"/>
          <c:tx>
            <c:v>max positive velocity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name>linear fitting(max positive velocity)</c:name>
            <c:trendlineType val="linear"/>
            <c:dispEq val="1"/>
            <c:trendlineLbl>
              <c:layout>
                <c:manualLayout>
                  <c:xMode val="edge"/>
                  <c:yMode val="edge"/>
                  <c:x val="0.16013097447370059"/>
                  <c:y val="0.2493573264781490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宋体"/>
                      <a:ea typeface="宋体"/>
                      <a:cs typeface="宋体"/>
                    </a:defRPr>
                  </a:pPr>
                  <a:endParaRPr lang="zh-CN"/>
                </a:p>
              </c:txPr>
            </c:trendlineLbl>
          </c:trendline>
          <c:errBars>
            <c:errDir val="y"/>
            <c:errBarType val="both"/>
            <c:errValType val="cust"/>
            <c:plus>
              <c:numRef>
                <c:f>Sheet1!$E$64:$L$64</c:f>
                <c:numCache>
                  <c:formatCode>General</c:formatCode>
                  <c:ptCount val="8"/>
                  <c:pt idx="0">
                    <c:v>7.4870262399999998E-2</c:v>
                  </c:pt>
                  <c:pt idx="1">
                    <c:v>5.4279999999999995E-2</c:v>
                  </c:pt>
                  <c:pt idx="2">
                    <c:v>6.2297000000000005E-2</c:v>
                  </c:pt>
                  <c:pt idx="3">
                    <c:v>6.2260000000000003E-2</c:v>
                  </c:pt>
                  <c:pt idx="4">
                    <c:v>8.4545999999999996E-2</c:v>
                  </c:pt>
                  <c:pt idx="5">
                    <c:v>3.3210000000000003E-2</c:v>
                  </c:pt>
                  <c:pt idx="6">
                    <c:v>4.6379999999999998E-2</c:v>
                  </c:pt>
                  <c:pt idx="7">
                    <c:v>1.95E-2</c:v>
                  </c:pt>
                </c:numCache>
              </c:numRef>
            </c:plus>
            <c:minus>
              <c:numRef>
                <c:f>Sheet1!$E$64:$L$64</c:f>
                <c:numCache>
                  <c:formatCode>General</c:formatCode>
                  <c:ptCount val="8"/>
                  <c:pt idx="0">
                    <c:v>7.4870262399999998E-2</c:v>
                  </c:pt>
                  <c:pt idx="1">
                    <c:v>5.4279999999999995E-2</c:v>
                  </c:pt>
                  <c:pt idx="2">
                    <c:v>6.2297000000000005E-2</c:v>
                  </c:pt>
                  <c:pt idx="3">
                    <c:v>6.2260000000000003E-2</c:v>
                  </c:pt>
                  <c:pt idx="4">
                    <c:v>8.4545999999999996E-2</c:v>
                  </c:pt>
                  <c:pt idx="5">
                    <c:v>3.3210000000000003E-2</c:v>
                  </c:pt>
                  <c:pt idx="6">
                    <c:v>4.6379999999999998E-2</c:v>
                  </c:pt>
                  <c:pt idx="7">
                    <c:v>1.95E-2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Sheet1!$E$62:$L$62</c:f>
              <c:numCache>
                <c:formatCode>General</c:formatCode>
                <c:ptCount val="8"/>
                <c:pt idx="0">
                  <c:v>3.75</c:v>
                </c:pt>
                <c:pt idx="1">
                  <c:v>3.5</c:v>
                </c:pt>
                <c:pt idx="2">
                  <c:v>3.25</c:v>
                </c:pt>
                <c:pt idx="3">
                  <c:v>3</c:v>
                </c:pt>
                <c:pt idx="4">
                  <c:v>2.75</c:v>
                </c:pt>
                <c:pt idx="5">
                  <c:v>2.5</c:v>
                </c:pt>
                <c:pt idx="6">
                  <c:v>2.25</c:v>
                </c:pt>
                <c:pt idx="7">
                  <c:v>2</c:v>
                </c:pt>
              </c:numCache>
            </c:numRef>
          </c:xVal>
          <c:yVal>
            <c:numRef>
              <c:f>Sheet1!$E$63:$L$63</c:f>
              <c:numCache>
                <c:formatCode>General</c:formatCode>
                <c:ptCount val="8"/>
                <c:pt idx="0">
                  <c:v>0.88114285710000007</c:v>
                </c:pt>
                <c:pt idx="1">
                  <c:v>0.8360857143</c:v>
                </c:pt>
                <c:pt idx="2">
                  <c:v>0.78285714289999997</c:v>
                </c:pt>
                <c:pt idx="3">
                  <c:v>0.68293000000000004</c:v>
                </c:pt>
                <c:pt idx="4">
                  <c:v>0.67179999999999995</c:v>
                </c:pt>
                <c:pt idx="5">
                  <c:v>0.57747999999999999</c:v>
                </c:pt>
                <c:pt idx="6">
                  <c:v>0.47406666670000003</c:v>
                </c:pt>
                <c:pt idx="7">
                  <c:v>0.38003999999999999</c:v>
                </c:pt>
              </c:numCache>
            </c:numRef>
          </c:yVal>
          <c:smooth val="1"/>
        </c:ser>
        <c:ser>
          <c:idx val="1"/>
          <c:order val="1"/>
          <c:tx>
            <c:v>min negative velocity</c:v>
          </c:tx>
          <c:spPr>
            <a:ln w="28575">
              <a:noFill/>
            </a:ln>
          </c:spPr>
          <c:marker>
            <c:symbol val="x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name>linear fitting (min negative velocity)</c:name>
            <c:spPr>
              <a:ln w="12700">
                <a:solidFill>
                  <a:srgbClr val="FF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15686299540280874"/>
                  <c:y val="0.7377892030848328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宋体"/>
                      <a:ea typeface="宋体"/>
                      <a:cs typeface="宋体"/>
                    </a:defRPr>
                  </a:pPr>
                  <a:endParaRPr lang="zh-CN"/>
                </a:p>
              </c:txPr>
            </c:trendlineLbl>
          </c:trendline>
          <c:errBars>
            <c:errDir val="y"/>
            <c:errBarType val="both"/>
            <c:errValType val="cust"/>
            <c:plus>
              <c:numRef>
                <c:f>Sheet1!$E$69:$L$69</c:f>
                <c:numCache>
                  <c:formatCode>General</c:formatCode>
                  <c:ptCount val="8"/>
                  <c:pt idx="0">
                    <c:v>0.11955977030000001</c:v>
                  </c:pt>
                  <c:pt idx="1">
                    <c:v>3.9309999999999998E-2</c:v>
                  </c:pt>
                  <c:pt idx="2">
                    <c:v>9.7729999999999997E-2</c:v>
                  </c:pt>
                  <c:pt idx="3">
                    <c:v>9.8166000000000003E-2</c:v>
                  </c:pt>
                  <c:pt idx="4">
                    <c:v>0.11721600000000001</c:v>
                  </c:pt>
                  <c:pt idx="5">
                    <c:v>0.11572</c:v>
                  </c:pt>
                  <c:pt idx="6">
                    <c:v>6.2519999999999992E-2</c:v>
                  </c:pt>
                  <c:pt idx="7">
                    <c:v>2.7650000000000001E-2</c:v>
                  </c:pt>
                </c:numCache>
              </c:numRef>
            </c:plus>
            <c:minus>
              <c:numRef>
                <c:f>Sheet1!$E$69:$L$69</c:f>
                <c:numCache>
                  <c:formatCode>General</c:formatCode>
                  <c:ptCount val="8"/>
                  <c:pt idx="0">
                    <c:v>0.11955977030000001</c:v>
                  </c:pt>
                  <c:pt idx="1">
                    <c:v>3.9309999999999998E-2</c:v>
                  </c:pt>
                  <c:pt idx="2">
                    <c:v>9.7729999999999997E-2</c:v>
                  </c:pt>
                  <c:pt idx="3">
                    <c:v>9.8166000000000003E-2</c:v>
                  </c:pt>
                  <c:pt idx="4">
                    <c:v>0.11721600000000001</c:v>
                  </c:pt>
                  <c:pt idx="5">
                    <c:v>0.11572</c:v>
                  </c:pt>
                  <c:pt idx="6">
                    <c:v>6.2519999999999992E-2</c:v>
                  </c:pt>
                  <c:pt idx="7">
                    <c:v>2.7650000000000001E-2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Sheet1!$E$62:$L$62</c:f>
              <c:numCache>
                <c:formatCode>General</c:formatCode>
                <c:ptCount val="8"/>
                <c:pt idx="0">
                  <c:v>3.75</c:v>
                </c:pt>
                <c:pt idx="1">
                  <c:v>3.5</c:v>
                </c:pt>
                <c:pt idx="2">
                  <c:v>3.25</c:v>
                </c:pt>
                <c:pt idx="3">
                  <c:v>3</c:v>
                </c:pt>
                <c:pt idx="4">
                  <c:v>2.75</c:v>
                </c:pt>
                <c:pt idx="5">
                  <c:v>2.5</c:v>
                </c:pt>
                <c:pt idx="6">
                  <c:v>2.25</c:v>
                </c:pt>
                <c:pt idx="7">
                  <c:v>2</c:v>
                </c:pt>
              </c:numCache>
            </c:numRef>
          </c:xVal>
          <c:yVal>
            <c:numRef>
              <c:f>Sheet1!$E$68:$L$68</c:f>
              <c:numCache>
                <c:formatCode>General</c:formatCode>
                <c:ptCount val="8"/>
                <c:pt idx="0">
                  <c:v>-0.91093333330000004</c:v>
                </c:pt>
                <c:pt idx="1">
                  <c:v>-0.87873333329999992</c:v>
                </c:pt>
                <c:pt idx="2">
                  <c:v>-0.82114285710000012</c:v>
                </c:pt>
                <c:pt idx="3">
                  <c:v>-0.68833</c:v>
                </c:pt>
                <c:pt idx="4">
                  <c:v>-0.66372999999999993</c:v>
                </c:pt>
                <c:pt idx="5">
                  <c:v>-0.62375999999999998</c:v>
                </c:pt>
                <c:pt idx="6">
                  <c:v>-0.51053333329999995</c:v>
                </c:pt>
                <c:pt idx="7">
                  <c:v>-0.35848000000000002</c:v>
                </c:pt>
              </c:numCache>
            </c:numRef>
          </c:yVal>
          <c:smooth val="1"/>
        </c:ser>
        <c:axId val="68610304"/>
        <c:axId val="69407104"/>
      </c:scatterChart>
      <c:valAx>
        <c:axId val="68610304"/>
        <c:scaling>
          <c:orientation val="minMax"/>
          <c:min val="2"/>
        </c:scaling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GB"/>
                  <a:t>Velocity (m/s)</a:t>
                </a:r>
              </a:p>
            </c:rich>
          </c:tx>
          <c:layout>
            <c:manualLayout>
              <c:xMode val="edge"/>
              <c:yMode val="edge"/>
              <c:x val="0.29420731707317072"/>
              <c:y val="0.8808790593965721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9407104"/>
        <c:crosses val="autoZero"/>
        <c:crossBetween val="midCat"/>
      </c:valAx>
      <c:valAx>
        <c:axId val="69407104"/>
        <c:scaling>
          <c:orientation val="minMax"/>
          <c:max val="1.2"/>
          <c:min val="-1.2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GB"/>
                  <a:t>Intake pressure (bar)</a:t>
                </a:r>
              </a:p>
            </c:rich>
          </c:tx>
          <c:layout>
            <c:manualLayout>
              <c:xMode val="edge"/>
              <c:yMode val="edge"/>
              <c:x val="2.4390243902439025E-2"/>
              <c:y val="0.213166473313092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8610304"/>
        <c:crosses val="autoZero"/>
        <c:crossBetween val="midCat"/>
        <c:majorUnit val="0.4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176576185559932"/>
          <c:y val="0.34704370179948585"/>
          <c:w val="0.31372599080561747"/>
          <c:h val="0.370179948586118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11" r="0.75000000000000011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276225</xdr:colOff>
      <xdr:row>54</xdr:row>
      <xdr:rowOff>133350</xdr:rowOff>
    </xdr:from>
    <xdr:to>
      <xdr:col>28</xdr:col>
      <xdr:colOff>228600</xdr:colOff>
      <xdr:row>92</xdr:row>
      <xdr:rowOff>76200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15</xdr:row>
      <xdr:rowOff>95250</xdr:rowOff>
    </xdr:from>
    <xdr:to>
      <xdr:col>15</xdr:col>
      <xdr:colOff>466725</xdr:colOff>
      <xdr:row>28</xdr:row>
      <xdr:rowOff>95250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276225</xdr:colOff>
      <xdr:row>6</xdr:row>
      <xdr:rowOff>9525</xdr:rowOff>
    </xdr:from>
    <xdr:to>
      <xdr:col>13</xdr:col>
      <xdr:colOff>352425</xdr:colOff>
      <xdr:row>28</xdr:row>
      <xdr:rowOff>95250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581025</xdr:colOff>
      <xdr:row>72</xdr:row>
      <xdr:rowOff>76200</xdr:rowOff>
    </xdr:from>
    <xdr:to>
      <xdr:col>11</xdr:col>
      <xdr:colOff>123825</xdr:colOff>
      <xdr:row>92</xdr:row>
      <xdr:rowOff>161925</xdr:rowOff>
    </xdr:to>
    <xdr:graphicFrame macro="">
      <xdr:nvGraphicFramePr>
        <xdr:cNvPr id="102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0.43081</cdr:x>
      <cdr:y>0.43121</cdr:y>
    </cdr:from>
    <cdr:to>
      <cdr:x>0.50371</cdr:x>
      <cdr:y>0.43121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32188" y="2972768"/>
          <a:ext cx="59709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FF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/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zh-CN" altLang="en-US"/>
        </a:p>
      </cdr:txBody>
    </cdr:sp>
  </cdr:relSizeAnchor>
  <cdr:relSizeAnchor xmlns:cdr="http://schemas.openxmlformats.org/drawingml/2006/chartDrawing">
    <cdr:from>
      <cdr:x>0.43081</cdr:x>
      <cdr:y>0.56188</cdr:y>
    </cdr:from>
    <cdr:to>
      <cdr:x>0.51063</cdr:x>
      <cdr:y>0.56188</cdr:y>
    </cdr:to>
    <cdr:sp macro="" textlink="">
      <cdr:nvSpPr>
        <cdr:cNvPr id="205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32188" y="3872618"/>
          <a:ext cx="65377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FF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/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zh-CN" alt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Y73"/>
  <sheetViews>
    <sheetView tabSelected="1" topLeftCell="A64" workbookViewId="0">
      <selection activeCell="M87" sqref="M87"/>
    </sheetView>
  </sheetViews>
  <sheetFormatPr defaultRowHeight="14.25"/>
  <cols>
    <col min="1" max="1" width="10.875" bestFit="1" customWidth="1"/>
    <col min="4" max="4" width="10.5" bestFit="1" customWidth="1"/>
  </cols>
  <sheetData>
    <row r="1" spans="1:25">
      <c r="A1">
        <v>3.75</v>
      </c>
      <c r="B1">
        <v>3.5</v>
      </c>
      <c r="C1">
        <v>3.25</v>
      </c>
      <c r="D1">
        <v>3</v>
      </c>
      <c r="E1">
        <v>2.75</v>
      </c>
      <c r="F1">
        <v>2.5</v>
      </c>
      <c r="G1">
        <v>2.25</v>
      </c>
      <c r="H1">
        <v>2</v>
      </c>
    </row>
    <row r="2" spans="1:25">
      <c r="A2">
        <v>18.096399999999999</v>
      </c>
      <c r="B2">
        <v>16.1479</v>
      </c>
      <c r="C2">
        <v>13.939500000000001</v>
      </c>
      <c r="D2">
        <v>12.3911</v>
      </c>
      <c r="E2">
        <v>11.086499999999999</v>
      </c>
      <c r="F2">
        <v>9.1844999999999999</v>
      </c>
      <c r="G2">
        <v>7.3895999999999997</v>
      </c>
      <c r="H2">
        <v>5.2973999999999997</v>
      </c>
    </row>
    <row r="3" spans="1:25">
      <c r="A3">
        <v>14.602499999999999</v>
      </c>
      <c r="B3">
        <v>13.1625</v>
      </c>
      <c r="C3">
        <v>12.4747</v>
      </c>
      <c r="D3">
        <v>11.42</v>
      </c>
      <c r="E3">
        <v>12.542199999999999</v>
      </c>
      <c r="F3">
        <v>10.5238</v>
      </c>
      <c r="G3">
        <v>8.2917000000000005</v>
      </c>
      <c r="H3">
        <v>6.1138000000000003</v>
      </c>
    </row>
    <row r="4" spans="1:25">
      <c r="A4">
        <v>14.602499999999999</v>
      </c>
      <c r="B4">
        <v>13.1625</v>
      </c>
      <c r="C4">
        <v>12.4747</v>
      </c>
      <c r="D4">
        <v>11.42</v>
      </c>
      <c r="E4">
        <v>12.542199999999999</v>
      </c>
      <c r="F4">
        <v>10.5238</v>
      </c>
      <c r="G4">
        <v>8.2917000000000005</v>
      </c>
      <c r="H4">
        <v>6.1138000000000003</v>
      </c>
    </row>
    <row r="9" spans="1:25">
      <c r="A9" t="s">
        <v>2</v>
      </c>
      <c r="C9" t="s">
        <v>8</v>
      </c>
      <c r="E9" t="s">
        <v>3</v>
      </c>
      <c r="I9" t="s">
        <v>4</v>
      </c>
      <c r="L9" t="s">
        <v>0</v>
      </c>
      <c r="O9" t="s">
        <v>1</v>
      </c>
      <c r="R9" t="s">
        <v>5</v>
      </c>
      <c r="U9" t="s">
        <v>6</v>
      </c>
      <c r="X9" t="s">
        <v>7</v>
      </c>
    </row>
    <row r="10" spans="1:25">
      <c r="A10">
        <v>0.04</v>
      </c>
      <c r="B10">
        <v>1.26E-4</v>
      </c>
      <c r="C10">
        <v>5.76224918379156E-4</v>
      </c>
      <c r="D10" s="1">
        <v>1E-4</v>
      </c>
      <c r="E10">
        <v>-0.1</v>
      </c>
      <c r="F10">
        <v>1.771E-3</v>
      </c>
      <c r="I10">
        <v>0.03</v>
      </c>
      <c r="J10">
        <v>1.771E-3</v>
      </c>
      <c r="L10">
        <v>0.04</v>
      </c>
      <c r="M10">
        <v>1.26E-4</v>
      </c>
      <c r="O10">
        <v>0</v>
      </c>
      <c r="P10">
        <v>1.771E-3</v>
      </c>
      <c r="R10">
        <v>0.02</v>
      </c>
      <c r="S10">
        <v>1.26E-4</v>
      </c>
      <c r="U10">
        <v>0.03</v>
      </c>
      <c r="V10">
        <v>-1.519E-3</v>
      </c>
      <c r="X10">
        <v>0.12</v>
      </c>
      <c r="Y10">
        <v>1.26E-4</v>
      </c>
    </row>
    <row r="11" spans="1:25">
      <c r="A11">
        <v>0.15</v>
      </c>
      <c r="B11">
        <v>1.771E-3</v>
      </c>
      <c r="C11">
        <v>1.4470613128453201E-3</v>
      </c>
      <c r="D11">
        <v>1.8E-3</v>
      </c>
      <c r="E11">
        <v>-0.14000000000000001</v>
      </c>
      <c r="F11">
        <v>1.771E-3</v>
      </c>
      <c r="I11">
        <v>0.1</v>
      </c>
      <c r="J11">
        <v>3.4160000000000002E-3</v>
      </c>
      <c r="L11">
        <v>0.56000000000000005</v>
      </c>
      <c r="M11">
        <v>3.3657699999999999</v>
      </c>
      <c r="O11">
        <v>0.1</v>
      </c>
      <c r="P11">
        <v>1.26E-4</v>
      </c>
      <c r="R11">
        <v>0.48</v>
      </c>
      <c r="S11">
        <v>2.1221589999999999</v>
      </c>
      <c r="U11">
        <v>1.26</v>
      </c>
      <c r="V11">
        <v>3.8395260000000002</v>
      </c>
      <c r="X11">
        <v>0.14000000000000001</v>
      </c>
      <c r="Y11">
        <v>-1.519E-3</v>
      </c>
    </row>
    <row r="12" spans="1:25">
      <c r="A12">
        <v>0.18</v>
      </c>
      <c r="B12">
        <v>3.4160000000000002E-3</v>
      </c>
      <c r="C12">
        <v>2.0030575959933202E-3</v>
      </c>
      <c r="D12">
        <v>3.3999999999999998E-3</v>
      </c>
      <c r="E12">
        <v>0.13</v>
      </c>
      <c r="F12">
        <v>3.4671E-2</v>
      </c>
      <c r="I12">
        <v>1.84</v>
      </c>
      <c r="J12">
        <v>6.4863099999999996</v>
      </c>
      <c r="L12">
        <v>3.29</v>
      </c>
      <c r="M12">
        <v>9.2548220000000008</v>
      </c>
      <c r="O12">
        <v>0.09</v>
      </c>
      <c r="P12">
        <v>1.26E-4</v>
      </c>
      <c r="R12">
        <v>2.59</v>
      </c>
      <c r="S12">
        <v>6.0503879999999999</v>
      </c>
      <c r="U12">
        <v>3.08</v>
      </c>
      <c r="V12">
        <v>5.9434639999999996</v>
      </c>
      <c r="X12">
        <v>0.76</v>
      </c>
      <c r="Y12">
        <v>2.0399099999999999</v>
      </c>
    </row>
    <row r="13" spans="1:25">
      <c r="A13">
        <v>0.03</v>
      </c>
      <c r="B13">
        <v>1.26E-4</v>
      </c>
      <c r="C13">
        <v>1.1832203247078501</v>
      </c>
      <c r="D13">
        <v>1.4525999999999999</v>
      </c>
      <c r="E13">
        <v>1.96</v>
      </c>
      <c r="F13">
        <v>4.8775130000000004</v>
      </c>
      <c r="I13">
        <v>4.8499999999999996</v>
      </c>
      <c r="J13">
        <v>10.259909</v>
      </c>
      <c r="L13">
        <v>7.46</v>
      </c>
      <c r="M13">
        <v>12.202638</v>
      </c>
      <c r="O13">
        <v>0.85</v>
      </c>
      <c r="P13">
        <v>3.6273219999999999</v>
      </c>
      <c r="R13">
        <v>4.99</v>
      </c>
      <c r="S13">
        <v>8.5014190000000003</v>
      </c>
      <c r="U13">
        <v>5.67</v>
      </c>
      <c r="V13">
        <v>7.9009980000000004</v>
      </c>
      <c r="X13">
        <v>2.58</v>
      </c>
      <c r="Y13">
        <v>4.4169159999999996</v>
      </c>
    </row>
    <row r="14" spans="1:25">
      <c r="A14">
        <v>0.71</v>
      </c>
      <c r="B14">
        <v>4.1290430000000002</v>
      </c>
      <c r="C14">
        <v>4.5048828163605998</v>
      </c>
      <c r="D14">
        <v>4.4820000000000002</v>
      </c>
      <c r="E14">
        <v>3.77</v>
      </c>
      <c r="F14">
        <v>8.1000420000000002</v>
      </c>
      <c r="I14">
        <v>12</v>
      </c>
      <c r="J14">
        <v>15.339624000000001</v>
      </c>
      <c r="L14">
        <v>12.58</v>
      </c>
      <c r="M14">
        <v>14.387178</v>
      </c>
      <c r="O14">
        <v>3.14</v>
      </c>
      <c r="P14">
        <v>8.4948390000000007</v>
      </c>
      <c r="R14">
        <v>8.42</v>
      </c>
      <c r="S14">
        <v>10.009871</v>
      </c>
      <c r="U14">
        <v>8.5500000000000007</v>
      </c>
      <c r="V14">
        <v>7.9371879999999999</v>
      </c>
      <c r="X14">
        <v>4.58</v>
      </c>
      <c r="Y14">
        <v>5.410488</v>
      </c>
    </row>
    <row r="15" spans="1:25">
      <c r="A15">
        <v>3.3</v>
      </c>
      <c r="B15">
        <v>9.5706600000000002</v>
      </c>
      <c r="C15">
        <v>9.3615450968280491</v>
      </c>
      <c r="D15">
        <v>9.3672000000000004</v>
      </c>
      <c r="E15">
        <v>7.66</v>
      </c>
      <c r="F15">
        <v>12.539859999999999</v>
      </c>
      <c r="I15">
        <v>17.82</v>
      </c>
      <c r="J15">
        <v>17.205037000000001</v>
      </c>
      <c r="L15">
        <v>18.87</v>
      </c>
      <c r="M15">
        <v>15.184996</v>
      </c>
      <c r="O15">
        <v>6.36</v>
      </c>
      <c r="P15">
        <v>10.940932999999999</v>
      </c>
      <c r="R15">
        <v>13.18</v>
      </c>
      <c r="S15">
        <v>11.676242</v>
      </c>
      <c r="U15">
        <v>19.84</v>
      </c>
      <c r="V15">
        <v>10.444146999999999</v>
      </c>
      <c r="X15">
        <v>8.15</v>
      </c>
      <c r="Y15">
        <v>6.4320250000000003</v>
      </c>
    </row>
    <row r="16" spans="1:25">
      <c r="A16">
        <v>7.11</v>
      </c>
      <c r="B16">
        <v>14.281898999999999</v>
      </c>
      <c r="C16">
        <v>13.701655233722899</v>
      </c>
      <c r="D16">
        <v>14.2819</v>
      </c>
      <c r="E16">
        <v>12.2</v>
      </c>
      <c r="F16">
        <v>15.548537</v>
      </c>
      <c r="I16">
        <v>29.74</v>
      </c>
      <c r="J16">
        <v>18.012723999999999</v>
      </c>
      <c r="L16">
        <v>24.27</v>
      </c>
      <c r="M16">
        <v>16.040388</v>
      </c>
      <c r="O16">
        <v>10.51</v>
      </c>
      <c r="P16">
        <v>12.745483</v>
      </c>
      <c r="R16">
        <v>17.7</v>
      </c>
      <c r="S16">
        <v>12.321076</v>
      </c>
      <c r="U16">
        <v>40.03</v>
      </c>
      <c r="V16">
        <v>9.3173320000000004</v>
      </c>
      <c r="X16">
        <v>13.34</v>
      </c>
      <c r="Y16">
        <v>6.9666459999999999</v>
      </c>
    </row>
    <row r="17" spans="1:25">
      <c r="A17">
        <v>12.46</v>
      </c>
      <c r="B17">
        <v>16.966514</v>
      </c>
      <c r="C17">
        <v>18.140184700333901</v>
      </c>
      <c r="D17">
        <v>18.131</v>
      </c>
      <c r="E17">
        <v>21.3</v>
      </c>
      <c r="F17">
        <v>19.611647000000001</v>
      </c>
      <c r="I17">
        <v>36.71</v>
      </c>
      <c r="J17">
        <v>19.070447999999999</v>
      </c>
      <c r="L17">
        <v>29.72</v>
      </c>
      <c r="M17">
        <v>17.252741</v>
      </c>
      <c r="O17">
        <v>16.38</v>
      </c>
      <c r="P17">
        <v>13.020194999999999</v>
      </c>
      <c r="R17">
        <v>26.5</v>
      </c>
      <c r="S17">
        <v>12.934656</v>
      </c>
      <c r="U17">
        <v>43.19</v>
      </c>
      <c r="V17">
        <v>9.4785409999999999</v>
      </c>
      <c r="X17">
        <v>16.03</v>
      </c>
      <c r="Y17">
        <v>6.632714</v>
      </c>
    </row>
    <row r="18" spans="1:25">
      <c r="A18">
        <v>19.559999999999999</v>
      </c>
      <c r="B18">
        <v>23.750422</v>
      </c>
      <c r="C18">
        <v>21.896190054257101</v>
      </c>
      <c r="D18">
        <v>21.868400000000001</v>
      </c>
      <c r="E18">
        <v>25.81</v>
      </c>
      <c r="F18">
        <v>20.976983000000001</v>
      </c>
      <c r="I18">
        <v>45.9</v>
      </c>
      <c r="J18">
        <v>19.540913</v>
      </c>
      <c r="L18">
        <v>35.119999999999997</v>
      </c>
      <c r="M18">
        <v>16.908940000000001</v>
      </c>
      <c r="O18">
        <v>21.02</v>
      </c>
      <c r="P18">
        <v>13.526851000000001</v>
      </c>
      <c r="R18">
        <v>30.13</v>
      </c>
      <c r="S18">
        <v>12.350686</v>
      </c>
      <c r="U18">
        <v>46.88</v>
      </c>
      <c r="V18">
        <v>10.182594999999999</v>
      </c>
      <c r="X18">
        <v>19.010000000000002</v>
      </c>
      <c r="Y18">
        <v>7.1755589999999998</v>
      </c>
    </row>
    <row r="19" spans="1:25">
      <c r="A19">
        <v>35.72</v>
      </c>
      <c r="B19">
        <v>24.058033000000002</v>
      </c>
      <c r="C19">
        <v>23.754254105175299</v>
      </c>
      <c r="D19">
        <v>23.7437</v>
      </c>
      <c r="E19">
        <v>32.79</v>
      </c>
      <c r="F19">
        <v>20.773005000000001</v>
      </c>
      <c r="I19">
        <v>52.75</v>
      </c>
      <c r="J19">
        <v>18.368040000000001</v>
      </c>
      <c r="L19">
        <v>41.29</v>
      </c>
      <c r="M19">
        <v>16.912230000000001</v>
      </c>
      <c r="O19">
        <v>35.299999999999997</v>
      </c>
      <c r="P19">
        <v>13.901908000000001</v>
      </c>
      <c r="R19">
        <v>33.869999999999997</v>
      </c>
      <c r="S19">
        <v>11.92957</v>
      </c>
      <c r="U19">
        <v>52.06</v>
      </c>
      <c r="V19">
        <v>9.5871099999999991</v>
      </c>
      <c r="X19">
        <v>21.62</v>
      </c>
      <c r="Y19">
        <v>7.5637759999999998</v>
      </c>
    </row>
    <row r="20" spans="1:25">
      <c r="A20">
        <v>46.9</v>
      </c>
      <c r="B20">
        <v>23.304632000000002</v>
      </c>
      <c r="C20">
        <v>21.995319115192</v>
      </c>
      <c r="D20">
        <v>22.057200000000002</v>
      </c>
      <c r="E20">
        <v>51.24</v>
      </c>
      <c r="F20">
        <v>20.733526000000001</v>
      </c>
      <c r="I20">
        <v>56.49</v>
      </c>
      <c r="J20">
        <v>6.9617110000000002</v>
      </c>
      <c r="L20">
        <v>46.49</v>
      </c>
      <c r="M20">
        <v>17.336635000000001</v>
      </c>
      <c r="O20">
        <v>40.71</v>
      </c>
      <c r="P20">
        <v>14.058180999999999</v>
      </c>
      <c r="R20">
        <v>37.54</v>
      </c>
      <c r="S20">
        <v>11.875285</v>
      </c>
      <c r="U20">
        <v>54.84</v>
      </c>
      <c r="V20">
        <v>4.0599540000000003</v>
      </c>
      <c r="X20">
        <v>28.36</v>
      </c>
      <c r="Y20">
        <v>6.3810310000000001</v>
      </c>
    </row>
    <row r="21" spans="1:25">
      <c r="A21">
        <v>55.52</v>
      </c>
      <c r="B21">
        <v>17.978179000000001</v>
      </c>
      <c r="C21">
        <v>14.355421875626</v>
      </c>
      <c r="D21">
        <v>15.906000000000001</v>
      </c>
      <c r="E21">
        <v>56.95</v>
      </c>
      <c r="F21">
        <v>15.127421</v>
      </c>
      <c r="I21">
        <v>57.96</v>
      </c>
      <c r="J21">
        <v>0.27812900000000002</v>
      </c>
      <c r="L21">
        <v>56.24</v>
      </c>
      <c r="M21">
        <v>5.4335180000000003</v>
      </c>
      <c r="O21">
        <v>45.77</v>
      </c>
      <c r="P21">
        <v>13.563041</v>
      </c>
      <c r="R21">
        <v>44.14</v>
      </c>
      <c r="S21">
        <v>11.717366999999999</v>
      </c>
      <c r="U21">
        <v>55.65</v>
      </c>
      <c r="V21">
        <v>0.98711800000000005</v>
      </c>
      <c r="X21">
        <v>30.26</v>
      </c>
      <c r="Y21">
        <v>6.3283909999999999</v>
      </c>
    </row>
    <row r="22" spans="1:25">
      <c r="A22">
        <v>58.88</v>
      </c>
      <c r="B22">
        <v>-1.519E-3</v>
      </c>
      <c r="C22">
        <v>5.1461854891485803</v>
      </c>
      <c r="D22">
        <v>5.5960000000000001</v>
      </c>
      <c r="E22">
        <v>58.77</v>
      </c>
      <c r="F22">
        <v>0.55448699999999995</v>
      </c>
      <c r="I22">
        <v>59.02</v>
      </c>
      <c r="J22">
        <v>4.1251000000000003E-2</v>
      </c>
      <c r="L22">
        <v>57</v>
      </c>
      <c r="M22">
        <v>1.46252</v>
      </c>
      <c r="O22">
        <v>49.39</v>
      </c>
      <c r="P22">
        <v>14.758945000000001</v>
      </c>
      <c r="R22">
        <v>50.17</v>
      </c>
      <c r="S22">
        <v>12.026624</v>
      </c>
      <c r="U22">
        <v>56.27</v>
      </c>
      <c r="V22">
        <v>0.57422700000000004</v>
      </c>
      <c r="X22">
        <v>33.61</v>
      </c>
      <c r="Y22">
        <v>5.6654609999999996</v>
      </c>
    </row>
    <row r="23" spans="1:25">
      <c r="A23">
        <v>59.13</v>
      </c>
      <c r="B23">
        <v>-1.771E-3</v>
      </c>
      <c r="C23">
        <v>-1.22786894824708E-3</v>
      </c>
      <c r="D23">
        <v>-1.8E-3</v>
      </c>
      <c r="E23">
        <v>58.95</v>
      </c>
      <c r="F23">
        <v>-1.519E-3</v>
      </c>
      <c r="I23">
        <v>58.99</v>
      </c>
      <c r="J23">
        <v>-1.519E-3</v>
      </c>
      <c r="L23">
        <v>58.02</v>
      </c>
      <c r="M23">
        <v>0.76668999999999998</v>
      </c>
      <c r="O23">
        <v>54.7</v>
      </c>
      <c r="P23">
        <v>10.078961</v>
      </c>
      <c r="R23">
        <v>53.64</v>
      </c>
      <c r="S23">
        <v>11.228806000000001</v>
      </c>
      <c r="U23">
        <v>56.54</v>
      </c>
      <c r="V23">
        <v>0.37353799999999998</v>
      </c>
      <c r="X23">
        <v>35.130000000000003</v>
      </c>
      <c r="Y23">
        <v>5.6177570000000001</v>
      </c>
    </row>
    <row r="24" spans="1:25">
      <c r="A24">
        <v>59.02</v>
      </c>
      <c r="B24">
        <v>-1.26E-4</v>
      </c>
      <c r="C24">
        <v>-1.0679616026711199E-3</v>
      </c>
      <c r="D24">
        <v>-1E-4</v>
      </c>
      <c r="E24">
        <v>59.22</v>
      </c>
      <c r="F24">
        <v>-1.26E-4</v>
      </c>
      <c r="I24">
        <v>58.67</v>
      </c>
      <c r="J24">
        <v>-1.969176</v>
      </c>
      <c r="L24">
        <v>58.55</v>
      </c>
      <c r="M24">
        <v>1.26E-4</v>
      </c>
      <c r="O24">
        <v>56.35</v>
      </c>
      <c r="P24">
        <v>2.252113</v>
      </c>
      <c r="R24">
        <v>55.93</v>
      </c>
      <c r="S24">
        <v>3.4101840000000001</v>
      </c>
      <c r="U24">
        <v>56.93</v>
      </c>
      <c r="V24">
        <v>0.15640000000000001</v>
      </c>
      <c r="X24">
        <v>37.159999999999997</v>
      </c>
      <c r="Y24">
        <v>6.0174890000000003</v>
      </c>
    </row>
    <row r="25" spans="1:25">
      <c r="A25">
        <v>59.13</v>
      </c>
      <c r="B25">
        <v>-1.771E-3</v>
      </c>
      <c r="C25">
        <v>-0.66867466110183704</v>
      </c>
      <c r="D25">
        <v>-0.49330000000000002</v>
      </c>
      <c r="E25">
        <v>59.17</v>
      </c>
      <c r="F25">
        <v>-1.771E-3</v>
      </c>
      <c r="I25">
        <v>54.51</v>
      </c>
      <c r="J25">
        <v>-11.228806000000001</v>
      </c>
      <c r="L25">
        <v>58.42</v>
      </c>
      <c r="M25">
        <v>-0.80123500000000003</v>
      </c>
      <c r="O25">
        <v>57.01</v>
      </c>
      <c r="P25">
        <v>0.76833499999999999</v>
      </c>
      <c r="R25">
        <v>56.39</v>
      </c>
      <c r="S25">
        <v>0.96902299999999997</v>
      </c>
      <c r="U25">
        <v>57.71</v>
      </c>
      <c r="V25">
        <v>5.6056000000000002E-2</v>
      </c>
      <c r="X25">
        <v>39.630000000000003</v>
      </c>
      <c r="Y25">
        <v>5.9451090000000004</v>
      </c>
    </row>
    <row r="26" spans="1:25">
      <c r="A26">
        <v>58.06</v>
      </c>
      <c r="B26">
        <v>-2.3327179999999998</v>
      </c>
      <c r="C26">
        <v>-5.3870027287145303</v>
      </c>
      <c r="D26">
        <v>-5.3994</v>
      </c>
      <c r="E26">
        <v>58.65</v>
      </c>
      <c r="F26">
        <v>-1.6335980000000001</v>
      </c>
      <c r="I26">
        <v>44.96</v>
      </c>
      <c r="J26">
        <v>-15.615982000000001</v>
      </c>
      <c r="L26">
        <v>55.63</v>
      </c>
      <c r="M26">
        <v>-9.226858</v>
      </c>
      <c r="O26">
        <v>57.82</v>
      </c>
      <c r="P26">
        <v>0.43604799999999999</v>
      </c>
      <c r="R26">
        <v>57.3</v>
      </c>
      <c r="S26">
        <v>0.60054600000000002</v>
      </c>
      <c r="U26">
        <v>58.18</v>
      </c>
      <c r="V26">
        <v>-1.519E-3</v>
      </c>
      <c r="X26">
        <v>41.31</v>
      </c>
      <c r="Y26">
        <v>6.4566999999999997</v>
      </c>
    </row>
    <row r="27" spans="1:25">
      <c r="A27">
        <v>49.86</v>
      </c>
      <c r="B27">
        <v>-15.3314</v>
      </c>
      <c r="C27">
        <v>-12.877608348914899</v>
      </c>
      <c r="D27">
        <v>-12.867800000000001</v>
      </c>
      <c r="E27">
        <v>55.7</v>
      </c>
      <c r="F27">
        <v>-6.3086510000000002</v>
      </c>
      <c r="I27">
        <v>38.07</v>
      </c>
      <c r="J27">
        <v>-18.231507000000001</v>
      </c>
      <c r="L27">
        <v>51.17</v>
      </c>
      <c r="M27">
        <v>-13.536721</v>
      </c>
      <c r="O27">
        <v>58.29</v>
      </c>
      <c r="P27">
        <v>1.26E-4</v>
      </c>
      <c r="R27">
        <v>57.77</v>
      </c>
      <c r="S27">
        <v>0.13994999999999999</v>
      </c>
      <c r="U27">
        <v>58.24</v>
      </c>
      <c r="V27">
        <v>-1.26E-4</v>
      </c>
      <c r="X27">
        <v>46.14</v>
      </c>
      <c r="Y27">
        <v>7.3729579999999997</v>
      </c>
    </row>
    <row r="28" spans="1:25">
      <c r="A28">
        <v>40.770000000000003</v>
      </c>
      <c r="B28">
        <v>-19.759696000000002</v>
      </c>
      <c r="C28">
        <v>-19.3636042954925</v>
      </c>
      <c r="D28">
        <v>-19.759699999999999</v>
      </c>
      <c r="E28">
        <v>53.63</v>
      </c>
      <c r="F28">
        <v>-9.6167189999999998</v>
      </c>
      <c r="I28">
        <v>22.07</v>
      </c>
      <c r="J28">
        <v>-20.450589000000001</v>
      </c>
      <c r="L28">
        <v>47.3</v>
      </c>
      <c r="M28">
        <v>-15.094522</v>
      </c>
      <c r="O28">
        <v>58.41</v>
      </c>
      <c r="P28">
        <v>1.771E-3</v>
      </c>
      <c r="R28">
        <v>58.46</v>
      </c>
      <c r="S28">
        <v>-1.519E-3</v>
      </c>
      <c r="U28">
        <v>56.43</v>
      </c>
      <c r="V28">
        <v>-5.6802659999999996</v>
      </c>
      <c r="X28">
        <v>48.66</v>
      </c>
      <c r="Y28">
        <v>7.1163400000000001</v>
      </c>
    </row>
    <row r="29" spans="1:25">
      <c r="A29">
        <v>32.880000000000003</v>
      </c>
      <c r="B29">
        <v>-22.804558</v>
      </c>
      <c r="C29">
        <v>-22.5977988597663</v>
      </c>
      <c r="D29">
        <v>-22.625599999999999</v>
      </c>
      <c r="E29">
        <v>48.24</v>
      </c>
      <c r="F29">
        <v>-13.107379999999999</v>
      </c>
      <c r="I29">
        <v>16.260000000000002</v>
      </c>
      <c r="J29">
        <v>-19.881425</v>
      </c>
      <c r="L29">
        <v>40.549999999999997</v>
      </c>
      <c r="M29">
        <v>-15.862730000000001</v>
      </c>
      <c r="O29">
        <v>57.65</v>
      </c>
      <c r="P29">
        <v>-4.4481710000000003</v>
      </c>
      <c r="R29">
        <v>58.55</v>
      </c>
      <c r="S29">
        <v>-3.1640000000000001E-3</v>
      </c>
      <c r="U29">
        <v>54.09</v>
      </c>
      <c r="V29">
        <v>-7.5851610000000003</v>
      </c>
      <c r="X29">
        <v>54.08</v>
      </c>
      <c r="Y29">
        <v>5.7032959999999999</v>
      </c>
    </row>
    <row r="30" spans="1:25">
      <c r="A30">
        <v>26.98</v>
      </c>
      <c r="B30">
        <v>-25.127269999999999</v>
      </c>
      <c r="C30">
        <v>-24.512176517529198</v>
      </c>
      <c r="D30">
        <v>-24.422499999999999</v>
      </c>
      <c r="E30">
        <v>43.56</v>
      </c>
      <c r="F30">
        <v>-15.861084999999999</v>
      </c>
      <c r="I30">
        <v>7.74</v>
      </c>
      <c r="J30">
        <v>-18.889500000000002</v>
      </c>
      <c r="L30">
        <v>36.5</v>
      </c>
      <c r="M30">
        <v>-16.570073000000001</v>
      </c>
      <c r="O30">
        <v>52.39</v>
      </c>
      <c r="P30">
        <v>-12.375361</v>
      </c>
      <c r="R30">
        <v>58</v>
      </c>
      <c r="S30">
        <v>-1.243736</v>
      </c>
      <c r="U30">
        <v>51.27</v>
      </c>
      <c r="V30">
        <v>-9.073874</v>
      </c>
      <c r="X30">
        <v>54.82</v>
      </c>
      <c r="Y30">
        <v>1.4296199999999999</v>
      </c>
    </row>
    <row r="31" spans="1:25">
      <c r="A31">
        <v>19.649999999999999</v>
      </c>
      <c r="B31">
        <v>-25.301638000000001</v>
      </c>
      <c r="C31">
        <v>-25.3284833330551</v>
      </c>
      <c r="D31">
        <v>-25.3127</v>
      </c>
      <c r="E31">
        <v>30.34</v>
      </c>
      <c r="F31">
        <v>-20.596992</v>
      </c>
      <c r="I31">
        <v>3.46</v>
      </c>
      <c r="J31">
        <v>-11.376855000000001</v>
      </c>
      <c r="L31">
        <v>29.85</v>
      </c>
      <c r="M31">
        <v>-17.474813999999999</v>
      </c>
      <c r="O31">
        <v>48.31</v>
      </c>
      <c r="P31">
        <v>-13.681480000000001</v>
      </c>
      <c r="R31">
        <v>54.87</v>
      </c>
      <c r="S31">
        <v>-9.073874</v>
      </c>
      <c r="U31">
        <v>47.56</v>
      </c>
      <c r="V31">
        <v>-9.3255569999999999</v>
      </c>
      <c r="X31">
        <v>55.58</v>
      </c>
      <c r="Y31">
        <v>0.618641</v>
      </c>
    </row>
    <row r="32" spans="1:25">
      <c r="A32">
        <v>7.79</v>
      </c>
      <c r="B32">
        <v>-25.569769000000001</v>
      </c>
      <c r="C32">
        <v>-23.1668518647746</v>
      </c>
      <c r="D32">
        <v>-23.152999999999999</v>
      </c>
      <c r="E32">
        <v>25.82</v>
      </c>
      <c r="F32">
        <v>-22.656509</v>
      </c>
      <c r="I32">
        <v>1.73</v>
      </c>
      <c r="J32">
        <v>-1.574379</v>
      </c>
      <c r="L32">
        <v>25.16</v>
      </c>
      <c r="M32">
        <v>-17.140882000000001</v>
      </c>
      <c r="O32">
        <v>44.31</v>
      </c>
      <c r="P32">
        <v>-14.319734</v>
      </c>
      <c r="R32">
        <v>51.67</v>
      </c>
      <c r="S32">
        <v>-11.518323000000001</v>
      </c>
      <c r="U32">
        <v>44.56</v>
      </c>
      <c r="V32">
        <v>-9.3831310000000006</v>
      </c>
      <c r="X32">
        <v>55.92</v>
      </c>
      <c r="Y32">
        <v>0.44262800000000002</v>
      </c>
    </row>
    <row r="33" spans="1:25">
      <c r="A33">
        <v>1.94</v>
      </c>
      <c r="B33">
        <v>-17.445204</v>
      </c>
      <c r="C33">
        <v>-14.9956474540902</v>
      </c>
      <c r="D33">
        <v>-15.650399999999999</v>
      </c>
      <c r="E33">
        <v>9.65</v>
      </c>
      <c r="F33">
        <v>-22.562745</v>
      </c>
      <c r="I33">
        <v>1.48</v>
      </c>
      <c r="J33">
        <v>-0.24851899999999999</v>
      </c>
      <c r="L33">
        <v>16.37</v>
      </c>
      <c r="M33">
        <v>-16.415444000000001</v>
      </c>
      <c r="O33">
        <v>38.51</v>
      </c>
      <c r="P33">
        <v>-15.273825</v>
      </c>
      <c r="R33">
        <v>46.58</v>
      </c>
      <c r="S33">
        <v>-12.347396</v>
      </c>
      <c r="U33">
        <v>40.76</v>
      </c>
      <c r="V33">
        <v>-9.2975919999999999</v>
      </c>
      <c r="X33">
        <v>56.17</v>
      </c>
      <c r="Y33">
        <v>0.25180900000000001</v>
      </c>
    </row>
    <row r="34" spans="1:25">
      <c r="A34">
        <v>0.75</v>
      </c>
      <c r="B34">
        <v>-0.76504499999999998</v>
      </c>
      <c r="C34">
        <v>-5.5732473447412403</v>
      </c>
      <c r="D34">
        <v>-6.0408999999999997</v>
      </c>
      <c r="E34">
        <v>2.04</v>
      </c>
      <c r="F34">
        <v>-16.874395</v>
      </c>
      <c r="I34">
        <v>0.76</v>
      </c>
      <c r="J34">
        <v>-0.54297200000000001</v>
      </c>
      <c r="L34">
        <v>10.54</v>
      </c>
      <c r="M34">
        <v>-17.316896</v>
      </c>
      <c r="O34">
        <v>33.65</v>
      </c>
      <c r="P34">
        <v>-14.503971999999999</v>
      </c>
      <c r="R34">
        <v>43.8</v>
      </c>
      <c r="S34">
        <v>-12.857341999999999</v>
      </c>
      <c r="U34">
        <v>32.33</v>
      </c>
      <c r="V34">
        <v>-9.3798410000000008</v>
      </c>
      <c r="X34">
        <v>56.79</v>
      </c>
      <c r="Y34">
        <v>0.32747900000000002</v>
      </c>
    </row>
    <row r="35" spans="1:25">
      <c r="A35">
        <v>0.18</v>
      </c>
      <c r="B35">
        <v>-0.87854900000000002</v>
      </c>
      <c r="C35">
        <v>-0.595020848080134</v>
      </c>
      <c r="D35">
        <v>-0.87849999999999995</v>
      </c>
      <c r="E35">
        <v>0.91</v>
      </c>
      <c r="F35">
        <v>-0.47717199999999999</v>
      </c>
      <c r="I35">
        <v>0.51</v>
      </c>
      <c r="J35">
        <v>-1.9866000000000002E-2</v>
      </c>
      <c r="L35">
        <v>3.4</v>
      </c>
      <c r="M35">
        <v>-9.5130850000000002</v>
      </c>
      <c r="O35">
        <v>22.82</v>
      </c>
      <c r="P35">
        <v>-15.561697000000001</v>
      </c>
      <c r="R35">
        <v>38</v>
      </c>
      <c r="S35">
        <v>-12.951105999999999</v>
      </c>
      <c r="U35">
        <v>28.81</v>
      </c>
      <c r="V35">
        <v>-9.0936140000000005</v>
      </c>
      <c r="X35">
        <v>57.4</v>
      </c>
      <c r="Y35">
        <v>0.12843499999999999</v>
      </c>
    </row>
    <row r="36" spans="1:25">
      <c r="A36">
        <v>0.19</v>
      </c>
      <c r="B36">
        <v>-1.771E-3</v>
      </c>
      <c r="C36">
        <v>-0.25280176293822998</v>
      </c>
      <c r="D36">
        <v>-0.2888</v>
      </c>
      <c r="E36">
        <v>-0.04</v>
      </c>
      <c r="F36">
        <v>-0.18765499999999999</v>
      </c>
      <c r="I36">
        <v>0.16</v>
      </c>
      <c r="J36">
        <v>-1.771E-3</v>
      </c>
      <c r="L36">
        <v>2</v>
      </c>
      <c r="M36">
        <v>-1.431265</v>
      </c>
      <c r="O36">
        <v>18.059999999999999</v>
      </c>
      <c r="P36">
        <v>-14.117400999999999</v>
      </c>
      <c r="R36">
        <v>29.74</v>
      </c>
      <c r="S36">
        <v>-13.313003</v>
      </c>
      <c r="U36">
        <v>21.94</v>
      </c>
      <c r="V36">
        <v>-9.5772399999999998</v>
      </c>
      <c r="X36">
        <v>57.83</v>
      </c>
      <c r="Y36">
        <v>-3.1640000000000001E-3</v>
      </c>
    </row>
    <row r="37" spans="1:25">
      <c r="A37">
        <v>0.19</v>
      </c>
      <c r="B37">
        <v>-1.771E-3</v>
      </c>
      <c r="C37">
        <v>-6.5329980903641199E-2</v>
      </c>
      <c r="D37">
        <v>-8.43E-2</v>
      </c>
      <c r="E37">
        <v>-0.04</v>
      </c>
      <c r="F37">
        <v>-1.26E-4</v>
      </c>
      <c r="I37">
        <v>0.12</v>
      </c>
      <c r="J37">
        <v>-1.26E-4</v>
      </c>
      <c r="L37">
        <v>1.67</v>
      </c>
      <c r="M37">
        <v>-0.79136499999999999</v>
      </c>
      <c r="O37">
        <v>12.4</v>
      </c>
      <c r="P37">
        <v>-14.660246000000001</v>
      </c>
      <c r="R37">
        <v>26.58</v>
      </c>
      <c r="S37">
        <v>-13.225819</v>
      </c>
      <c r="U37">
        <v>17.82</v>
      </c>
      <c r="V37">
        <v>-8.9669500000000006</v>
      </c>
      <c r="X37">
        <v>57.96</v>
      </c>
      <c r="Y37">
        <v>-1.519E-3</v>
      </c>
    </row>
    <row r="38" spans="1:25">
      <c r="A38">
        <v>0.1</v>
      </c>
      <c r="B38">
        <v>-1.8221000000000001E-2</v>
      </c>
      <c r="C38">
        <v>6.5369318544965804E-2</v>
      </c>
      <c r="D38">
        <v>7.7299999999999994E-2</v>
      </c>
      <c r="L38">
        <v>0.83</v>
      </c>
      <c r="M38">
        <v>-1.26E-4</v>
      </c>
      <c r="O38">
        <v>7.1</v>
      </c>
      <c r="P38">
        <v>-13.304778000000001</v>
      </c>
      <c r="R38">
        <v>22.17</v>
      </c>
      <c r="S38">
        <v>-12.640204000000001</v>
      </c>
      <c r="U38">
        <v>14.61</v>
      </c>
      <c r="V38">
        <v>-9.2531770000000009</v>
      </c>
      <c r="X38">
        <v>56.9</v>
      </c>
      <c r="Y38">
        <v>-3.015387</v>
      </c>
    </row>
    <row r="39" spans="1:25">
      <c r="L39">
        <v>0.61</v>
      </c>
      <c r="M39">
        <v>-0.16133500000000001</v>
      </c>
      <c r="O39">
        <v>3.92</v>
      </c>
      <c r="P39">
        <v>-4.55016</v>
      </c>
      <c r="R39">
        <v>18.3</v>
      </c>
      <c r="S39">
        <v>-12.092423</v>
      </c>
      <c r="U39">
        <v>10.86</v>
      </c>
      <c r="V39">
        <v>-9.5854649999999992</v>
      </c>
      <c r="X39">
        <v>55.37</v>
      </c>
      <c r="Y39">
        <v>-5.3891039999999997</v>
      </c>
    </row>
    <row r="40" spans="1:25">
      <c r="L40">
        <v>0.17</v>
      </c>
      <c r="M40">
        <v>-1.519E-3</v>
      </c>
      <c r="O40">
        <v>2.33</v>
      </c>
      <c r="P40">
        <v>-1.171357</v>
      </c>
      <c r="R40">
        <v>14.27</v>
      </c>
      <c r="S40">
        <v>-12.778383</v>
      </c>
      <c r="U40">
        <v>4.6900000000000004</v>
      </c>
      <c r="V40">
        <v>-5.4071980000000002</v>
      </c>
      <c r="X40">
        <v>52.61</v>
      </c>
      <c r="Y40">
        <v>-5.9730740000000004</v>
      </c>
    </row>
    <row r="41" spans="1:25">
      <c r="L41">
        <v>-0.08</v>
      </c>
      <c r="M41">
        <v>-1.26E-4</v>
      </c>
      <c r="O41">
        <v>1.72</v>
      </c>
      <c r="P41">
        <v>-0.70911500000000005</v>
      </c>
      <c r="R41">
        <v>6.48</v>
      </c>
      <c r="S41">
        <v>-11.118592</v>
      </c>
      <c r="U41">
        <v>3.55</v>
      </c>
      <c r="V41">
        <v>-1.1730020000000001</v>
      </c>
      <c r="X41">
        <v>50.74</v>
      </c>
      <c r="Y41">
        <v>-7.0423150000000003</v>
      </c>
    </row>
    <row r="42" spans="1:25">
      <c r="O42">
        <v>1.26</v>
      </c>
      <c r="P42">
        <v>-9.3890000000000001E-2</v>
      </c>
      <c r="R42">
        <v>2.84</v>
      </c>
      <c r="S42">
        <v>-2.5926260000000001</v>
      </c>
      <c r="U42">
        <v>2.9</v>
      </c>
      <c r="V42">
        <v>-0.51336199999999999</v>
      </c>
      <c r="X42">
        <v>48.36</v>
      </c>
      <c r="Y42">
        <v>-7.1936540000000004</v>
      </c>
    </row>
    <row r="43" spans="1:25">
      <c r="O43">
        <v>0.63</v>
      </c>
      <c r="P43">
        <v>-2.1510999999999999E-2</v>
      </c>
      <c r="R43">
        <v>2.2799999999999998</v>
      </c>
      <c r="S43">
        <v>-0.68444099999999997</v>
      </c>
      <c r="U43">
        <v>2.4500000000000002</v>
      </c>
      <c r="V43">
        <v>-0.28306399999999998</v>
      </c>
      <c r="X43">
        <v>45.67</v>
      </c>
      <c r="Y43">
        <v>-6.7741819999999997</v>
      </c>
    </row>
    <row r="44" spans="1:25">
      <c r="O44">
        <v>0.25</v>
      </c>
      <c r="P44">
        <v>-2.1510999999999999E-2</v>
      </c>
      <c r="R44">
        <v>1.85</v>
      </c>
      <c r="S44">
        <v>-0.39985799999999999</v>
      </c>
      <c r="U44">
        <v>2.21</v>
      </c>
      <c r="V44">
        <v>-0.102115</v>
      </c>
      <c r="X44">
        <v>42.01</v>
      </c>
      <c r="Y44">
        <v>-6.4418949999999997</v>
      </c>
    </row>
    <row r="45" spans="1:25">
      <c r="O45">
        <v>-0.01</v>
      </c>
      <c r="P45">
        <v>-1.771E-3</v>
      </c>
      <c r="R45">
        <v>1.08</v>
      </c>
      <c r="S45">
        <v>-0.10047</v>
      </c>
      <c r="U45">
        <v>1.89</v>
      </c>
      <c r="V45">
        <v>-0.26496900000000001</v>
      </c>
      <c r="X45">
        <v>38.270000000000003</v>
      </c>
      <c r="Y45">
        <v>-6.7248330000000003</v>
      </c>
    </row>
    <row r="46" spans="1:25">
      <c r="R46">
        <v>0.83</v>
      </c>
      <c r="S46">
        <v>-1.771E-3</v>
      </c>
      <c r="U46">
        <v>1.66</v>
      </c>
      <c r="V46">
        <v>-1.771E-3</v>
      </c>
      <c r="X46">
        <v>34.57</v>
      </c>
      <c r="Y46">
        <v>-6.4961799999999998</v>
      </c>
    </row>
    <row r="47" spans="1:25">
      <c r="R47">
        <v>0.6</v>
      </c>
      <c r="S47">
        <v>-2.1510999999999999E-2</v>
      </c>
      <c r="U47">
        <v>1.19</v>
      </c>
      <c r="V47">
        <v>-9.9959999999999997E-3</v>
      </c>
      <c r="X47">
        <v>32.35</v>
      </c>
      <c r="Y47">
        <v>-6.7396380000000002</v>
      </c>
    </row>
    <row r="48" spans="1:25">
      <c r="R48">
        <v>0.3</v>
      </c>
      <c r="S48">
        <v>-1.771E-3</v>
      </c>
      <c r="U48">
        <v>0.91</v>
      </c>
      <c r="V48">
        <v>-1.519E-3</v>
      </c>
      <c r="X48">
        <v>29.27</v>
      </c>
      <c r="Y48">
        <v>-6.4007699999999996</v>
      </c>
    </row>
    <row r="49" spans="1:25">
      <c r="R49">
        <v>0</v>
      </c>
      <c r="S49">
        <v>-1.26E-4</v>
      </c>
      <c r="U49">
        <v>0.43</v>
      </c>
      <c r="V49">
        <v>-1.771E-3</v>
      </c>
      <c r="X49">
        <v>26.72</v>
      </c>
      <c r="Y49">
        <v>-6.9403259999999998</v>
      </c>
    </row>
    <row r="50" spans="1:25">
      <c r="U50">
        <v>0.16</v>
      </c>
      <c r="V50">
        <v>-1.519E-3</v>
      </c>
      <c r="X50">
        <v>24.38</v>
      </c>
      <c r="Y50">
        <v>-6.9715809999999996</v>
      </c>
    </row>
    <row r="51" spans="1:25">
      <c r="U51">
        <v>0.02</v>
      </c>
      <c r="V51">
        <v>-1.519E-3</v>
      </c>
      <c r="X51">
        <v>19.91</v>
      </c>
      <c r="Y51">
        <v>-6.2806860000000002</v>
      </c>
    </row>
    <row r="52" spans="1:25">
      <c r="X52">
        <v>17.95</v>
      </c>
      <c r="Y52">
        <v>-5.7345509999999997</v>
      </c>
    </row>
    <row r="53" spans="1:25">
      <c r="X53">
        <v>15.93</v>
      </c>
      <c r="Y53">
        <v>-6.2362719999999996</v>
      </c>
    </row>
    <row r="54" spans="1:25">
      <c r="X54">
        <v>12.46</v>
      </c>
      <c r="Y54">
        <v>-6.1013830000000002</v>
      </c>
    </row>
    <row r="55" spans="1:25">
      <c r="X55">
        <v>10.34</v>
      </c>
      <c r="Y55">
        <v>-6.298781</v>
      </c>
    </row>
    <row r="56" spans="1:25">
      <c r="X56">
        <v>6.1</v>
      </c>
      <c r="Y56">
        <v>-6.3629360000000004</v>
      </c>
    </row>
    <row r="57" spans="1:25">
      <c r="X57">
        <v>4.62</v>
      </c>
      <c r="Y57">
        <v>-2.6946150000000002</v>
      </c>
    </row>
    <row r="58" spans="1:25">
      <c r="X58">
        <v>4.1900000000000004</v>
      </c>
      <c r="Y58">
        <v>-0.81603999999999999</v>
      </c>
    </row>
    <row r="59" spans="1:25">
      <c r="X59">
        <v>3.7</v>
      </c>
      <c r="Y59">
        <v>-0.209039</v>
      </c>
    </row>
    <row r="60" spans="1:25">
      <c r="X60">
        <v>3.41</v>
      </c>
      <c r="Y60">
        <v>-0.115275</v>
      </c>
    </row>
    <row r="61" spans="1:25">
      <c r="X61">
        <v>2.6</v>
      </c>
      <c r="Y61">
        <v>-0.11362999999999999</v>
      </c>
    </row>
    <row r="62" spans="1:25" ht="15" thickBot="1">
      <c r="E62">
        <v>3.75</v>
      </c>
      <c r="F62">
        <v>3.5</v>
      </c>
      <c r="G62">
        <v>3.25</v>
      </c>
      <c r="H62">
        <v>3</v>
      </c>
      <c r="I62">
        <v>2.75</v>
      </c>
      <c r="J62">
        <v>2.5</v>
      </c>
      <c r="K62">
        <v>2.25</v>
      </c>
      <c r="L62">
        <v>2</v>
      </c>
      <c r="X62">
        <v>2.39</v>
      </c>
      <c r="Y62">
        <v>-6.5925999999999998E-2</v>
      </c>
    </row>
    <row r="63" spans="1:25" ht="15">
      <c r="A63" s="2"/>
      <c r="B63" s="4"/>
      <c r="D63" t="s">
        <v>9</v>
      </c>
      <c r="E63">
        <f>8.811428571/10</f>
        <v>0.88114285710000007</v>
      </c>
      <c r="F63">
        <f>8.360857143/10</f>
        <v>0.8360857143</v>
      </c>
      <c r="G63">
        <f>7.828571429/10</f>
        <v>0.78285714289999997</v>
      </c>
      <c r="H63">
        <f>6.8293/10</f>
        <v>0.68293000000000004</v>
      </c>
      <c r="I63">
        <f>6.718/10</f>
        <v>0.67179999999999995</v>
      </c>
      <c r="J63">
        <f>5.7748/10</f>
        <v>0.57747999999999999</v>
      </c>
      <c r="K63">
        <f>4.740666667/10</f>
        <v>0.47406666670000003</v>
      </c>
      <c r="L63">
        <f>3.8004/10</f>
        <v>0.38003999999999999</v>
      </c>
      <c r="X63">
        <v>2.04</v>
      </c>
      <c r="Y63">
        <v>-5.1121E-2</v>
      </c>
    </row>
    <row r="64" spans="1:25" ht="15">
      <c r="A64" s="2"/>
      <c r="B64" s="5"/>
      <c r="D64" t="s">
        <v>10</v>
      </c>
      <c r="E64">
        <f>0.748702624/10</f>
        <v>7.4870262399999998E-2</v>
      </c>
      <c r="F64">
        <f>0.5428/10</f>
        <v>5.4279999999999995E-2</v>
      </c>
      <c r="G64">
        <f>0.62297/10</f>
        <v>6.2297000000000005E-2</v>
      </c>
      <c r="H64">
        <f>0.6226/10</f>
        <v>6.2260000000000003E-2</v>
      </c>
      <c r="I64">
        <f>0.84546/10</f>
        <v>8.4545999999999996E-2</v>
      </c>
      <c r="J64">
        <f>0.3321/10</f>
        <v>3.3210000000000003E-2</v>
      </c>
      <c r="K64">
        <f>0.4638/10</f>
        <v>4.6379999999999998E-2</v>
      </c>
      <c r="L64">
        <f>0.195/10</f>
        <v>1.95E-2</v>
      </c>
    </row>
    <row r="65" spans="1:25">
      <c r="X65">
        <v>1.86</v>
      </c>
      <c r="Y65">
        <v>-1.519E-3</v>
      </c>
    </row>
    <row r="66" spans="1:25" ht="15">
      <c r="A66" s="2"/>
      <c r="B66" s="5"/>
      <c r="X66">
        <v>1.72</v>
      </c>
      <c r="Y66">
        <v>1.26E-4</v>
      </c>
    </row>
    <row r="67" spans="1:25" ht="15.75" thickBot="1">
      <c r="A67" s="3"/>
      <c r="B67" s="6"/>
      <c r="X67">
        <v>1.5</v>
      </c>
      <c r="Y67">
        <v>-1.519E-3</v>
      </c>
    </row>
    <row r="68" spans="1:25">
      <c r="D68" t="s">
        <v>11</v>
      </c>
      <c r="E68">
        <f>-9.109333333/10</f>
        <v>-0.91093333330000004</v>
      </c>
      <c r="F68">
        <f>-8.787333333/10</f>
        <v>-0.87873333329999992</v>
      </c>
      <c r="G68">
        <f>-8.211428571/10</f>
        <v>-0.82114285710000012</v>
      </c>
      <c r="H68">
        <f>-6.8833/10</f>
        <v>-0.68833</v>
      </c>
      <c r="I68">
        <f>-6.6373/10</f>
        <v>-0.66372999999999993</v>
      </c>
      <c r="J68">
        <f>-6.2376/10</f>
        <v>-0.62375999999999998</v>
      </c>
      <c r="K68">
        <f>-5.105333333/10</f>
        <v>-0.51053333329999995</v>
      </c>
      <c r="L68">
        <f>-3.5848/10</f>
        <v>-0.35848000000000002</v>
      </c>
      <c r="X68">
        <v>1.29</v>
      </c>
      <c r="Y68">
        <v>-1.519E-3</v>
      </c>
    </row>
    <row r="69" spans="1:25">
      <c r="D69" t="s">
        <v>10</v>
      </c>
      <c r="E69">
        <f>1.195597703/10</f>
        <v>0.11955977030000001</v>
      </c>
      <c r="F69">
        <f>0.3931/10</f>
        <v>3.9309999999999998E-2</v>
      </c>
      <c r="G69">
        <f>0.9773/10</f>
        <v>9.7729999999999997E-2</v>
      </c>
      <c r="H69">
        <f>0.98166/10</f>
        <v>9.8166000000000003E-2</v>
      </c>
      <c r="I69">
        <f>1.17216/10</f>
        <v>0.11721600000000001</v>
      </c>
      <c r="J69">
        <f>1.1572/10</f>
        <v>0.11572</v>
      </c>
      <c r="K69">
        <f>0.6252/10</f>
        <v>6.2519999999999992E-2</v>
      </c>
      <c r="L69">
        <f>0.2765/10</f>
        <v>2.7650000000000001E-2</v>
      </c>
      <c r="X69">
        <v>1.1299999999999999</v>
      </c>
      <c r="Y69">
        <f>0-0.001771</f>
        <v>-1.771E-3</v>
      </c>
    </row>
    <row r="70" spans="1:25">
      <c r="X70">
        <v>0.82</v>
      </c>
      <c r="Y70">
        <f>0-0.000126</f>
        <v>-1.26E-4</v>
      </c>
    </row>
    <row r="71" spans="1:25">
      <c r="X71">
        <v>0.72</v>
      </c>
      <c r="Y71">
        <v>-3.1640000000000001E-3</v>
      </c>
    </row>
    <row r="72" spans="1:25">
      <c r="X72">
        <v>0.53</v>
      </c>
      <c r="Y72">
        <v>-1.519E-3</v>
      </c>
    </row>
    <row r="73" spans="1:25">
      <c r="X73">
        <v>0.21</v>
      </c>
      <c r="Y73">
        <v>-1.519E-3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oleObject progId="Excel.Chart.8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2013-05-20T15:24:54Z</dcterms:modified>
</cp:coreProperties>
</file>